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5\Utbet\Løpende inntutj\"/>
    </mc:Choice>
  </mc:AlternateContent>
  <bookViews>
    <workbookView xWindow="480" yWindow="276" windowWidth="18552" windowHeight="11256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9">jan!$2:$7</definedName>
    <definedName name="_xlnm.Print_Titles" localSheetId="6">'jan-apr'!$2:$6</definedName>
    <definedName name="_xlnm.Print_Titles" localSheetId="8">'jan-feb'!$1:$6</definedName>
    <definedName name="_xlnm.Print_Titles" localSheetId="5">'jan-mai'!$2:$7</definedName>
    <definedName name="_xlnm.Print_Titles" localSheetId="7">'jan-mar'!$2:$6</definedName>
    <definedName name="_xlnm.Print_Titles" localSheetId="2">'jan-sep'!$2:$6</definedName>
  </definedNames>
  <calcPr calcId="152511"/>
</workbook>
</file>

<file path=xl/calcChain.xml><?xml version="1.0" encoding="utf-8"?>
<calcChain xmlns="http://schemas.openxmlformats.org/spreadsheetml/2006/main">
  <c r="F437" i="1" l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437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437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437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437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437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2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437" i="7"/>
  <c r="F435" i="7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F415" i="7"/>
  <c r="F414" i="7"/>
  <c r="F413" i="7"/>
  <c r="F412" i="7"/>
  <c r="F411" i="7"/>
  <c r="F410" i="7"/>
  <c r="F409" i="7"/>
  <c r="F408" i="7"/>
  <c r="F407" i="7"/>
  <c r="F406" i="7"/>
  <c r="F405" i="7"/>
  <c r="F404" i="7"/>
  <c r="F403" i="7"/>
  <c r="F402" i="7"/>
  <c r="F401" i="7"/>
  <c r="F400" i="7"/>
  <c r="F399" i="7"/>
  <c r="F398" i="7"/>
  <c r="F397" i="7"/>
  <c r="F396" i="7"/>
  <c r="F395" i="7"/>
  <c r="F394" i="7"/>
  <c r="F393" i="7"/>
  <c r="F392" i="7"/>
  <c r="F391" i="7"/>
  <c r="F390" i="7"/>
  <c r="F389" i="7"/>
  <c r="F388" i="7"/>
  <c r="F387" i="7"/>
  <c r="F386" i="7"/>
  <c r="F385" i="7"/>
  <c r="F384" i="7"/>
  <c r="F383" i="7"/>
  <c r="F382" i="7"/>
  <c r="F381" i="7"/>
  <c r="F380" i="7"/>
  <c r="F379" i="7"/>
  <c r="F378" i="7"/>
  <c r="F377" i="7"/>
  <c r="F376" i="7"/>
  <c r="F375" i="7"/>
  <c r="F374" i="7"/>
  <c r="F373" i="7"/>
  <c r="F372" i="7"/>
  <c r="F371" i="7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H6" i="10" l="1"/>
  <c r="I6" i="10" s="1"/>
  <c r="J6" i="10" s="1"/>
  <c r="K6" i="10" s="1"/>
  <c r="L6" i="10" s="1"/>
  <c r="M6" i="10" s="1"/>
  <c r="H6" i="9"/>
  <c r="I6" i="9" s="1"/>
  <c r="J6" i="9" s="1"/>
  <c r="K6" i="9" s="1"/>
  <c r="L6" i="9" s="1"/>
  <c r="M6" i="9" s="1"/>
  <c r="H6" i="8"/>
  <c r="I6" i="8" s="1"/>
  <c r="J6" i="8" s="1"/>
  <c r="K6" i="8" s="1"/>
  <c r="L6" i="8" s="1"/>
  <c r="M6" i="8" s="1"/>
  <c r="H6" i="7"/>
  <c r="I6" i="7" s="1"/>
  <c r="J6" i="7" s="1"/>
  <c r="K6" i="7" s="1"/>
  <c r="L6" i="7" s="1"/>
  <c r="M6" i="7" s="1"/>
  <c r="H6" i="6"/>
  <c r="I6" i="6" s="1"/>
  <c r="J6" i="6" s="1"/>
  <c r="K6" i="6" s="1"/>
  <c r="L6" i="6" s="1"/>
  <c r="M6" i="6" s="1"/>
  <c r="H6" i="5"/>
  <c r="I6" i="5" s="1"/>
  <c r="J6" i="5" s="1"/>
  <c r="K6" i="5" s="1"/>
  <c r="L6" i="5" s="1"/>
  <c r="M6" i="5" s="1"/>
  <c r="H6" i="4"/>
  <c r="I6" i="4" s="1"/>
  <c r="J6" i="4" s="1"/>
  <c r="K6" i="4" s="1"/>
  <c r="L6" i="4" s="1"/>
  <c r="M6" i="4" s="1"/>
  <c r="H6" i="3"/>
  <c r="I6" i="3" s="1"/>
  <c r="J6" i="3" s="1"/>
  <c r="K6" i="3" s="1"/>
  <c r="L6" i="3" s="1"/>
  <c r="M6" i="3" s="1"/>
  <c r="H6" i="2"/>
  <c r="I6" i="2" s="1"/>
  <c r="J6" i="2" s="1"/>
  <c r="K6" i="2" s="1"/>
  <c r="L6" i="2" s="1"/>
  <c r="M6" i="2" s="1"/>
  <c r="C437" i="8"/>
  <c r="E168" i="7"/>
  <c r="H168" i="7" s="1"/>
  <c r="C437" i="1"/>
  <c r="C437" i="6"/>
  <c r="C437" i="5"/>
  <c r="D437" i="5"/>
  <c r="F439" i="5" s="1"/>
  <c r="D437" i="3"/>
  <c r="F439" i="3" s="1"/>
  <c r="D437" i="2"/>
  <c r="F439" i="2" s="1"/>
  <c r="D437" i="10"/>
  <c r="E437" i="10" s="1"/>
  <c r="C437" i="10"/>
  <c r="E435" i="10"/>
  <c r="E434" i="10"/>
  <c r="E433" i="10"/>
  <c r="F433" i="10" s="1"/>
  <c r="E432" i="10"/>
  <c r="E431" i="10"/>
  <c r="E430" i="10"/>
  <c r="E429" i="10"/>
  <c r="E428" i="10"/>
  <c r="E427" i="10"/>
  <c r="E426" i="10"/>
  <c r="E425" i="10"/>
  <c r="F425" i="10" s="1"/>
  <c r="E424" i="10"/>
  <c r="E423" i="10"/>
  <c r="E422" i="10"/>
  <c r="E421" i="10"/>
  <c r="F421" i="10" s="1"/>
  <c r="E420" i="10"/>
  <c r="E419" i="10"/>
  <c r="E418" i="10"/>
  <c r="E417" i="10"/>
  <c r="F417" i="10" s="1"/>
  <c r="E416" i="10"/>
  <c r="E415" i="10"/>
  <c r="E414" i="10"/>
  <c r="E413" i="10"/>
  <c r="F413" i="10" s="1"/>
  <c r="E412" i="10"/>
  <c r="E411" i="10"/>
  <c r="E410" i="10"/>
  <c r="E409" i="10"/>
  <c r="E408" i="10"/>
  <c r="E407" i="10"/>
  <c r="E406" i="10"/>
  <c r="E405" i="10"/>
  <c r="F405" i="10" s="1"/>
  <c r="E404" i="10"/>
  <c r="E403" i="10"/>
  <c r="E402" i="10"/>
  <c r="E401" i="10"/>
  <c r="F401" i="10" s="1"/>
  <c r="E400" i="10"/>
  <c r="E399" i="10"/>
  <c r="E398" i="10"/>
  <c r="E397" i="10"/>
  <c r="F397" i="10" s="1"/>
  <c r="E396" i="10"/>
  <c r="E395" i="10"/>
  <c r="E394" i="10"/>
  <c r="E393" i="10"/>
  <c r="F393" i="10" s="1"/>
  <c r="E392" i="10"/>
  <c r="E391" i="10"/>
  <c r="E390" i="10"/>
  <c r="E389" i="10"/>
  <c r="F389" i="10" s="1"/>
  <c r="E388" i="10"/>
  <c r="E387" i="10"/>
  <c r="E386" i="10"/>
  <c r="E385" i="10"/>
  <c r="E384" i="10"/>
  <c r="E383" i="10"/>
  <c r="E382" i="10"/>
  <c r="E381" i="10"/>
  <c r="F381" i="10" s="1"/>
  <c r="E380" i="10"/>
  <c r="E379" i="10"/>
  <c r="E378" i="10"/>
  <c r="E377" i="10"/>
  <c r="F377" i="10" s="1"/>
  <c r="E376" i="10"/>
  <c r="E375" i="10"/>
  <c r="E374" i="10"/>
  <c r="E373" i="10"/>
  <c r="F373" i="10" s="1"/>
  <c r="E372" i="10"/>
  <c r="E371" i="10"/>
  <c r="F371" i="10" s="1"/>
  <c r="E370" i="10"/>
  <c r="E369" i="10"/>
  <c r="F369" i="10" s="1"/>
  <c r="E368" i="10"/>
  <c r="E367" i="10"/>
  <c r="F367" i="10" s="1"/>
  <c r="E366" i="10"/>
  <c r="E365" i="10"/>
  <c r="F365" i="10" s="1"/>
  <c r="E364" i="10"/>
  <c r="E363" i="10"/>
  <c r="F363" i="10" s="1"/>
  <c r="E362" i="10"/>
  <c r="E361" i="10"/>
  <c r="E360" i="10"/>
  <c r="E359" i="10"/>
  <c r="F359" i="10" s="1"/>
  <c r="E358" i="10"/>
  <c r="E357" i="10"/>
  <c r="F357" i="10" s="1"/>
  <c r="E356" i="10"/>
  <c r="E355" i="10"/>
  <c r="F355" i="10" s="1"/>
  <c r="E354" i="10"/>
  <c r="E353" i="10"/>
  <c r="F353" i="10" s="1"/>
  <c r="E352" i="10"/>
  <c r="E351" i="10"/>
  <c r="F351" i="10" s="1"/>
  <c r="E350" i="10"/>
  <c r="E349" i="10"/>
  <c r="E348" i="10"/>
  <c r="E347" i="10"/>
  <c r="F347" i="10" s="1"/>
  <c r="E346" i="10"/>
  <c r="E345" i="10"/>
  <c r="F345" i="10" s="1"/>
  <c r="E344" i="10"/>
  <c r="E343" i="10"/>
  <c r="F343" i="10" s="1"/>
  <c r="E342" i="10"/>
  <c r="E341" i="10"/>
  <c r="E340" i="10"/>
  <c r="E339" i="10"/>
  <c r="F339" i="10" s="1"/>
  <c r="E338" i="10"/>
  <c r="E337" i="10"/>
  <c r="F337" i="10" s="1"/>
  <c r="E336" i="10"/>
  <c r="E335" i="10"/>
  <c r="F335" i="10" s="1"/>
  <c r="E334" i="10"/>
  <c r="E333" i="10"/>
  <c r="E332" i="10"/>
  <c r="E331" i="10"/>
  <c r="F331" i="10" s="1"/>
  <c r="E330" i="10"/>
  <c r="E329" i="10"/>
  <c r="F329" i="10" s="1"/>
  <c r="E328" i="10"/>
  <c r="E327" i="10"/>
  <c r="F327" i="10" s="1"/>
  <c r="E326" i="10"/>
  <c r="E325" i="10"/>
  <c r="F325" i="10" s="1"/>
  <c r="E324" i="10"/>
  <c r="E323" i="10"/>
  <c r="F323" i="10" s="1"/>
  <c r="E322" i="10"/>
  <c r="E321" i="10"/>
  <c r="F321" i="10" s="1"/>
  <c r="E320" i="10"/>
  <c r="E319" i="10"/>
  <c r="F319" i="10" s="1"/>
  <c r="E318" i="10"/>
  <c r="E317" i="10"/>
  <c r="E316" i="10"/>
  <c r="E315" i="10"/>
  <c r="F315" i="10" s="1"/>
  <c r="E314" i="10"/>
  <c r="E313" i="10"/>
  <c r="F313" i="10" s="1"/>
  <c r="E312" i="10"/>
  <c r="E311" i="10"/>
  <c r="F311" i="10" s="1"/>
  <c r="E310" i="10"/>
  <c r="E309" i="10"/>
  <c r="F309" i="10" s="1"/>
  <c r="E308" i="10"/>
  <c r="E307" i="10"/>
  <c r="F307" i="10" s="1"/>
  <c r="E306" i="10"/>
  <c r="E305" i="10"/>
  <c r="F305" i="10" s="1"/>
  <c r="E304" i="10"/>
  <c r="E303" i="10"/>
  <c r="E302" i="10"/>
  <c r="E301" i="10"/>
  <c r="F301" i="10" s="1"/>
  <c r="E300" i="10"/>
  <c r="E299" i="10"/>
  <c r="E298" i="10"/>
  <c r="E297" i="10"/>
  <c r="F297" i="10" s="1"/>
  <c r="E296" i="10"/>
  <c r="E295" i="10"/>
  <c r="E294" i="10"/>
  <c r="E293" i="10"/>
  <c r="F293" i="10" s="1"/>
  <c r="E292" i="10"/>
  <c r="E291" i="10"/>
  <c r="E290" i="10"/>
  <c r="E289" i="10"/>
  <c r="F289" i="10" s="1"/>
  <c r="E288" i="10"/>
  <c r="E287" i="10"/>
  <c r="F287" i="10" s="1"/>
  <c r="E286" i="10"/>
  <c r="E285" i="10"/>
  <c r="F285" i="10" s="1"/>
  <c r="E284" i="10"/>
  <c r="E283" i="10"/>
  <c r="F283" i="10" s="1"/>
  <c r="E282" i="10"/>
  <c r="E281" i="10"/>
  <c r="F281" i="10" s="1"/>
  <c r="E280" i="10"/>
  <c r="E279" i="10"/>
  <c r="F279" i="10" s="1"/>
  <c r="E278" i="10"/>
  <c r="E277" i="10"/>
  <c r="E276" i="10"/>
  <c r="E275" i="10"/>
  <c r="E274" i="10"/>
  <c r="E273" i="10"/>
  <c r="E272" i="10"/>
  <c r="E271" i="10"/>
  <c r="F271" i="10" s="1"/>
  <c r="E270" i="10"/>
  <c r="E269" i="10"/>
  <c r="F269" i="10" s="1"/>
  <c r="E268" i="10"/>
  <c r="E267" i="10"/>
  <c r="F267" i="10" s="1"/>
  <c r="E266" i="10"/>
  <c r="E265" i="10"/>
  <c r="E264" i="10"/>
  <c r="E263" i="10"/>
  <c r="F263" i="10" s="1"/>
  <c r="E262" i="10"/>
  <c r="E261" i="10"/>
  <c r="F261" i="10" s="1"/>
  <c r="E260" i="10"/>
  <c r="E259" i="10"/>
  <c r="F259" i="10" s="1"/>
  <c r="E258" i="10"/>
  <c r="E257" i="10"/>
  <c r="F257" i="10" s="1"/>
  <c r="E256" i="10"/>
  <c r="E255" i="10"/>
  <c r="F255" i="10" s="1"/>
  <c r="E254" i="10"/>
  <c r="E253" i="10"/>
  <c r="E252" i="10"/>
  <c r="E251" i="10"/>
  <c r="E250" i="10"/>
  <c r="E249" i="10"/>
  <c r="F249" i="10" s="1"/>
  <c r="E248" i="10"/>
  <c r="E247" i="10"/>
  <c r="F247" i="10" s="1"/>
  <c r="E246" i="10"/>
  <c r="E245" i="10"/>
  <c r="F245" i="10" s="1"/>
  <c r="E244" i="10"/>
  <c r="E243" i="10"/>
  <c r="F243" i="10" s="1"/>
  <c r="E242" i="10"/>
  <c r="E241" i="10"/>
  <c r="F241" i="10" s="1"/>
  <c r="E240" i="10"/>
  <c r="E239" i="10"/>
  <c r="F239" i="10" s="1"/>
  <c r="E238" i="10"/>
  <c r="E237" i="10"/>
  <c r="E236" i="10"/>
  <c r="E235" i="10"/>
  <c r="E234" i="10"/>
  <c r="E233" i="10"/>
  <c r="F233" i="10" s="1"/>
  <c r="E232" i="10"/>
  <c r="E231" i="10"/>
  <c r="E230" i="10"/>
  <c r="E229" i="10"/>
  <c r="E228" i="10"/>
  <c r="E227" i="10"/>
  <c r="F227" i="10" s="1"/>
  <c r="E226" i="10"/>
  <c r="E225" i="10"/>
  <c r="F225" i="10" s="1"/>
  <c r="E224" i="10"/>
  <c r="E223" i="10"/>
  <c r="F223" i="10" s="1"/>
  <c r="E222" i="10"/>
  <c r="E221" i="10"/>
  <c r="F221" i="10" s="1"/>
  <c r="E220" i="10"/>
  <c r="E219" i="10"/>
  <c r="E218" i="10"/>
  <c r="E217" i="10"/>
  <c r="F217" i="10" s="1"/>
  <c r="E216" i="10"/>
  <c r="E215" i="10"/>
  <c r="E214" i="10"/>
  <c r="E213" i="10"/>
  <c r="E212" i="10"/>
  <c r="E211" i="10"/>
  <c r="F211" i="10" s="1"/>
  <c r="E210" i="10"/>
  <c r="E209" i="10"/>
  <c r="F209" i="10" s="1"/>
  <c r="E208" i="10"/>
  <c r="E207" i="10"/>
  <c r="F207" i="10" s="1"/>
  <c r="E206" i="10"/>
  <c r="E205" i="10"/>
  <c r="F205" i="10" s="1"/>
  <c r="E204" i="10"/>
  <c r="E203" i="10"/>
  <c r="F203" i="10" s="1"/>
  <c r="E202" i="10"/>
  <c r="E201" i="10"/>
  <c r="F201" i="10" s="1"/>
  <c r="E200" i="10"/>
  <c r="E199" i="10"/>
  <c r="F199" i="10" s="1"/>
  <c r="E198" i="10"/>
  <c r="E197" i="10"/>
  <c r="F197" i="10" s="1"/>
  <c r="E196" i="10"/>
  <c r="E195" i="10"/>
  <c r="F195" i="10" s="1"/>
  <c r="E194" i="10"/>
  <c r="E193" i="10"/>
  <c r="E192" i="10"/>
  <c r="E191" i="10"/>
  <c r="F191" i="10" s="1"/>
  <c r="E190" i="10"/>
  <c r="E189" i="10"/>
  <c r="F189" i="10" s="1"/>
  <c r="E188" i="10"/>
  <c r="E187" i="10"/>
  <c r="F187" i="10" s="1"/>
  <c r="E186" i="10"/>
  <c r="E185" i="10"/>
  <c r="F185" i="10" s="1"/>
  <c r="E184" i="10"/>
  <c r="E183" i="10"/>
  <c r="F183" i="10" s="1"/>
  <c r="E182" i="10"/>
  <c r="E181" i="10"/>
  <c r="F181" i="10" s="1"/>
  <c r="E180" i="10"/>
  <c r="E179" i="10"/>
  <c r="F179" i="10" s="1"/>
  <c r="E178" i="10"/>
  <c r="E177" i="10"/>
  <c r="E176" i="10"/>
  <c r="E175" i="10"/>
  <c r="F175" i="10" s="1"/>
  <c r="E174" i="10"/>
  <c r="E173" i="10"/>
  <c r="E172" i="10"/>
  <c r="E171" i="10"/>
  <c r="F171" i="10" s="1"/>
  <c r="E170" i="10"/>
  <c r="E169" i="10"/>
  <c r="F169" i="10" s="1"/>
  <c r="E168" i="10"/>
  <c r="E167" i="10"/>
  <c r="F167" i="10" s="1"/>
  <c r="E166" i="10"/>
  <c r="E165" i="10"/>
  <c r="F165" i="10" s="1"/>
  <c r="E164" i="10"/>
  <c r="E163" i="10"/>
  <c r="F163" i="10" s="1"/>
  <c r="E162" i="10"/>
  <c r="E161" i="10"/>
  <c r="E160" i="10"/>
  <c r="E159" i="10"/>
  <c r="F159" i="10" s="1"/>
  <c r="E158" i="10"/>
  <c r="E157" i="10"/>
  <c r="F157" i="10" s="1"/>
  <c r="E156" i="10"/>
  <c r="E155" i="10"/>
  <c r="F155" i="10" s="1"/>
  <c r="E154" i="10"/>
  <c r="E153" i="10"/>
  <c r="E152" i="10"/>
  <c r="E151" i="10"/>
  <c r="F151" i="10" s="1"/>
  <c r="E150" i="10"/>
  <c r="E149" i="10"/>
  <c r="F149" i="10" s="1"/>
  <c r="E148" i="10"/>
  <c r="E147" i="10"/>
  <c r="E146" i="10"/>
  <c r="E145" i="10"/>
  <c r="F145" i="10" s="1"/>
  <c r="E144" i="10"/>
  <c r="E143" i="10"/>
  <c r="F143" i="10" s="1"/>
  <c r="E142" i="10"/>
  <c r="E141" i="10"/>
  <c r="E140" i="10"/>
  <c r="E139" i="10"/>
  <c r="F139" i="10" s="1"/>
  <c r="E138" i="10"/>
  <c r="E137" i="10"/>
  <c r="F137" i="10" s="1"/>
  <c r="E136" i="10"/>
  <c r="E135" i="10"/>
  <c r="F135" i="10" s="1"/>
  <c r="E134" i="10"/>
  <c r="E133" i="10"/>
  <c r="F133" i="10" s="1"/>
  <c r="E132" i="10"/>
  <c r="E131" i="10"/>
  <c r="E130" i="10"/>
  <c r="E129" i="10"/>
  <c r="F129" i="10" s="1"/>
  <c r="E128" i="10"/>
  <c r="E127" i="10"/>
  <c r="E126" i="10"/>
  <c r="E125" i="10"/>
  <c r="F125" i="10" s="1"/>
  <c r="E124" i="10"/>
  <c r="E123" i="10"/>
  <c r="F123" i="10" s="1"/>
  <c r="E122" i="10"/>
  <c r="E121" i="10"/>
  <c r="E120" i="10"/>
  <c r="E119" i="10"/>
  <c r="F119" i="10" s="1"/>
  <c r="E118" i="10"/>
  <c r="E117" i="10"/>
  <c r="E116" i="10"/>
  <c r="E115" i="10"/>
  <c r="F115" i="10" s="1"/>
  <c r="E114" i="10"/>
  <c r="E113" i="10"/>
  <c r="F113" i="10" s="1"/>
  <c r="E112" i="10"/>
  <c r="E111" i="10"/>
  <c r="E110" i="10"/>
  <c r="E109" i="10"/>
  <c r="F109" i="10" s="1"/>
  <c r="E108" i="10"/>
  <c r="E107" i="10"/>
  <c r="F107" i="10" s="1"/>
  <c r="E106" i="10"/>
  <c r="E105" i="10"/>
  <c r="F105" i="10" s="1"/>
  <c r="E104" i="10"/>
  <c r="E103" i="10"/>
  <c r="F103" i="10" s="1"/>
  <c r="E102" i="10"/>
  <c r="E101" i="10"/>
  <c r="E100" i="10"/>
  <c r="E99" i="10"/>
  <c r="F99" i="10" s="1"/>
  <c r="E98" i="10"/>
  <c r="E97" i="10"/>
  <c r="F97" i="10" s="1"/>
  <c r="E96" i="10"/>
  <c r="E95" i="10"/>
  <c r="F95" i="10" s="1"/>
  <c r="E94" i="10"/>
  <c r="E93" i="10"/>
  <c r="F93" i="10" s="1"/>
  <c r="E92" i="10"/>
  <c r="E91" i="10"/>
  <c r="E90" i="10"/>
  <c r="E89" i="10"/>
  <c r="F89" i="10" s="1"/>
  <c r="E88" i="10"/>
  <c r="E87" i="10"/>
  <c r="F87" i="10" s="1"/>
  <c r="E86" i="10"/>
  <c r="E85" i="10"/>
  <c r="F85" i="10" s="1"/>
  <c r="E84" i="10"/>
  <c r="E83" i="10"/>
  <c r="F83" i="10" s="1"/>
  <c r="E82" i="10"/>
  <c r="E81" i="10"/>
  <c r="F81" i="10" s="1"/>
  <c r="E80" i="10"/>
  <c r="E79" i="10"/>
  <c r="F79" i="10" s="1"/>
  <c r="E78" i="10"/>
  <c r="E77" i="10"/>
  <c r="F77" i="10" s="1"/>
  <c r="E76" i="10"/>
  <c r="E75" i="10"/>
  <c r="E74" i="10"/>
  <c r="E73" i="10"/>
  <c r="F73" i="10" s="1"/>
  <c r="E72" i="10"/>
  <c r="E71" i="10"/>
  <c r="E70" i="10"/>
  <c r="E69" i="10"/>
  <c r="F69" i="10" s="1"/>
  <c r="E68" i="10"/>
  <c r="E67" i="10"/>
  <c r="F67" i="10" s="1"/>
  <c r="E66" i="10"/>
  <c r="E65" i="10"/>
  <c r="E64" i="10"/>
  <c r="E63" i="10"/>
  <c r="F63" i="10" s="1"/>
  <c r="E62" i="10"/>
  <c r="E61" i="10"/>
  <c r="F61" i="10" s="1"/>
  <c r="E60" i="10"/>
  <c r="E59" i="10"/>
  <c r="F59" i="10" s="1"/>
  <c r="E58" i="10"/>
  <c r="E57" i="10"/>
  <c r="E56" i="10"/>
  <c r="E55" i="10"/>
  <c r="F55" i="10" s="1"/>
  <c r="E54" i="10"/>
  <c r="E53" i="10"/>
  <c r="F53" i="10" s="1"/>
  <c r="E52" i="10"/>
  <c r="E51" i="10"/>
  <c r="F51" i="10" s="1"/>
  <c r="E50" i="10"/>
  <c r="E49" i="10"/>
  <c r="E48" i="10"/>
  <c r="E47" i="10"/>
  <c r="F47" i="10" s="1"/>
  <c r="E46" i="10"/>
  <c r="E45" i="10"/>
  <c r="E44" i="10"/>
  <c r="E43" i="10"/>
  <c r="F43" i="10" s="1"/>
  <c r="E42" i="10"/>
  <c r="E41" i="10"/>
  <c r="F41" i="10" s="1"/>
  <c r="E40" i="10"/>
  <c r="E39" i="10"/>
  <c r="F39" i="10" s="1"/>
  <c r="E38" i="10"/>
  <c r="E37" i="10"/>
  <c r="F37" i="10" s="1"/>
  <c r="E36" i="10"/>
  <c r="E35" i="10"/>
  <c r="F35" i="10" s="1"/>
  <c r="E34" i="10"/>
  <c r="E33" i="10"/>
  <c r="F33" i="10" s="1"/>
  <c r="E32" i="10"/>
  <c r="E31" i="10"/>
  <c r="E30" i="10"/>
  <c r="E29" i="10"/>
  <c r="F29" i="10" s="1"/>
  <c r="E28" i="10"/>
  <c r="E27" i="10"/>
  <c r="F27" i="10" s="1"/>
  <c r="E26" i="10"/>
  <c r="E25" i="10"/>
  <c r="F25" i="10" s="1"/>
  <c r="E24" i="10"/>
  <c r="E23" i="10"/>
  <c r="F23" i="10" s="1"/>
  <c r="E22" i="10"/>
  <c r="E21" i="10"/>
  <c r="F21" i="10" s="1"/>
  <c r="E20" i="10"/>
  <c r="E19" i="10"/>
  <c r="E18" i="10"/>
  <c r="E17" i="10"/>
  <c r="E16" i="10"/>
  <c r="E15" i="10"/>
  <c r="E14" i="10"/>
  <c r="E13" i="10"/>
  <c r="E12" i="10"/>
  <c r="E11" i="10"/>
  <c r="F11" i="10" s="1"/>
  <c r="E10" i="10"/>
  <c r="E9" i="10"/>
  <c r="F9" i="10" s="1"/>
  <c r="E8" i="10"/>
  <c r="D437" i="9"/>
  <c r="C437" i="9"/>
  <c r="E435" i="9"/>
  <c r="E434" i="9"/>
  <c r="E433" i="9"/>
  <c r="E432" i="9"/>
  <c r="E431" i="9"/>
  <c r="E430" i="9"/>
  <c r="E429" i="9"/>
  <c r="E428" i="9"/>
  <c r="E427" i="9"/>
  <c r="E426" i="9"/>
  <c r="E425" i="9"/>
  <c r="E424" i="9"/>
  <c r="E423" i="9"/>
  <c r="E422" i="9"/>
  <c r="E421" i="9"/>
  <c r="E420" i="9"/>
  <c r="E419" i="9"/>
  <c r="E418" i="9"/>
  <c r="E417" i="9"/>
  <c r="E416" i="9"/>
  <c r="E415" i="9"/>
  <c r="E414" i="9"/>
  <c r="E413" i="9"/>
  <c r="E412" i="9"/>
  <c r="E411" i="9"/>
  <c r="E410" i="9"/>
  <c r="E409" i="9"/>
  <c r="E408" i="9"/>
  <c r="E407" i="9"/>
  <c r="E406" i="9"/>
  <c r="E405" i="9"/>
  <c r="E404" i="9"/>
  <c r="E403" i="9"/>
  <c r="E402" i="9"/>
  <c r="E401" i="9"/>
  <c r="E400" i="9"/>
  <c r="E399" i="9"/>
  <c r="E398" i="9"/>
  <c r="E397" i="9"/>
  <c r="E396" i="9"/>
  <c r="E395" i="9"/>
  <c r="E394" i="9"/>
  <c r="E393" i="9"/>
  <c r="E392" i="9"/>
  <c r="E391" i="9"/>
  <c r="E390" i="9"/>
  <c r="E389" i="9"/>
  <c r="E388" i="9"/>
  <c r="E387" i="9"/>
  <c r="E386" i="9"/>
  <c r="E385" i="9"/>
  <c r="E384" i="9"/>
  <c r="E383" i="9"/>
  <c r="E382" i="9"/>
  <c r="E381" i="9"/>
  <c r="E380" i="9"/>
  <c r="E379" i="9"/>
  <c r="E378" i="9"/>
  <c r="E377" i="9"/>
  <c r="E376" i="9"/>
  <c r="E375" i="9"/>
  <c r="E374" i="9"/>
  <c r="E373" i="9"/>
  <c r="E372" i="9"/>
  <c r="E371" i="9"/>
  <c r="E370" i="9"/>
  <c r="E369" i="9"/>
  <c r="E368" i="9"/>
  <c r="E367" i="9"/>
  <c r="E366" i="9"/>
  <c r="E365" i="9"/>
  <c r="E364" i="9"/>
  <c r="E363" i="9"/>
  <c r="E362" i="9"/>
  <c r="E361" i="9"/>
  <c r="E360" i="9"/>
  <c r="E359" i="9"/>
  <c r="E358" i="9"/>
  <c r="E357" i="9"/>
  <c r="E356" i="9"/>
  <c r="E355" i="9"/>
  <c r="E354" i="9"/>
  <c r="E353" i="9"/>
  <c r="E352" i="9"/>
  <c r="E351" i="9"/>
  <c r="E350" i="9"/>
  <c r="E349" i="9"/>
  <c r="E348" i="9"/>
  <c r="E347" i="9"/>
  <c r="E346" i="9"/>
  <c r="E345" i="9"/>
  <c r="E344" i="9"/>
  <c r="E343" i="9"/>
  <c r="E342" i="9"/>
  <c r="E341" i="9"/>
  <c r="E340" i="9"/>
  <c r="E339" i="9"/>
  <c r="E338" i="9"/>
  <c r="E337" i="9"/>
  <c r="E336" i="9"/>
  <c r="E335" i="9"/>
  <c r="E334" i="9"/>
  <c r="E333" i="9"/>
  <c r="E332" i="9"/>
  <c r="E331" i="9"/>
  <c r="E330" i="9"/>
  <c r="E329" i="9"/>
  <c r="E328" i="9"/>
  <c r="E327" i="9"/>
  <c r="E326" i="9"/>
  <c r="E325" i="9"/>
  <c r="E324" i="9"/>
  <c r="E323" i="9"/>
  <c r="E322" i="9"/>
  <c r="E321" i="9"/>
  <c r="E320" i="9"/>
  <c r="E319" i="9"/>
  <c r="E318" i="9"/>
  <c r="E317" i="9"/>
  <c r="E316" i="9"/>
  <c r="E315" i="9"/>
  <c r="E314" i="9"/>
  <c r="E313" i="9"/>
  <c r="E312" i="9"/>
  <c r="E311" i="9"/>
  <c r="E310" i="9"/>
  <c r="E309" i="9"/>
  <c r="E308" i="9"/>
  <c r="E307" i="9"/>
  <c r="E306" i="9"/>
  <c r="E305" i="9"/>
  <c r="E304" i="9"/>
  <c r="E303" i="9"/>
  <c r="E302" i="9"/>
  <c r="E301" i="9"/>
  <c r="E300" i="9"/>
  <c r="E299" i="9"/>
  <c r="E298" i="9"/>
  <c r="E297" i="9"/>
  <c r="E296" i="9"/>
  <c r="E295" i="9"/>
  <c r="E294" i="9"/>
  <c r="E293" i="9"/>
  <c r="E292" i="9"/>
  <c r="E291" i="9"/>
  <c r="E290" i="9"/>
  <c r="E289" i="9"/>
  <c r="E288" i="9"/>
  <c r="E287" i="9"/>
  <c r="E286" i="9"/>
  <c r="E285" i="9"/>
  <c r="E284" i="9"/>
  <c r="E283" i="9"/>
  <c r="E282" i="9"/>
  <c r="E281" i="9"/>
  <c r="E280" i="9"/>
  <c r="E279" i="9"/>
  <c r="E278" i="9"/>
  <c r="E277" i="9"/>
  <c r="E276" i="9"/>
  <c r="E275" i="9"/>
  <c r="E274" i="9"/>
  <c r="E273" i="9"/>
  <c r="E272" i="9"/>
  <c r="E271" i="9"/>
  <c r="E270" i="9"/>
  <c r="E269" i="9"/>
  <c r="E268" i="9"/>
  <c r="E267" i="9"/>
  <c r="E266" i="9"/>
  <c r="E265" i="9"/>
  <c r="E264" i="9"/>
  <c r="E263" i="9"/>
  <c r="E262" i="9"/>
  <c r="E261" i="9"/>
  <c r="E260" i="9"/>
  <c r="E259" i="9"/>
  <c r="E258" i="9"/>
  <c r="E257" i="9"/>
  <c r="E256" i="9"/>
  <c r="E255" i="9"/>
  <c r="E254" i="9"/>
  <c r="E253" i="9"/>
  <c r="E252" i="9"/>
  <c r="E251" i="9"/>
  <c r="E250" i="9"/>
  <c r="E249" i="9"/>
  <c r="E248" i="9"/>
  <c r="E247" i="9"/>
  <c r="E246" i="9"/>
  <c r="E245" i="9"/>
  <c r="E244" i="9"/>
  <c r="E243" i="9"/>
  <c r="E242" i="9"/>
  <c r="E241" i="9"/>
  <c r="E240" i="9"/>
  <c r="E239" i="9"/>
  <c r="E238" i="9"/>
  <c r="E237" i="9"/>
  <c r="E236" i="9"/>
  <c r="E235" i="9"/>
  <c r="E234" i="9"/>
  <c r="E233" i="9"/>
  <c r="E232" i="9"/>
  <c r="E231" i="9"/>
  <c r="E230" i="9"/>
  <c r="E22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D437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D437" i="7"/>
  <c r="F439" i="7"/>
  <c r="C437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H423" i="7" s="1"/>
  <c r="E422" i="7"/>
  <c r="E421" i="7"/>
  <c r="E420" i="7"/>
  <c r="E419" i="7"/>
  <c r="G419" i="7" s="1"/>
  <c r="I419" i="7" s="1"/>
  <c r="L419" i="7" s="1"/>
  <c r="E418" i="7"/>
  <c r="E417" i="7"/>
  <c r="E416" i="7"/>
  <c r="E415" i="7"/>
  <c r="G415" i="7" s="1"/>
  <c r="E414" i="7"/>
  <c r="E413" i="7"/>
  <c r="E412" i="7"/>
  <c r="E411" i="7"/>
  <c r="E410" i="7"/>
  <c r="G410" i="7" s="1"/>
  <c r="E409" i="7"/>
  <c r="E408" i="7"/>
  <c r="E407" i="7"/>
  <c r="E406" i="7"/>
  <c r="E405" i="7"/>
  <c r="E404" i="7"/>
  <c r="E403" i="7"/>
  <c r="E402" i="7"/>
  <c r="E401" i="7"/>
  <c r="E400" i="7"/>
  <c r="E399" i="7"/>
  <c r="G399" i="7" s="1"/>
  <c r="E398" i="7"/>
  <c r="E397" i="7"/>
  <c r="E396" i="7"/>
  <c r="E395" i="7"/>
  <c r="E394" i="7"/>
  <c r="E393" i="7"/>
  <c r="E392" i="7"/>
  <c r="E391" i="7"/>
  <c r="G391" i="7" s="1"/>
  <c r="E390" i="7"/>
  <c r="E389" i="7"/>
  <c r="E388" i="7"/>
  <c r="E387" i="7"/>
  <c r="G387" i="7" s="1"/>
  <c r="E386" i="7"/>
  <c r="G386" i="7" s="1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G367" i="7" s="1"/>
  <c r="E366" i="7"/>
  <c r="E365" i="7"/>
  <c r="E364" i="7"/>
  <c r="E363" i="7"/>
  <c r="E362" i="7"/>
  <c r="E361" i="7"/>
  <c r="E360" i="7"/>
  <c r="E359" i="7"/>
  <c r="H359" i="7" s="1"/>
  <c r="E358" i="7"/>
  <c r="E357" i="7"/>
  <c r="E356" i="7"/>
  <c r="E355" i="7"/>
  <c r="H355" i="7" s="1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H342" i="7" s="1"/>
  <c r="E341" i="7"/>
  <c r="E340" i="7"/>
  <c r="E339" i="7"/>
  <c r="E338" i="7"/>
  <c r="E337" i="7"/>
  <c r="E336" i="7"/>
  <c r="E335" i="7"/>
  <c r="E334" i="7"/>
  <c r="E333" i="7"/>
  <c r="E332" i="7"/>
  <c r="E331" i="7"/>
  <c r="E330" i="7"/>
  <c r="H330" i="7" s="1"/>
  <c r="E329" i="7"/>
  <c r="E328" i="7"/>
  <c r="E327" i="7"/>
  <c r="G327" i="7" s="1"/>
  <c r="E326" i="7"/>
  <c r="E325" i="7"/>
  <c r="E324" i="7"/>
  <c r="E323" i="7"/>
  <c r="E322" i="7"/>
  <c r="H322" i="7" s="1"/>
  <c r="E321" i="7"/>
  <c r="E320" i="7"/>
  <c r="E319" i="7"/>
  <c r="H319" i="7" s="1"/>
  <c r="E318" i="7"/>
  <c r="E317" i="7"/>
  <c r="E316" i="7"/>
  <c r="E315" i="7"/>
  <c r="H315" i="7" s="1"/>
  <c r="E314" i="7"/>
  <c r="E313" i="7"/>
  <c r="E312" i="7"/>
  <c r="E311" i="7"/>
  <c r="G311" i="7" s="1"/>
  <c r="E310" i="7"/>
  <c r="E309" i="7"/>
  <c r="E308" i="7"/>
  <c r="E307" i="7"/>
  <c r="H307" i="7" s="1"/>
  <c r="E306" i="7"/>
  <c r="G306" i="7" s="1"/>
  <c r="E305" i="7"/>
  <c r="E304" i="7"/>
  <c r="E303" i="7"/>
  <c r="G303" i="7" s="1"/>
  <c r="E302" i="7"/>
  <c r="G302" i="7" s="1"/>
  <c r="E301" i="7"/>
  <c r="E300" i="7"/>
  <c r="E299" i="7"/>
  <c r="E298" i="7"/>
  <c r="E297" i="7"/>
  <c r="E296" i="7"/>
  <c r="E295" i="7"/>
  <c r="G295" i="7" s="1"/>
  <c r="E294" i="7"/>
  <c r="E293" i="7"/>
  <c r="E292" i="7"/>
  <c r="E291" i="7"/>
  <c r="E290" i="7"/>
  <c r="E289" i="7"/>
  <c r="E288" i="7"/>
  <c r="E287" i="7"/>
  <c r="G287" i="7" s="1"/>
  <c r="E286" i="7"/>
  <c r="E285" i="7"/>
  <c r="E284" i="7"/>
  <c r="E283" i="7"/>
  <c r="G283" i="7" s="1"/>
  <c r="E282" i="7"/>
  <c r="H282" i="7" s="1"/>
  <c r="E281" i="7"/>
  <c r="E280" i="7"/>
  <c r="E279" i="7"/>
  <c r="H279" i="7" s="1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G247" i="7" s="1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H222" i="7" s="1"/>
  <c r="E221" i="7"/>
  <c r="E220" i="7"/>
  <c r="E219" i="7"/>
  <c r="G219" i="7" s="1"/>
  <c r="E218" i="7"/>
  <c r="E217" i="7"/>
  <c r="E216" i="7"/>
  <c r="E215" i="7"/>
  <c r="H215" i="7" s="1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G199" i="7" s="1"/>
  <c r="E198" i="7"/>
  <c r="E197" i="7"/>
  <c r="E196" i="7"/>
  <c r="E195" i="7"/>
  <c r="G195" i="7" s="1"/>
  <c r="E194" i="7"/>
  <c r="E193" i="7"/>
  <c r="E192" i="7"/>
  <c r="E191" i="7"/>
  <c r="E190" i="7"/>
  <c r="E189" i="7"/>
  <c r="E188" i="7"/>
  <c r="E187" i="7"/>
  <c r="G187" i="7" s="1"/>
  <c r="E186" i="7"/>
  <c r="H186" i="7" s="1"/>
  <c r="E185" i="7"/>
  <c r="E184" i="7"/>
  <c r="E183" i="7"/>
  <c r="E182" i="7"/>
  <c r="E181" i="7"/>
  <c r="E180" i="7"/>
  <c r="E179" i="7"/>
  <c r="E178" i="7"/>
  <c r="E177" i="7"/>
  <c r="E176" i="7"/>
  <c r="E175" i="7"/>
  <c r="H175" i="7" s="1"/>
  <c r="E174" i="7"/>
  <c r="G174" i="7" s="1"/>
  <c r="E173" i="7"/>
  <c r="E172" i="7"/>
  <c r="E171" i="7"/>
  <c r="E170" i="7"/>
  <c r="H170" i="7" s="1"/>
  <c r="E169" i="7"/>
  <c r="E167" i="7"/>
  <c r="E166" i="7"/>
  <c r="E165" i="7"/>
  <c r="H165" i="7" s="1"/>
  <c r="E164" i="7"/>
  <c r="E163" i="7"/>
  <c r="E162" i="7"/>
  <c r="E161" i="7"/>
  <c r="E160" i="7"/>
  <c r="E159" i="7"/>
  <c r="E158" i="7"/>
  <c r="H158" i="7" s="1"/>
  <c r="E157" i="7"/>
  <c r="H157" i="7" s="1"/>
  <c r="E156" i="7"/>
  <c r="E155" i="7"/>
  <c r="E154" i="7"/>
  <c r="G154" i="7" s="1"/>
  <c r="E153" i="7"/>
  <c r="E152" i="7"/>
  <c r="E151" i="7"/>
  <c r="E150" i="7"/>
  <c r="E149" i="7"/>
  <c r="G149" i="7" s="1"/>
  <c r="E148" i="7"/>
  <c r="E147" i="7"/>
  <c r="E146" i="7"/>
  <c r="E145" i="7"/>
  <c r="E144" i="7"/>
  <c r="E143" i="7"/>
  <c r="E142" i="7"/>
  <c r="E141" i="7"/>
  <c r="E140" i="7"/>
  <c r="E139" i="7"/>
  <c r="E138" i="7"/>
  <c r="G138" i="7" s="1"/>
  <c r="E137" i="7"/>
  <c r="E136" i="7"/>
  <c r="E135" i="7"/>
  <c r="E134" i="7"/>
  <c r="E133" i="7"/>
  <c r="E132" i="7"/>
  <c r="E131" i="7"/>
  <c r="E130" i="7"/>
  <c r="E129" i="7"/>
  <c r="E128" i="7"/>
  <c r="E127" i="7"/>
  <c r="E126" i="7"/>
  <c r="G126" i="7" s="1"/>
  <c r="E125" i="7"/>
  <c r="H125" i="7" s="1"/>
  <c r="E124" i="7"/>
  <c r="E123" i="7"/>
  <c r="E122" i="7"/>
  <c r="G122" i="7" s="1"/>
  <c r="E121" i="7"/>
  <c r="E120" i="7"/>
  <c r="E119" i="7"/>
  <c r="E118" i="7"/>
  <c r="H118" i="7" s="1"/>
  <c r="E117" i="7"/>
  <c r="E116" i="7"/>
  <c r="E115" i="7"/>
  <c r="E114" i="7"/>
  <c r="E113" i="7"/>
  <c r="E112" i="7"/>
  <c r="E111" i="7"/>
  <c r="E110" i="7"/>
  <c r="H110" i="7" s="1"/>
  <c r="E109" i="7"/>
  <c r="E108" i="7"/>
  <c r="E107" i="7"/>
  <c r="E106" i="7"/>
  <c r="G106" i="7" s="1"/>
  <c r="E105" i="7"/>
  <c r="E104" i="7"/>
  <c r="E103" i="7"/>
  <c r="E102" i="7"/>
  <c r="G102" i="7" s="1"/>
  <c r="E101" i="7"/>
  <c r="G101" i="7" s="1"/>
  <c r="E100" i="7"/>
  <c r="E99" i="7"/>
  <c r="E98" i="7"/>
  <c r="E97" i="7"/>
  <c r="E96" i="7"/>
  <c r="E95" i="7"/>
  <c r="E94" i="7"/>
  <c r="H94" i="7" s="1"/>
  <c r="E93" i="7"/>
  <c r="E92" i="7"/>
  <c r="E91" i="7"/>
  <c r="E90" i="7"/>
  <c r="G90" i="7" s="1"/>
  <c r="E89" i="7"/>
  <c r="H89" i="7" s="1"/>
  <c r="E88" i="7"/>
  <c r="E87" i="7"/>
  <c r="E86" i="7"/>
  <c r="G86" i="7" s="1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G73" i="7" s="1"/>
  <c r="E72" i="7"/>
  <c r="E71" i="7"/>
  <c r="E70" i="7"/>
  <c r="G70" i="7" s="1"/>
  <c r="E69" i="7"/>
  <c r="E68" i="7"/>
  <c r="E67" i="7"/>
  <c r="E66" i="7"/>
  <c r="H66" i="7" s="1"/>
  <c r="E65" i="7"/>
  <c r="E64" i="7"/>
  <c r="E63" i="7"/>
  <c r="E62" i="7"/>
  <c r="G62" i="7" s="1"/>
  <c r="E61" i="7"/>
  <c r="E60" i="7"/>
  <c r="E59" i="7"/>
  <c r="E58" i="7"/>
  <c r="E57" i="7"/>
  <c r="E56" i="7"/>
  <c r="E55" i="7"/>
  <c r="E54" i="7"/>
  <c r="H54" i="7" s="1"/>
  <c r="E53" i="7"/>
  <c r="G53" i="7" s="1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H33" i="7" s="1"/>
  <c r="E32" i="7"/>
  <c r="E31" i="7"/>
  <c r="E30" i="7"/>
  <c r="H30" i="7" s="1"/>
  <c r="E29" i="7"/>
  <c r="E28" i="7"/>
  <c r="E27" i="7"/>
  <c r="E26" i="7"/>
  <c r="H26" i="7" s="1"/>
  <c r="E25" i="7"/>
  <c r="E24" i="7"/>
  <c r="E23" i="7"/>
  <c r="E22" i="7"/>
  <c r="E21" i="7"/>
  <c r="E20" i="7"/>
  <c r="E19" i="7"/>
  <c r="E18" i="7"/>
  <c r="H18" i="7" s="1"/>
  <c r="E17" i="7"/>
  <c r="E16" i="7"/>
  <c r="E15" i="7"/>
  <c r="E14" i="7"/>
  <c r="E13" i="7"/>
  <c r="H13" i="7" s="1"/>
  <c r="E12" i="7"/>
  <c r="E11" i="7"/>
  <c r="E10" i="7"/>
  <c r="G10" i="7" s="1"/>
  <c r="I10" i="7" s="1"/>
  <c r="L10" i="7" s="1"/>
  <c r="E9" i="7"/>
  <c r="E8" i="7"/>
  <c r="D437" i="6"/>
  <c r="F439" i="6" s="1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D437" i="4"/>
  <c r="F439" i="4" s="1"/>
  <c r="C437" i="4"/>
  <c r="E437" i="4" s="1"/>
  <c r="G427" i="4" s="1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H395" i="4" s="1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H367" i="4" s="1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G291" i="4" s="1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H242" i="4" s="1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G190" i="4" s="1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H175" i="4" s="1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G122" i="4" s="1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H22" i="4" s="1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C437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C437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348" i="1"/>
  <c r="D437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H6" i="1"/>
  <c r="I6" i="1" s="1"/>
  <c r="J6" i="1" s="1"/>
  <c r="K6" i="1" s="1"/>
  <c r="L6" i="1" s="1"/>
  <c r="M6" i="1" s="1"/>
  <c r="H43" i="10"/>
  <c r="F439" i="10"/>
  <c r="E437" i="7"/>
  <c r="H206" i="7"/>
  <c r="H249" i="10"/>
  <c r="G60" i="10"/>
  <c r="H28" i="10"/>
  <c r="G190" i="10"/>
  <c r="G361" i="10"/>
  <c r="G256" i="10"/>
  <c r="H369" i="10"/>
  <c r="G261" i="10"/>
  <c r="G117" i="10"/>
  <c r="H220" i="10"/>
  <c r="G237" i="10"/>
  <c r="G85" i="10"/>
  <c r="G424" i="10"/>
  <c r="G284" i="10"/>
  <c r="H268" i="10"/>
  <c r="G385" i="10"/>
  <c r="G369" i="10"/>
  <c r="G312" i="10"/>
  <c r="H48" i="10"/>
  <c r="H269" i="10"/>
  <c r="H108" i="10"/>
  <c r="H365" i="10"/>
  <c r="H324" i="10"/>
  <c r="G229" i="10"/>
  <c r="G321" i="10"/>
  <c r="G401" i="10"/>
  <c r="I401" i="10" s="1"/>
  <c r="L401" i="10" s="1"/>
  <c r="H408" i="10"/>
  <c r="G17" i="10"/>
  <c r="G392" i="10"/>
  <c r="G181" i="10"/>
  <c r="H24" i="10"/>
  <c r="H172" i="10"/>
  <c r="G49" i="10"/>
  <c r="G72" i="10"/>
  <c r="G144" i="10"/>
  <c r="G139" i="10"/>
  <c r="H96" i="10"/>
  <c r="H25" i="10"/>
  <c r="H125" i="10"/>
  <c r="H180" i="10"/>
  <c r="G272" i="10"/>
  <c r="G417" i="10"/>
  <c r="I417" i="10" s="1"/>
  <c r="L417" i="10" s="1"/>
  <c r="G57" i="10"/>
  <c r="G120" i="10"/>
  <c r="I120" i="10" s="1"/>
  <c r="H88" i="10"/>
  <c r="H228" i="10"/>
  <c r="G408" i="10"/>
  <c r="I408" i="10" s="1"/>
  <c r="L408" i="10" s="1"/>
  <c r="G12" i="10"/>
  <c r="G176" i="10"/>
  <c r="H336" i="10"/>
  <c r="H212" i="10"/>
  <c r="H89" i="10"/>
  <c r="H357" i="10"/>
  <c r="H433" i="10"/>
  <c r="H36" i="10"/>
  <c r="H301" i="10"/>
  <c r="H304" i="10"/>
  <c r="H384" i="10"/>
  <c r="H380" i="10"/>
  <c r="H81" i="10"/>
  <c r="G241" i="10"/>
  <c r="H185" i="10"/>
  <c r="H285" i="10"/>
  <c r="H77" i="10"/>
  <c r="G228" i="10"/>
  <c r="G377" i="10"/>
  <c r="G168" i="10"/>
  <c r="I168" i="10" s="1"/>
  <c r="L168" i="10" s="1"/>
  <c r="H149" i="10"/>
  <c r="G240" i="10"/>
  <c r="H76" i="10"/>
  <c r="H53" i="10"/>
  <c r="G317" i="10"/>
  <c r="H152" i="10"/>
  <c r="I152" i="10" s="1"/>
  <c r="L152" i="10" s="1"/>
  <c r="G37" i="10"/>
  <c r="G109" i="10"/>
  <c r="H400" i="10"/>
  <c r="G253" i="10"/>
  <c r="G56" i="10"/>
  <c r="I56" i="10" s="1"/>
  <c r="L56" i="10" s="1"/>
  <c r="G76" i="10"/>
  <c r="H208" i="10"/>
  <c r="G160" i="10"/>
  <c r="G81" i="10"/>
  <c r="G340" i="10"/>
  <c r="G204" i="10"/>
  <c r="G24" i="10"/>
  <c r="G29" i="10"/>
  <c r="G268" i="10"/>
  <c r="H64" i="10"/>
  <c r="I64" i="10" s="1"/>
  <c r="H204" i="10"/>
  <c r="G92" i="10"/>
  <c r="G212" i="10"/>
  <c r="I212" i="10"/>
  <c r="L212" i="10" s="1"/>
  <c r="H113" i="10"/>
  <c r="H393" i="10"/>
  <c r="H205" i="10"/>
  <c r="G180" i="10"/>
  <c r="G113" i="10"/>
  <c r="I113" i="10" s="1"/>
  <c r="L113" i="10" s="1"/>
  <c r="G380" i="10"/>
  <c r="H236" i="10"/>
  <c r="G156" i="10"/>
  <c r="G221" i="10"/>
  <c r="G145" i="10"/>
  <c r="H344" i="10"/>
  <c r="H128" i="10"/>
  <c r="G265" i="10"/>
  <c r="G41" i="10"/>
  <c r="G40" i="10"/>
  <c r="G360" i="10"/>
  <c r="H109" i="10"/>
  <c r="G9" i="10"/>
  <c r="H397" i="10"/>
  <c r="H325" i="10"/>
  <c r="H145" i="10"/>
  <c r="H157" i="10"/>
  <c r="G82" i="10"/>
  <c r="G421" i="10"/>
  <c r="G54" i="10"/>
  <c r="G325" i="10"/>
  <c r="G44" i="10"/>
  <c r="G177" i="10"/>
  <c r="H256" i="10"/>
  <c r="I256" i="10" s="1"/>
  <c r="L256" i="10" s="1"/>
  <c r="G248" i="10"/>
  <c r="G89" i="10"/>
  <c r="G337" i="10"/>
  <c r="H33" i="10"/>
  <c r="H417" i="10"/>
  <c r="G14" i="10"/>
  <c r="G293" i="10"/>
  <c r="G393" i="10"/>
  <c r="H345" i="10"/>
  <c r="G53" i="10"/>
  <c r="H328" i="10"/>
  <c r="H140" i="10"/>
  <c r="I140" i="10" s="1"/>
  <c r="G328" i="10"/>
  <c r="G356" i="10"/>
  <c r="G124" i="10"/>
  <c r="G196" i="10"/>
  <c r="G364" i="10"/>
  <c r="H352" i="10"/>
  <c r="G416" i="10"/>
  <c r="G353" i="10"/>
  <c r="G333" i="10"/>
  <c r="G169" i="10"/>
  <c r="G341" i="10"/>
  <c r="G220" i="10"/>
  <c r="H232" i="10"/>
  <c r="G409" i="10"/>
  <c r="G193" i="10"/>
  <c r="G345" i="10"/>
  <c r="I345" i="10" s="1"/>
  <c r="L345" i="10" s="1"/>
  <c r="G104" i="10"/>
  <c r="G405" i="10"/>
  <c r="H116" i="10"/>
  <c r="G285" i="10"/>
  <c r="G432" i="10"/>
  <c r="G141" i="10"/>
  <c r="H416" i="10"/>
  <c r="G157" i="10"/>
  <c r="H337" i="10"/>
  <c r="H420" i="10"/>
  <c r="G296" i="10"/>
  <c r="G13" i="10"/>
  <c r="G189" i="10"/>
  <c r="G153" i="10"/>
  <c r="H137" i="10"/>
  <c r="H97" i="10"/>
  <c r="H233" i="10"/>
  <c r="G100" i="10"/>
  <c r="G69" i="10"/>
  <c r="H93" i="10"/>
  <c r="H413" i="10"/>
  <c r="G121" i="10"/>
  <c r="H356" i="10"/>
  <c r="G232" i="10"/>
  <c r="H332" i="10"/>
  <c r="G225" i="10"/>
  <c r="H432" i="10"/>
  <c r="H348" i="10"/>
  <c r="G216" i="10"/>
  <c r="G384" i="10"/>
  <c r="H165" i="10"/>
  <c r="H29" i="10"/>
  <c r="G119" i="10"/>
  <c r="H272" i="10"/>
  <c r="I272" i="10" s="1"/>
  <c r="L272" i="10" s="1"/>
  <c r="H320" i="10"/>
  <c r="H216" i="10"/>
  <c r="H305" i="10"/>
  <c r="H105" i="10"/>
  <c r="H377" i="10"/>
  <c r="H364" i="10"/>
  <c r="H85" i="10"/>
  <c r="I85" i="10" s="1"/>
  <c r="L85" i="10" s="1"/>
  <c r="G309" i="10"/>
  <c r="G276" i="10"/>
  <c r="I276" i="10" s="1"/>
  <c r="L276" i="10" s="1"/>
  <c r="G244" i="10"/>
  <c r="G281" i="10"/>
  <c r="H276" i="10"/>
  <c r="H388" i="10"/>
  <c r="H264" i="10"/>
  <c r="H196" i="10"/>
  <c r="G297" i="10"/>
  <c r="G308" i="10"/>
  <c r="H181" i="10"/>
  <c r="I181" i="10" s="1"/>
  <c r="L181" i="10" s="1"/>
  <c r="H261" i="10"/>
  <c r="H281" i="10"/>
  <c r="G427" i="10"/>
  <c r="H133" i="10"/>
  <c r="H201" i="10"/>
  <c r="G64" i="10"/>
  <c r="G349" i="10"/>
  <c r="H8" i="10"/>
  <c r="H168" i="10"/>
  <c r="G25" i="10"/>
  <c r="G373" i="10"/>
  <c r="H129" i="10"/>
  <c r="H309" i="10"/>
  <c r="I309" i="10" s="1"/>
  <c r="L309" i="10" s="1"/>
  <c r="H73" i="10"/>
  <c r="G236" i="10"/>
  <c r="I236" i="10" s="1"/>
  <c r="L236" i="10" s="1"/>
  <c r="G112" i="10"/>
  <c r="H396" i="10"/>
  <c r="G429" i="10"/>
  <c r="H297" i="10"/>
  <c r="G249" i="10"/>
  <c r="G233" i="10"/>
  <c r="G200" i="10"/>
  <c r="G388" i="10"/>
  <c r="H316" i="10"/>
  <c r="G87" i="10"/>
  <c r="H428" i="10"/>
  <c r="G21" i="10"/>
  <c r="H176" i="10"/>
  <c r="G389" i="10"/>
  <c r="I389" i="10" s="1"/>
  <c r="L389" i="10" s="1"/>
  <c r="H425" i="10"/>
  <c r="H21" i="10"/>
  <c r="H353" i="10"/>
  <c r="G149" i="10"/>
  <c r="I149" i="10" s="1"/>
  <c r="L149" i="10" s="1"/>
  <c r="H313" i="10"/>
  <c r="H209" i="10"/>
  <c r="G88" i="10"/>
  <c r="G316" i="10"/>
  <c r="G116" i="10"/>
  <c r="H292" i="10"/>
  <c r="H389" i="10"/>
  <c r="G188" i="10"/>
  <c r="H189" i="10"/>
  <c r="H225" i="10"/>
  <c r="G396" i="10"/>
  <c r="H381" i="10"/>
  <c r="H248" i="10"/>
  <c r="G397" i="10"/>
  <c r="H372" i="10"/>
  <c r="G332" i="10"/>
  <c r="G209" i="10"/>
  <c r="H329" i="10"/>
  <c r="H164" i="10"/>
  <c r="H41" i="10"/>
  <c r="H9" i="10"/>
  <c r="G36" i="10"/>
  <c r="I36" i="10" s="1"/>
  <c r="L36" i="10" s="1"/>
  <c r="G420" i="10"/>
  <c r="G129" i="10"/>
  <c r="G425" i="10"/>
  <c r="I425" i="10" s="1"/>
  <c r="G84" i="10"/>
  <c r="H192" i="10"/>
  <c r="G412" i="10"/>
  <c r="G400" i="10"/>
  <c r="H12" i="10"/>
  <c r="I12" i="10" s="1"/>
  <c r="L12" i="10" s="1"/>
  <c r="H61" i="10"/>
  <c r="H257" i="10"/>
  <c r="H221" i="10"/>
  <c r="G8" i="10"/>
  <c r="G280" i="10"/>
  <c r="H289" i="10"/>
  <c r="H421" i="10"/>
  <c r="G313" i="10"/>
  <c r="I313" i="10" s="1"/>
  <c r="L313" i="10" s="1"/>
  <c r="G33" i="10"/>
  <c r="G152" i="10"/>
  <c r="G357" i="10"/>
  <c r="I357" i="10" s="1"/>
  <c r="L357" i="10" s="1"/>
  <c r="H376" i="10"/>
  <c r="H241" i="10"/>
  <c r="G101" i="10"/>
  <c r="G336" i="10"/>
  <c r="H84" i="10"/>
  <c r="I84" i="10" s="1"/>
  <c r="L84" i="10" s="1"/>
  <c r="H252" i="10"/>
  <c r="G368" i="10"/>
  <c r="H120" i="10"/>
  <c r="H188" i="10"/>
  <c r="H404" i="10"/>
  <c r="G61" i="10"/>
  <c r="I61" i="10" s="1"/>
  <c r="H240" i="10"/>
  <c r="I240" i="10" s="1"/>
  <c r="H37" i="10"/>
  <c r="G428" i="10"/>
  <c r="I428" i="10" s="1"/>
  <c r="L428" i="10" s="1"/>
  <c r="G164" i="10"/>
  <c r="G45" i="10"/>
  <c r="H169" i="10"/>
  <c r="H197" i="10"/>
  <c r="G136" i="10"/>
  <c r="G140" i="10"/>
  <c r="G128" i="10"/>
  <c r="G197" i="10"/>
  <c r="I197" i="10" s="1"/>
  <c r="H245" i="10"/>
  <c r="H136" i="10"/>
  <c r="G277" i="10"/>
  <c r="H156" i="10"/>
  <c r="G301" i="10"/>
  <c r="G257" i="10"/>
  <c r="H92" i="10"/>
  <c r="I92" i="10" s="1"/>
  <c r="L92" i="10" s="1"/>
  <c r="H144" i="10"/>
  <c r="G148" i="10"/>
  <c r="G125" i="10"/>
  <c r="G252" i="10"/>
  <c r="H69" i="10"/>
  <c r="H40" i="10"/>
  <c r="G132" i="10"/>
  <c r="G413" i="10"/>
  <c r="H217" i="10"/>
  <c r="G105" i="10"/>
  <c r="I105" i="10" s="1"/>
  <c r="H60" i="10"/>
  <c r="I60" i="10" s="1"/>
  <c r="L60" i="10" s="1"/>
  <c r="H16" i="10"/>
  <c r="H405" i="10"/>
  <c r="H52" i="10"/>
  <c r="H401" i="10"/>
  <c r="H373" i="10"/>
  <c r="G433" i="10"/>
  <c r="I433" i="10" s="1"/>
  <c r="H184" i="10"/>
  <c r="G77" i="10"/>
  <c r="I77" i="10" s="1"/>
  <c r="H56" i="10"/>
  <c r="H293" i="10"/>
  <c r="G65" i="10"/>
  <c r="H321" i="10"/>
  <c r="I321" i="10" s="1"/>
  <c r="L321" i="10" s="1"/>
  <c r="G80" i="10"/>
  <c r="H280" i="10"/>
  <c r="H32" i="10"/>
  <c r="G344" i="10"/>
  <c r="G137" i="10"/>
  <c r="H379" i="10"/>
  <c r="H99" i="10"/>
  <c r="H59" i="10"/>
  <c r="H205" i="7"/>
  <c r="H20" i="7"/>
  <c r="H434" i="7"/>
  <c r="H178" i="7"/>
  <c r="H65" i="7"/>
  <c r="H353" i="7"/>
  <c r="H181" i="7"/>
  <c r="H40" i="7"/>
  <c r="G161" i="7"/>
  <c r="G140" i="7"/>
  <c r="G422" i="7"/>
  <c r="G318" i="7"/>
  <c r="G117" i="7"/>
  <c r="H10" i="7"/>
  <c r="G41" i="7"/>
  <c r="I41" i="7" s="1"/>
  <c r="L41" i="7" s="1"/>
  <c r="G281" i="7"/>
  <c r="G94" i="7"/>
  <c r="G374" i="7"/>
  <c r="G398" i="7"/>
  <c r="H138" i="7"/>
  <c r="G160" i="7"/>
  <c r="G57" i="7"/>
  <c r="G183" i="7"/>
  <c r="G282" i="7"/>
  <c r="G293" i="7"/>
  <c r="G206" i="7"/>
  <c r="I206" i="7" s="1"/>
  <c r="G181" i="7"/>
  <c r="G251" i="7"/>
  <c r="G60" i="7"/>
  <c r="G61" i="7"/>
  <c r="G238" i="7"/>
  <c r="G25" i="7"/>
  <c r="G344" i="7"/>
  <c r="G130" i="7"/>
  <c r="G214" i="7"/>
  <c r="G65" i="7"/>
  <c r="I65" i="7" s="1"/>
  <c r="L65" i="7" s="1"/>
  <c r="G270" i="7"/>
  <c r="G433" i="7"/>
  <c r="G342" i="7"/>
  <c r="G69" i="7"/>
  <c r="H182" i="7"/>
  <c r="G393" i="7"/>
  <c r="G49" i="7"/>
  <c r="G97" i="7"/>
  <c r="G434" i="7"/>
  <c r="G165" i="7"/>
  <c r="H57" i="7"/>
  <c r="G230" i="7"/>
  <c r="G153" i="7"/>
  <c r="H374" i="7"/>
  <c r="I374" i="7" s="1"/>
  <c r="H262" i="7"/>
  <c r="G182" i="7"/>
  <c r="H218" i="7"/>
  <c r="G17" i="7"/>
  <c r="H291" i="7"/>
  <c r="H270" i="7"/>
  <c r="G186" i="7"/>
  <c r="G346" i="7"/>
  <c r="G366" i="7"/>
  <c r="H391" i="7"/>
  <c r="G234" i="7"/>
  <c r="G390" i="7"/>
  <c r="H46" i="7"/>
  <c r="G133" i="7"/>
  <c r="G88" i="7"/>
  <c r="G98" i="7"/>
  <c r="G226" i="7"/>
  <c r="H86" i="7"/>
  <c r="G242" i="7"/>
  <c r="G329" i="7"/>
  <c r="G54" i="7"/>
  <c r="G345" i="7"/>
  <c r="G64" i="7"/>
  <c r="G358" i="7"/>
  <c r="H161" i="7"/>
  <c r="G245" i="7"/>
  <c r="G402" i="7"/>
  <c r="H198" i="7"/>
  <c r="H74" i="7"/>
  <c r="H81" i="7"/>
  <c r="H73" i="7"/>
  <c r="I73" i="7" s="1"/>
  <c r="L73" i="7" s="1"/>
  <c r="H202" i="7"/>
  <c r="H41" i="7"/>
  <c r="G394" i="7"/>
  <c r="G36" i="7"/>
  <c r="G370" i="7"/>
  <c r="G363" i="7"/>
  <c r="G198" i="7"/>
  <c r="G418" i="7"/>
  <c r="H367" i="7"/>
  <c r="G9" i="7"/>
  <c r="H77" i="7"/>
  <c r="H394" i="7"/>
  <c r="G389" i="7"/>
  <c r="G426" i="7"/>
  <c r="H346" i="7"/>
  <c r="G322" i="7"/>
  <c r="I322" i="7" s="1"/>
  <c r="G137" i="7"/>
  <c r="G220" i="7"/>
  <c r="G21" i="7"/>
  <c r="G373" i="7"/>
  <c r="H314" i="7"/>
  <c r="G290" i="7"/>
  <c r="G28" i="7"/>
  <c r="H378" i="7"/>
  <c r="G45" i="7"/>
  <c r="H402" i="7"/>
  <c r="I402" i="7" s="1"/>
  <c r="L402" i="7" s="1"/>
  <c r="H223" i="7"/>
  <c r="G266" i="7"/>
  <c r="H61" i="7"/>
  <c r="G355" i="7"/>
  <c r="H137" i="7"/>
  <c r="I137" i="7" s="1"/>
  <c r="H62" i="7"/>
  <c r="H133" i="7"/>
  <c r="H298" i="7"/>
  <c r="H250" i="7"/>
  <c r="H278" i="7"/>
  <c r="H318" i="7"/>
  <c r="H174" i="7"/>
  <c r="H190" i="7"/>
  <c r="H96" i="7"/>
  <c r="H101" i="7"/>
  <c r="G279" i="7"/>
  <c r="H271" i="7"/>
  <c r="H85" i="7"/>
  <c r="G285" i="7"/>
  <c r="G321" i="7"/>
  <c r="G254" i="7"/>
  <c r="H45" i="7"/>
  <c r="G347" i="7"/>
  <c r="H9" i="7"/>
  <c r="G109" i="7"/>
  <c r="H409" i="7"/>
  <c r="H338" i="7"/>
  <c r="G170" i="7"/>
  <c r="I170" i="7" s="1"/>
  <c r="L170" i="7" s="1"/>
  <c r="H49" i="7"/>
  <c r="H17" i="7"/>
  <c r="I17" i="7" s="1"/>
  <c r="G12" i="7"/>
  <c r="G218" i="7"/>
  <c r="I218" i="7" s="1"/>
  <c r="L218" i="7" s="1"/>
  <c r="H146" i="7"/>
  <c r="G425" i="7"/>
  <c r="G338" i="7"/>
  <c r="I338" i="7" s="1"/>
  <c r="L338" i="7" s="1"/>
  <c r="G141" i="7"/>
  <c r="H382" i="7"/>
  <c r="G406" i="7"/>
  <c r="G190" i="7"/>
  <c r="H326" i="7"/>
  <c r="G225" i="7"/>
  <c r="H56" i="7"/>
  <c r="H281" i="7"/>
  <c r="I281" i="7" s="1"/>
  <c r="L281" i="7" s="1"/>
  <c r="H209" i="7"/>
  <c r="H401" i="7"/>
  <c r="H301" i="7"/>
  <c r="G343" i="7"/>
  <c r="H390" i="7"/>
  <c r="H128" i="7"/>
  <c r="G32" i="7"/>
  <c r="G291" i="7"/>
  <c r="H194" i="7"/>
  <c r="G261" i="7"/>
  <c r="G430" i="7"/>
  <c r="H29" i="7"/>
  <c r="H381" i="7"/>
  <c r="G310" i="7"/>
  <c r="H160" i="7"/>
  <c r="G178" i="7"/>
  <c r="H362" i="7"/>
  <c r="G77" i="7"/>
  <c r="I77" i="7" s="1"/>
  <c r="L77" i="7" s="1"/>
  <c r="H145" i="7"/>
  <c r="H230" i="7"/>
  <c r="H286" i="7"/>
  <c r="H234" i="7"/>
  <c r="H266" i="7"/>
  <c r="H317" i="7"/>
  <c r="H249" i="7"/>
  <c r="H406" i="7"/>
  <c r="G96" i="7"/>
  <c r="H337" i="7"/>
  <c r="H97" i="7"/>
  <c r="H78" i="7"/>
  <c r="G164" i="7"/>
  <c r="G379" i="7"/>
  <c r="G92" i="7"/>
  <c r="H14" i="7"/>
  <c r="H289" i="7"/>
  <c r="H405" i="7"/>
  <c r="G145" i="7"/>
  <c r="H64" i="7"/>
  <c r="G112" i="7"/>
  <c r="H414" i="7"/>
  <c r="H53" i="7"/>
  <c r="G116" i="7"/>
  <c r="H153" i="7"/>
  <c r="I153" i="7" s="1"/>
  <c r="L153" i="7" s="1"/>
  <c r="H361" i="7"/>
  <c r="H109" i="7"/>
  <c r="G417" i="7"/>
  <c r="H214" i="7"/>
  <c r="H306" i="7"/>
  <c r="H246" i="7"/>
  <c r="H166" i="7"/>
  <c r="H225" i="7"/>
  <c r="H305" i="7"/>
  <c r="H422" i="7"/>
  <c r="G294" i="7"/>
  <c r="H117" i="7"/>
  <c r="H429" i="7"/>
  <c r="G144" i="7"/>
  <c r="G297" i="7"/>
  <c r="G341" i="7"/>
  <c r="G362" i="7"/>
  <c r="I362" i="7" s="1"/>
  <c r="L362" i="7" s="1"/>
  <c r="H425" i="7"/>
  <c r="G40" i="7"/>
  <c r="H419" i="7"/>
  <c r="H28" i="7"/>
  <c r="H358" i="7"/>
  <c r="I358" i="7" s="1"/>
  <c r="L358" i="7" s="1"/>
  <c r="H141" i="7"/>
  <c r="H258" i="7"/>
  <c r="H310" i="7"/>
  <c r="H254" i="7"/>
  <c r="H69" i="7"/>
  <c r="H313" i="7"/>
  <c r="H257" i="7"/>
  <c r="H410" i="7"/>
  <c r="I410" i="7" s="1"/>
  <c r="H426" i="7"/>
  <c r="H366" i="7"/>
  <c r="G350" i="7"/>
  <c r="H370" i="7"/>
  <c r="G278" i="7"/>
  <c r="H37" i="7"/>
  <c r="H371" i="7"/>
  <c r="G314" i="7"/>
  <c r="H354" i="7"/>
  <c r="G277" i="7"/>
  <c r="G46" i="7"/>
  <c r="I46" i="7" s="1"/>
  <c r="L46" i="7" s="1"/>
  <c r="G382" i="7"/>
  <c r="I382" i="7"/>
  <c r="L382" i="7" s="1"/>
  <c r="G33" i="7"/>
  <c r="H150" i="7"/>
  <c r="H132" i="7"/>
  <c r="H129" i="7"/>
  <c r="I129" i="7" s="1"/>
  <c r="L129" i="7" s="1"/>
  <c r="H238" i="7"/>
  <c r="H136" i="7"/>
  <c r="H213" i="7"/>
  <c r="G274" i="7"/>
  <c r="G81" i="7"/>
  <c r="H105" i="7"/>
  <c r="G173" i="7"/>
  <c r="H93" i="7"/>
  <c r="H273" i="7"/>
  <c r="H290" i="7"/>
  <c r="I290" i="7" s="1"/>
  <c r="L290" i="7" s="1"/>
  <c r="H25" i="7"/>
  <c r="H189" i="7"/>
  <c r="G8" i="7"/>
  <c r="G369" i="7"/>
  <c r="I369" i="7" s="1"/>
  <c r="L369" i="7" s="1"/>
  <c r="H226" i="7"/>
  <c r="H274" i="7"/>
  <c r="H237" i="7"/>
  <c r="H210" i="7"/>
  <c r="G105" i="7"/>
  <c r="I105" i="7" s="1"/>
  <c r="L105" i="7" s="1"/>
  <c r="G378" i="7"/>
  <c r="G330" i="7"/>
  <c r="G210" i="7"/>
  <c r="H22" i="7"/>
  <c r="H242" i="7"/>
  <c r="G93" i="7"/>
  <c r="I93" i="7" s="1"/>
  <c r="L93" i="7" s="1"/>
  <c r="G194" i="7"/>
  <c r="H369" i="7"/>
  <c r="H294" i="7"/>
  <c r="H122" i="7"/>
  <c r="H430" i="7"/>
  <c r="G129" i="7"/>
  <c r="H149" i="7"/>
  <c r="I149" i="7" s="1"/>
  <c r="L149" i="7" s="1"/>
  <c r="H152" i="7"/>
  <c r="H418" i="7"/>
  <c r="I418" i="7" s="1"/>
  <c r="G334" i="7"/>
  <c r="I334" i="7" s="1"/>
  <c r="L334" i="7" s="1"/>
  <c r="G100" i="7"/>
  <c r="G414" i="7"/>
  <c r="G128" i="7"/>
  <c r="G381" i="7"/>
  <c r="I381" i="7" s="1"/>
  <c r="H350" i="7"/>
  <c r="I350" i="7" s="1"/>
  <c r="L350" i="7" s="1"/>
  <c r="H393" i="7"/>
  <c r="H233" i="7"/>
  <c r="H197" i="7"/>
  <c r="H398" i="7"/>
  <c r="I398" i="7" s="1"/>
  <c r="L398" i="7" s="1"/>
  <c r="H334" i="7"/>
  <c r="H21" i="7"/>
  <c r="H386" i="7"/>
  <c r="H113" i="7"/>
  <c r="H92" i="7"/>
  <c r="H433" i="7"/>
  <c r="H413" i="7"/>
  <c r="H229" i="7"/>
  <c r="H104" i="7"/>
  <c r="H68" i="7"/>
  <c r="H12" i="7"/>
  <c r="H339" i="4"/>
  <c r="G103" i="4"/>
  <c r="G211" i="4"/>
  <c r="G57" i="4"/>
  <c r="G71" i="4"/>
  <c r="H207" i="4"/>
  <c r="G355" i="4"/>
  <c r="H197" i="4"/>
  <c r="I225" i="10"/>
  <c r="L225" i="10" s="1"/>
  <c r="I164" i="10"/>
  <c r="I21" i="10"/>
  <c r="I196" i="10"/>
  <c r="L196" i="10" s="1"/>
  <c r="L105" i="10"/>
  <c r="I405" i="10"/>
  <c r="L405" i="10" s="1"/>
  <c r="I41" i="10"/>
  <c r="I176" i="10"/>
  <c r="L176" i="10" s="1"/>
  <c r="I169" i="10"/>
  <c r="L169" i="10" s="1"/>
  <c r="I145" i="10"/>
  <c r="L145" i="10" s="1"/>
  <c r="I174" i="7"/>
  <c r="L174" i="7" s="1"/>
  <c r="I390" i="7"/>
  <c r="I282" i="7"/>
  <c r="L282" i="7" s="1"/>
  <c r="L322" i="7"/>
  <c r="I9" i="7"/>
  <c r="L9" i="7" s="1"/>
  <c r="I425" i="7"/>
  <c r="L425" i="7" s="1"/>
  <c r="I21" i="7"/>
  <c r="L21" i="7" s="1"/>
  <c r="I186" i="7"/>
  <c r="L186" i="7" s="1"/>
  <c r="L21" i="10"/>
  <c r="L61" i="10"/>
  <c r="L418" i="7"/>
  <c r="L410" i="7"/>
  <c r="I341" i="10" l="1"/>
  <c r="L341" i="10" s="1"/>
  <c r="I368" i="10"/>
  <c r="L368" i="10" s="1"/>
  <c r="I209" i="10"/>
  <c r="L209" i="10" s="1"/>
  <c r="F13" i="10"/>
  <c r="H13" i="10"/>
  <c r="I13" i="10" s="1"/>
  <c r="L13" i="10" s="1"/>
  <c r="F17" i="10"/>
  <c r="H17" i="10"/>
  <c r="I17" i="10" s="1"/>
  <c r="L17" i="10" s="1"/>
  <c r="F45" i="10"/>
  <c r="H45" i="10"/>
  <c r="I45" i="10" s="1"/>
  <c r="L45" i="10" s="1"/>
  <c r="F49" i="10"/>
  <c r="H49" i="10"/>
  <c r="I49" i="10" s="1"/>
  <c r="L49" i="10" s="1"/>
  <c r="F57" i="10"/>
  <c r="H57" i="10"/>
  <c r="I57" i="10" s="1"/>
  <c r="L57" i="10" s="1"/>
  <c r="F65" i="10"/>
  <c r="H65" i="10"/>
  <c r="I65" i="10" s="1"/>
  <c r="L65" i="10" s="1"/>
  <c r="F101" i="10"/>
  <c r="H101" i="10"/>
  <c r="I101" i="10" s="1"/>
  <c r="L101" i="10" s="1"/>
  <c r="F117" i="10"/>
  <c r="H117" i="10"/>
  <c r="I117" i="10" s="1"/>
  <c r="L117" i="10" s="1"/>
  <c r="F121" i="10"/>
  <c r="H121" i="10"/>
  <c r="I121" i="10" s="1"/>
  <c r="L121" i="10" s="1"/>
  <c r="F141" i="10"/>
  <c r="H141" i="10"/>
  <c r="I141" i="10" s="1"/>
  <c r="L141" i="10" s="1"/>
  <c r="F153" i="10"/>
  <c r="H153" i="10"/>
  <c r="I153" i="10" s="1"/>
  <c r="L153" i="10" s="1"/>
  <c r="F161" i="10"/>
  <c r="H161" i="10"/>
  <c r="F173" i="10"/>
  <c r="H173" i="10"/>
  <c r="F177" i="10"/>
  <c r="H177" i="10"/>
  <c r="I177" i="10" s="1"/>
  <c r="L177" i="10" s="1"/>
  <c r="F193" i="10"/>
  <c r="H193" i="10"/>
  <c r="I193" i="10" s="1"/>
  <c r="L193" i="10" s="1"/>
  <c r="F213" i="10"/>
  <c r="H213" i="10"/>
  <c r="I213" i="10" s="1"/>
  <c r="L213" i="10" s="1"/>
  <c r="F229" i="10"/>
  <c r="H229" i="10"/>
  <c r="I229" i="10" s="1"/>
  <c r="L229" i="10" s="1"/>
  <c r="F237" i="10"/>
  <c r="H237" i="10"/>
  <c r="F253" i="10"/>
  <c r="H253" i="10"/>
  <c r="I253" i="10" s="1"/>
  <c r="L253" i="10" s="1"/>
  <c r="F265" i="10"/>
  <c r="H265" i="10"/>
  <c r="I265" i="10" s="1"/>
  <c r="F273" i="10"/>
  <c r="H273" i="10"/>
  <c r="F277" i="10"/>
  <c r="H277" i="10"/>
  <c r="I277" i="10" s="1"/>
  <c r="L277" i="10" s="1"/>
  <c r="F317" i="10"/>
  <c r="H317" i="10"/>
  <c r="F333" i="10"/>
  <c r="H333" i="10"/>
  <c r="F341" i="10"/>
  <c r="H341" i="10"/>
  <c r="F349" i="10"/>
  <c r="H349" i="10"/>
  <c r="F361" i="10"/>
  <c r="H361" i="10"/>
  <c r="I361" i="10" s="1"/>
  <c r="L361" i="10" s="1"/>
  <c r="F385" i="10"/>
  <c r="H385" i="10"/>
  <c r="I385" i="10" s="1"/>
  <c r="L385" i="10" s="1"/>
  <c r="F409" i="10"/>
  <c r="H409" i="10"/>
  <c r="I409" i="10" s="1"/>
  <c r="L409" i="10" s="1"/>
  <c r="F429" i="10"/>
  <c r="H429" i="10"/>
  <c r="G103" i="10"/>
  <c r="H424" i="10"/>
  <c r="I424" i="10" s="1"/>
  <c r="L424" i="10" s="1"/>
  <c r="H284" i="10"/>
  <c r="I284" i="10" s="1"/>
  <c r="L284" i="10" s="1"/>
  <c r="H44" i="10"/>
  <c r="I44" i="10" s="1"/>
  <c r="L44" i="10" s="1"/>
  <c r="G173" i="10"/>
  <c r="G208" i="10"/>
  <c r="I208" i="10" s="1"/>
  <c r="L208" i="10" s="1"/>
  <c r="G269" i="10"/>
  <c r="H100" i="10"/>
  <c r="I100" i="10" s="1"/>
  <c r="L100" i="10" s="1"/>
  <c r="G165" i="10"/>
  <c r="I165" i="10" s="1"/>
  <c r="L165" i="10" s="1"/>
  <c r="H260" i="10"/>
  <c r="H412" i="10"/>
  <c r="G16" i="10"/>
  <c r="I16" i="10" s="1"/>
  <c r="L16" i="10" s="1"/>
  <c r="G300" i="10"/>
  <c r="G93" i="10"/>
  <c r="I93" i="10" s="1"/>
  <c r="L93" i="10" s="1"/>
  <c r="G435" i="10"/>
  <c r="G329" i="10"/>
  <c r="I329" i="10" s="1"/>
  <c r="L329" i="10" s="1"/>
  <c r="H124" i="10"/>
  <c r="I124" i="10" s="1"/>
  <c r="L124" i="10" s="1"/>
  <c r="G305" i="10"/>
  <c r="I305" i="10" s="1"/>
  <c r="L305" i="10" s="1"/>
  <c r="G217" i="10"/>
  <c r="I217" i="10" s="1"/>
  <c r="G320" i="10"/>
  <c r="H80" i="10"/>
  <c r="I80" i="10" s="1"/>
  <c r="L80" i="10" s="1"/>
  <c r="G224" i="10"/>
  <c r="H368" i="10"/>
  <c r="G260" i="10"/>
  <c r="G213" i="10"/>
  <c r="G185" i="10"/>
  <c r="I185" i="10" s="1"/>
  <c r="L185" i="10" s="1"/>
  <c r="H288" i="10"/>
  <c r="G32" i="10"/>
  <c r="I32" i="10" s="1"/>
  <c r="L32" i="10" s="1"/>
  <c r="H72" i="10"/>
  <c r="I72" i="10" s="1"/>
  <c r="L72" i="10" s="1"/>
  <c r="H308" i="10"/>
  <c r="I308" i="10" s="1"/>
  <c r="L308" i="10" s="1"/>
  <c r="G205" i="10"/>
  <c r="I205" i="10" s="1"/>
  <c r="L205" i="10" s="1"/>
  <c r="H392" i="10"/>
  <c r="I392" i="10" s="1"/>
  <c r="L392" i="10" s="1"/>
  <c r="G288" i="10"/>
  <c r="G404" i="10"/>
  <c r="I404" i="10" s="1"/>
  <c r="L404" i="10" s="1"/>
  <c r="G97" i="10"/>
  <c r="G20" i="10"/>
  <c r="H244" i="10"/>
  <c r="H68" i="10"/>
  <c r="G95" i="10"/>
  <c r="G352" i="10"/>
  <c r="G96" i="10"/>
  <c r="I96" i="10" s="1"/>
  <c r="L96" i="10" s="1"/>
  <c r="G73" i="10"/>
  <c r="I73" i="10" s="1"/>
  <c r="L73" i="10" s="1"/>
  <c r="G245" i="10"/>
  <c r="G324" i="10"/>
  <c r="I324" i="10" s="1"/>
  <c r="L324" i="10" s="1"/>
  <c r="G239" i="10"/>
  <c r="G381" i="10"/>
  <c r="I381" i="10" s="1"/>
  <c r="L381" i="10" s="1"/>
  <c r="H300" i="10"/>
  <c r="G201" i="10"/>
  <c r="I201" i="10" s="1"/>
  <c r="L201" i="10" s="1"/>
  <c r="H340" i="10"/>
  <c r="G273" i="10"/>
  <c r="G292" i="10"/>
  <c r="I292" i="10" s="1"/>
  <c r="L292" i="10" s="1"/>
  <c r="G289" i="10"/>
  <c r="I289" i="10" s="1"/>
  <c r="L289" i="10" s="1"/>
  <c r="G365" i="10"/>
  <c r="I365" i="10" s="1"/>
  <c r="L365" i="10" s="1"/>
  <c r="H20" i="10"/>
  <c r="H360" i="10"/>
  <c r="I360" i="10" s="1"/>
  <c r="L360" i="10" s="1"/>
  <c r="G52" i="10"/>
  <c r="G18" i="10"/>
  <c r="G172" i="10"/>
  <c r="I172" i="10" s="1"/>
  <c r="L172" i="10" s="1"/>
  <c r="H112" i="10"/>
  <c r="G348" i="10"/>
  <c r="I348" i="10" s="1"/>
  <c r="L348" i="10" s="1"/>
  <c r="G68" i="10"/>
  <c r="H104" i="10"/>
  <c r="G283" i="10"/>
  <c r="G304" i="10"/>
  <c r="I304" i="10" s="1"/>
  <c r="L304" i="10" s="1"/>
  <c r="H132" i="10"/>
  <c r="H224" i="10"/>
  <c r="G372" i="10"/>
  <c r="G133" i="10"/>
  <c r="I133" i="10" s="1"/>
  <c r="L133" i="10" s="1"/>
  <c r="G28" i="10"/>
  <c r="I28" i="10" s="1"/>
  <c r="L28" i="10" s="1"/>
  <c r="G108" i="10"/>
  <c r="I108" i="10" s="1"/>
  <c r="L108" i="10" s="1"/>
  <c r="G192" i="10"/>
  <c r="G161" i="10"/>
  <c r="I161" i="10" s="1"/>
  <c r="L161" i="10" s="1"/>
  <c r="G48" i="10"/>
  <c r="I48" i="10" s="1"/>
  <c r="L48" i="10" s="1"/>
  <c r="G184" i="10"/>
  <c r="I184" i="10" s="1"/>
  <c r="L184" i="10" s="1"/>
  <c r="G264" i="10"/>
  <c r="I264" i="10" s="1"/>
  <c r="L264" i="10" s="1"/>
  <c r="G376" i="10"/>
  <c r="I376" i="10" s="1"/>
  <c r="L376" i="10" s="1"/>
  <c r="G203" i="10"/>
  <c r="H312" i="10"/>
  <c r="I312" i="10" s="1"/>
  <c r="H160" i="10"/>
  <c r="I160" i="10" s="1"/>
  <c r="L160" i="10" s="1"/>
  <c r="H296" i="10"/>
  <c r="I296" i="10" s="1"/>
  <c r="L296" i="10" s="1"/>
  <c r="H200" i="10"/>
  <c r="H148" i="10"/>
  <c r="I148" i="10" s="1"/>
  <c r="L148" i="10" s="1"/>
  <c r="H166" i="10"/>
  <c r="I396" i="10"/>
  <c r="G15" i="10"/>
  <c r="F15" i="10"/>
  <c r="G19" i="10"/>
  <c r="F19" i="10"/>
  <c r="H31" i="10"/>
  <c r="F31" i="10"/>
  <c r="H71" i="10"/>
  <c r="F71" i="10"/>
  <c r="H75" i="10"/>
  <c r="F75" i="10"/>
  <c r="G91" i="10"/>
  <c r="F91" i="10"/>
  <c r="H111" i="10"/>
  <c r="F111" i="10"/>
  <c r="G127" i="10"/>
  <c r="F127" i="10"/>
  <c r="F131" i="10"/>
  <c r="H131" i="10"/>
  <c r="G147" i="10"/>
  <c r="F147" i="10"/>
  <c r="G215" i="10"/>
  <c r="F215" i="10"/>
  <c r="H219" i="10"/>
  <c r="F219" i="10"/>
  <c r="G231" i="10"/>
  <c r="F231" i="10"/>
  <c r="G235" i="10"/>
  <c r="F235" i="10"/>
  <c r="H251" i="10"/>
  <c r="F251" i="10"/>
  <c r="G275" i="10"/>
  <c r="F275" i="10"/>
  <c r="H291" i="10"/>
  <c r="F291" i="10"/>
  <c r="G295" i="10"/>
  <c r="F295" i="10"/>
  <c r="G299" i="10"/>
  <c r="F299" i="10"/>
  <c r="G303" i="10"/>
  <c r="F303" i="10"/>
  <c r="H163" i="10"/>
  <c r="I132" i="10"/>
  <c r="L132" i="10" s="1"/>
  <c r="I125" i="10"/>
  <c r="L125" i="10" s="1"/>
  <c r="I221" i="10"/>
  <c r="G115" i="10"/>
  <c r="I97" i="10"/>
  <c r="L97" i="10" s="1"/>
  <c r="I180" i="10"/>
  <c r="L180" i="10" s="1"/>
  <c r="H235" i="10"/>
  <c r="H171" i="10"/>
  <c r="G291" i="10"/>
  <c r="I416" i="10"/>
  <c r="L416" i="10" s="1"/>
  <c r="I333" i="10"/>
  <c r="L333" i="10" s="1"/>
  <c r="I268" i="10"/>
  <c r="L268" i="10" s="1"/>
  <c r="I204" i="10"/>
  <c r="L204" i="10" s="1"/>
  <c r="G35" i="10"/>
  <c r="G247" i="10"/>
  <c r="H19" i="10"/>
  <c r="I19" i="10" s="1"/>
  <c r="L19" i="10" s="1"/>
  <c r="H303" i="10"/>
  <c r="I137" i="10"/>
  <c r="L137" i="10" s="1"/>
  <c r="I144" i="10"/>
  <c r="L144" i="10" s="1"/>
  <c r="I156" i="10"/>
  <c r="L156" i="10" s="1"/>
  <c r="I412" i="10"/>
  <c r="L412" i="10" s="1"/>
  <c r="I332" i="10"/>
  <c r="L332" i="10" s="1"/>
  <c r="I429" i="10"/>
  <c r="L429" i="10" s="1"/>
  <c r="I25" i="10"/>
  <c r="L25" i="10" s="1"/>
  <c r="I281" i="10"/>
  <c r="L281" i="10" s="1"/>
  <c r="G187" i="10"/>
  <c r="I9" i="10"/>
  <c r="L9" i="10" s="1"/>
  <c r="I393" i="10"/>
  <c r="L393" i="10" s="1"/>
  <c r="G75" i="10"/>
  <c r="I75" i="10" s="1"/>
  <c r="L75" i="10" s="1"/>
  <c r="I340" i="10"/>
  <c r="L340" i="10" s="1"/>
  <c r="I81" i="10"/>
  <c r="L81" i="10" s="1"/>
  <c r="I369" i="10"/>
  <c r="H259" i="10"/>
  <c r="F375" i="10"/>
  <c r="F379" i="10"/>
  <c r="F383" i="10"/>
  <c r="F387" i="10"/>
  <c r="F391" i="10"/>
  <c r="G395" i="10"/>
  <c r="F395" i="10"/>
  <c r="F399" i="10"/>
  <c r="F403" i="10"/>
  <c r="G407" i="10"/>
  <c r="F407" i="10"/>
  <c r="H411" i="10"/>
  <c r="F411" i="10"/>
  <c r="F415" i="10"/>
  <c r="F419" i="10"/>
  <c r="F423" i="10"/>
  <c r="H427" i="10"/>
  <c r="I427" i="10" s="1"/>
  <c r="L427" i="10" s="1"/>
  <c r="F427" i="10"/>
  <c r="F431" i="10"/>
  <c r="F435" i="10"/>
  <c r="F8" i="10"/>
  <c r="F12" i="10"/>
  <c r="F16" i="10"/>
  <c r="F20" i="10"/>
  <c r="F24" i="10"/>
  <c r="F28" i="10"/>
  <c r="F32" i="10"/>
  <c r="F36" i="10"/>
  <c r="F40" i="10"/>
  <c r="F44" i="10"/>
  <c r="F48" i="10"/>
  <c r="F52" i="10"/>
  <c r="F56" i="10"/>
  <c r="F60" i="10"/>
  <c r="F64" i="10"/>
  <c r="F68" i="10"/>
  <c r="F72" i="10"/>
  <c r="F76" i="10"/>
  <c r="F80" i="10"/>
  <c r="F84" i="10"/>
  <c r="F88" i="10"/>
  <c r="F92" i="10"/>
  <c r="F96" i="10"/>
  <c r="F10" i="10"/>
  <c r="F14" i="10"/>
  <c r="F18" i="10"/>
  <c r="F22" i="10"/>
  <c r="F26" i="10"/>
  <c r="F30" i="10"/>
  <c r="F34" i="10"/>
  <c r="F38" i="10"/>
  <c r="F42" i="10"/>
  <c r="F46" i="10"/>
  <c r="F50" i="10"/>
  <c r="F54" i="10"/>
  <c r="F58" i="10"/>
  <c r="F62" i="10"/>
  <c r="F66" i="10"/>
  <c r="F70" i="10"/>
  <c r="F74" i="10"/>
  <c r="F78" i="10"/>
  <c r="F82" i="10"/>
  <c r="G86" i="10"/>
  <c r="F86" i="10"/>
  <c r="F90" i="10"/>
  <c r="F94" i="10"/>
  <c r="F98" i="10"/>
  <c r="H102" i="10"/>
  <c r="F102" i="10"/>
  <c r="F106" i="10"/>
  <c r="F110" i="10"/>
  <c r="F114" i="10"/>
  <c r="F118" i="10"/>
  <c r="F122" i="10"/>
  <c r="F126" i="10"/>
  <c r="G130" i="10"/>
  <c r="F130" i="10"/>
  <c r="F134" i="10"/>
  <c r="F138" i="10"/>
  <c r="F142" i="10"/>
  <c r="H146" i="10"/>
  <c r="F146" i="10"/>
  <c r="F150" i="10"/>
  <c r="F154" i="10"/>
  <c r="G158" i="10"/>
  <c r="I158" i="10" s="1"/>
  <c r="F158" i="10"/>
  <c r="F162" i="10"/>
  <c r="F166" i="10"/>
  <c r="F170" i="10"/>
  <c r="F174" i="10"/>
  <c r="F178" i="10"/>
  <c r="F182" i="10"/>
  <c r="F186" i="10"/>
  <c r="F190" i="10"/>
  <c r="F194" i="10"/>
  <c r="F198" i="10"/>
  <c r="H202" i="10"/>
  <c r="F202" i="10"/>
  <c r="F100" i="10"/>
  <c r="F104" i="10"/>
  <c r="F108" i="10"/>
  <c r="F112" i="10"/>
  <c r="F116" i="10"/>
  <c r="F120" i="10"/>
  <c r="F124" i="10"/>
  <c r="F128" i="10"/>
  <c r="F132" i="10"/>
  <c r="F136" i="10"/>
  <c r="F140" i="10"/>
  <c r="F144" i="10"/>
  <c r="F148" i="10"/>
  <c r="F152" i="10"/>
  <c r="F156" i="10"/>
  <c r="F160" i="10"/>
  <c r="F164" i="10"/>
  <c r="F168" i="10"/>
  <c r="F172" i="10"/>
  <c r="F176" i="10"/>
  <c r="F180" i="10"/>
  <c r="F184" i="10"/>
  <c r="F188" i="10"/>
  <c r="F192" i="10"/>
  <c r="F196" i="10"/>
  <c r="F200" i="10"/>
  <c r="F204" i="10"/>
  <c r="F208" i="10"/>
  <c r="F212" i="10"/>
  <c r="F216" i="10"/>
  <c r="F220" i="10"/>
  <c r="F224" i="10"/>
  <c r="F228" i="10"/>
  <c r="F232" i="10"/>
  <c r="F236" i="10"/>
  <c r="F240" i="10"/>
  <c r="F244" i="10"/>
  <c r="F248" i="10"/>
  <c r="F252" i="10"/>
  <c r="F256" i="10"/>
  <c r="F260" i="10"/>
  <c r="F264" i="10"/>
  <c r="F268" i="10"/>
  <c r="F272" i="10"/>
  <c r="F276" i="10"/>
  <c r="F280" i="10"/>
  <c r="F284" i="10"/>
  <c r="F288" i="10"/>
  <c r="F292" i="10"/>
  <c r="F296" i="10"/>
  <c r="F300" i="10"/>
  <c r="F304" i="10"/>
  <c r="F308" i="10"/>
  <c r="F312" i="10"/>
  <c r="F316" i="10"/>
  <c r="F320" i="10"/>
  <c r="F324" i="10"/>
  <c r="F328" i="10"/>
  <c r="F332" i="10"/>
  <c r="F336" i="10"/>
  <c r="F340" i="10"/>
  <c r="F344" i="10"/>
  <c r="F348" i="10"/>
  <c r="F352" i="10"/>
  <c r="F356" i="10"/>
  <c r="F360" i="10"/>
  <c r="F364" i="10"/>
  <c r="F368" i="10"/>
  <c r="F372" i="10"/>
  <c r="F376" i="10"/>
  <c r="F380" i="10"/>
  <c r="F384" i="10"/>
  <c r="F388" i="10"/>
  <c r="F392" i="10"/>
  <c r="F396" i="10"/>
  <c r="F400" i="10"/>
  <c r="F404" i="10"/>
  <c r="F408" i="10"/>
  <c r="F412" i="10"/>
  <c r="F416" i="10"/>
  <c r="F420" i="10"/>
  <c r="F424" i="10"/>
  <c r="F428" i="10"/>
  <c r="F432" i="10"/>
  <c r="F437" i="10"/>
  <c r="F206" i="10"/>
  <c r="F210" i="10"/>
  <c r="F214" i="10"/>
  <c r="F218" i="10"/>
  <c r="F222" i="10"/>
  <c r="F226" i="10"/>
  <c r="F230" i="10"/>
  <c r="F234" i="10"/>
  <c r="F238" i="10"/>
  <c r="F242" i="10"/>
  <c r="F246" i="10"/>
  <c r="F250" i="10"/>
  <c r="F254" i="10"/>
  <c r="F258" i="10"/>
  <c r="F262" i="10"/>
  <c r="F266" i="10"/>
  <c r="F270" i="10"/>
  <c r="F274" i="10"/>
  <c r="F278" i="10"/>
  <c r="F282" i="10"/>
  <c r="F286" i="10"/>
  <c r="F290" i="10"/>
  <c r="F294" i="10"/>
  <c r="F298" i="10"/>
  <c r="F302" i="10"/>
  <c r="F306" i="10"/>
  <c r="F310" i="10"/>
  <c r="F314" i="10"/>
  <c r="F318" i="10"/>
  <c r="F322" i="10"/>
  <c r="F326" i="10"/>
  <c r="F330" i="10"/>
  <c r="F334" i="10"/>
  <c r="F338" i="10"/>
  <c r="F342" i="10"/>
  <c r="F346" i="10"/>
  <c r="F350" i="10"/>
  <c r="H354" i="10"/>
  <c r="F354" i="10"/>
  <c r="F358" i="10"/>
  <c r="G362" i="10"/>
  <c r="F362" i="10"/>
  <c r="F366" i="10"/>
  <c r="F370" i="10"/>
  <c r="F374" i="10"/>
  <c r="F378" i="10"/>
  <c r="F382" i="10"/>
  <c r="F386" i="10"/>
  <c r="F390" i="10"/>
  <c r="F394" i="10"/>
  <c r="H398" i="10"/>
  <c r="F398" i="10"/>
  <c r="F402" i="10"/>
  <c r="F406" i="10"/>
  <c r="F410" i="10"/>
  <c r="F414" i="10"/>
  <c r="F418" i="10"/>
  <c r="F422" i="10"/>
  <c r="F426" i="10"/>
  <c r="F430" i="10"/>
  <c r="F434" i="10"/>
  <c r="F47" i="9"/>
  <c r="F91" i="9"/>
  <c r="F111" i="9"/>
  <c r="F135" i="9"/>
  <c r="F155" i="9"/>
  <c r="F175" i="9"/>
  <c r="F191" i="9"/>
  <c r="F207" i="9"/>
  <c r="F219" i="9"/>
  <c r="F235" i="9"/>
  <c r="F251" i="9"/>
  <c r="F263" i="9"/>
  <c r="F279" i="9"/>
  <c r="F295" i="9"/>
  <c r="F303" i="9"/>
  <c r="F319" i="9"/>
  <c r="F335" i="9"/>
  <c r="F347" i="9"/>
  <c r="F363" i="9"/>
  <c r="F379" i="9"/>
  <c r="F391" i="9"/>
  <c r="F407" i="9"/>
  <c r="F423" i="9"/>
  <c r="F431" i="9"/>
  <c r="F17" i="9"/>
  <c r="F33" i="9"/>
  <c r="F45" i="9"/>
  <c r="F61" i="9"/>
  <c r="F77" i="9"/>
  <c r="F89" i="9"/>
  <c r="F105" i="9"/>
  <c r="F121" i="9"/>
  <c r="F129" i="9"/>
  <c r="F145" i="9"/>
  <c r="F161" i="9"/>
  <c r="F173" i="9"/>
  <c r="F189" i="9"/>
  <c r="F205" i="9"/>
  <c r="F217" i="9"/>
  <c r="F233" i="9"/>
  <c r="F249" i="9"/>
  <c r="F257" i="9"/>
  <c r="F273" i="9"/>
  <c r="F289" i="9"/>
  <c r="F301" i="9"/>
  <c r="F317" i="9"/>
  <c r="F333" i="9"/>
  <c r="F345" i="9"/>
  <c r="F361" i="9"/>
  <c r="F377" i="9"/>
  <c r="F385" i="9"/>
  <c r="F401" i="9"/>
  <c r="F417" i="9"/>
  <c r="F429" i="9"/>
  <c r="F18" i="9"/>
  <c r="F34" i="9"/>
  <c r="F46" i="9"/>
  <c r="F62" i="9"/>
  <c r="F78" i="9"/>
  <c r="F86" i="9"/>
  <c r="F102" i="9"/>
  <c r="F118" i="9"/>
  <c r="F130" i="9"/>
  <c r="F146" i="9"/>
  <c r="F162" i="9"/>
  <c r="F174" i="9"/>
  <c r="F190" i="9"/>
  <c r="F206" i="9"/>
  <c r="F214" i="9"/>
  <c r="F230" i="9"/>
  <c r="F246" i="9"/>
  <c r="F258" i="9"/>
  <c r="F274" i="9"/>
  <c r="F290" i="9"/>
  <c r="F302" i="9"/>
  <c r="F318" i="9"/>
  <c r="F334" i="9"/>
  <c r="F342" i="9"/>
  <c r="F358" i="9"/>
  <c r="F374" i="9"/>
  <c r="F386" i="9"/>
  <c r="F402" i="9"/>
  <c r="F418" i="9"/>
  <c r="F430" i="9"/>
  <c r="F16" i="9"/>
  <c r="F32" i="9"/>
  <c r="F40" i="9"/>
  <c r="F56" i="9"/>
  <c r="F72" i="9"/>
  <c r="F84" i="9"/>
  <c r="F100" i="9"/>
  <c r="F116" i="9"/>
  <c r="F128" i="9"/>
  <c r="F144" i="9"/>
  <c r="F160" i="9"/>
  <c r="F168" i="9"/>
  <c r="F184" i="9"/>
  <c r="F200" i="9"/>
  <c r="F212" i="9"/>
  <c r="F228" i="9"/>
  <c r="F244" i="9"/>
  <c r="F256" i="9"/>
  <c r="F272" i="9"/>
  <c r="F288" i="9"/>
  <c r="F296" i="9"/>
  <c r="F312" i="9"/>
  <c r="F328" i="9"/>
  <c r="F340" i="9"/>
  <c r="F356" i="9"/>
  <c r="F372" i="9"/>
  <c r="F384" i="9"/>
  <c r="F400" i="9"/>
  <c r="F416" i="9"/>
  <c r="F424" i="9"/>
  <c r="F62" i="8"/>
  <c r="F70" i="8"/>
  <c r="F130" i="8"/>
  <c r="F138" i="8"/>
  <c r="F198" i="8"/>
  <c r="F202" i="8"/>
  <c r="F262" i="8"/>
  <c r="F270" i="8"/>
  <c r="F322" i="8"/>
  <c r="F330" i="8"/>
  <c r="F390" i="8"/>
  <c r="F398" i="8"/>
  <c r="F11" i="8"/>
  <c r="F19" i="8"/>
  <c r="F79" i="8"/>
  <c r="F83" i="8"/>
  <c r="F139" i="8"/>
  <c r="F147" i="8"/>
  <c r="F203" i="8"/>
  <c r="F211" i="8"/>
  <c r="F271" i="8"/>
  <c r="F279" i="8"/>
  <c r="F407" i="8"/>
  <c r="F10" i="8"/>
  <c r="F66" i="8"/>
  <c r="F74" i="8"/>
  <c r="F126" i="8"/>
  <c r="F134" i="8"/>
  <c r="F186" i="8"/>
  <c r="F194" i="8"/>
  <c r="F250" i="8"/>
  <c r="F258" i="8"/>
  <c r="F318" i="8"/>
  <c r="F326" i="8"/>
  <c r="F378" i="8"/>
  <c r="F386" i="8"/>
  <c r="F31" i="8"/>
  <c r="F39" i="8"/>
  <c r="F95" i="8"/>
  <c r="F103" i="8"/>
  <c r="F155" i="8"/>
  <c r="F163" i="8"/>
  <c r="F223" i="8"/>
  <c r="F231" i="8"/>
  <c r="F283" i="8"/>
  <c r="F291" i="8"/>
  <c r="F335" i="8"/>
  <c r="F343" i="8"/>
  <c r="F371" i="8"/>
  <c r="F375" i="8"/>
  <c r="F403" i="8"/>
  <c r="F411" i="8"/>
  <c r="F9" i="8"/>
  <c r="F13" i="8"/>
  <c r="F41" i="8"/>
  <c r="F45" i="8"/>
  <c r="F73" i="8"/>
  <c r="F77" i="8"/>
  <c r="F16" i="8"/>
  <c r="F20" i="8"/>
  <c r="F48" i="8"/>
  <c r="F52" i="8"/>
  <c r="F80" i="8"/>
  <c r="F84" i="8"/>
  <c r="F112" i="8"/>
  <c r="F116" i="8"/>
  <c r="F144" i="8"/>
  <c r="F148" i="8"/>
  <c r="F176" i="8"/>
  <c r="F180" i="8"/>
  <c r="F208" i="8"/>
  <c r="F212" i="8"/>
  <c r="F240" i="8"/>
  <c r="F244" i="8"/>
  <c r="F272" i="8"/>
  <c r="F276" i="8"/>
  <c r="F304" i="8"/>
  <c r="F308" i="8"/>
  <c r="F336" i="8"/>
  <c r="F340" i="8"/>
  <c r="F368" i="8"/>
  <c r="F372" i="8"/>
  <c r="F400" i="8"/>
  <c r="F404" i="8"/>
  <c r="F432" i="8"/>
  <c r="F437" i="8"/>
  <c r="F121" i="8"/>
  <c r="F125" i="8"/>
  <c r="F153" i="8"/>
  <c r="F157" i="8"/>
  <c r="F185" i="8"/>
  <c r="F189" i="8"/>
  <c r="F217" i="8"/>
  <c r="F221" i="8"/>
  <c r="F249" i="8"/>
  <c r="F253" i="8"/>
  <c r="F281" i="8"/>
  <c r="F285" i="8"/>
  <c r="F313" i="8"/>
  <c r="F317" i="8"/>
  <c r="F345" i="8"/>
  <c r="F349" i="8"/>
  <c r="F377" i="8"/>
  <c r="F381" i="8"/>
  <c r="F409" i="8"/>
  <c r="F413" i="8"/>
  <c r="I78" i="7"/>
  <c r="L78" i="7" s="1"/>
  <c r="I343" i="7"/>
  <c r="L343" i="7" s="1"/>
  <c r="I54" i="7"/>
  <c r="L54" i="7" s="1"/>
  <c r="H42" i="7"/>
  <c r="G50" i="7"/>
  <c r="H50" i="7"/>
  <c r="H58" i="7"/>
  <c r="I94" i="7"/>
  <c r="H134" i="7"/>
  <c r="G134" i="7"/>
  <c r="H142" i="7"/>
  <c r="H183" i="7"/>
  <c r="I183" i="7" s="1"/>
  <c r="L183" i="7" s="1"/>
  <c r="G191" i="7"/>
  <c r="G259" i="7"/>
  <c r="G267" i="7"/>
  <c r="H267" i="7"/>
  <c r="H275" i="7"/>
  <c r="G275" i="7"/>
  <c r="H299" i="7"/>
  <c r="I355" i="7"/>
  <c r="L355" i="7" s="1"/>
  <c r="H375" i="7"/>
  <c r="G383" i="7"/>
  <c r="H383" i="7"/>
  <c r="I383" i="7" s="1"/>
  <c r="H203" i="7"/>
  <c r="G323" i="7"/>
  <c r="H351" i="7"/>
  <c r="H207" i="7"/>
  <c r="I207" i="7" s="1"/>
  <c r="L207" i="7" s="1"/>
  <c r="G427" i="7"/>
  <c r="I285" i="7"/>
  <c r="L285" i="7" s="1"/>
  <c r="H327" i="7"/>
  <c r="I327" i="7" s="1"/>
  <c r="L327" i="7" s="1"/>
  <c r="H335" i="7"/>
  <c r="I36" i="7"/>
  <c r="L36" i="7" s="1"/>
  <c r="H323" i="7"/>
  <c r="H98" i="7"/>
  <c r="I346" i="7"/>
  <c r="L346" i="7" s="1"/>
  <c r="H407" i="7"/>
  <c r="H243" i="7"/>
  <c r="G30" i="7"/>
  <c r="I30" i="7" s="1"/>
  <c r="L30" i="7" s="1"/>
  <c r="H287" i="7"/>
  <c r="I287" i="7" s="1"/>
  <c r="L287" i="7" s="1"/>
  <c r="G162" i="7"/>
  <c r="H247" i="7"/>
  <c r="H227" i="7"/>
  <c r="G351" i="7"/>
  <c r="G255" i="7"/>
  <c r="I255" i="7" s="1"/>
  <c r="L255" i="7" s="1"/>
  <c r="G407" i="7"/>
  <c r="I407" i="7" s="1"/>
  <c r="L407" i="7" s="1"/>
  <c r="I393" i="7"/>
  <c r="L393" i="7" s="1"/>
  <c r="H162" i="7"/>
  <c r="H403" i="7"/>
  <c r="H363" i="7"/>
  <c r="H311" i="7"/>
  <c r="I311" i="7" s="1"/>
  <c r="L311" i="7" s="1"/>
  <c r="H343" i="7"/>
  <c r="I278" i="7"/>
  <c r="L278" i="7" s="1"/>
  <c r="I366" i="7"/>
  <c r="L366" i="7" s="1"/>
  <c r="G215" i="7"/>
  <c r="I215" i="7" s="1"/>
  <c r="L215" i="7" s="1"/>
  <c r="H427" i="7"/>
  <c r="H114" i="7"/>
  <c r="G371" i="7"/>
  <c r="I249" i="7"/>
  <c r="L249" i="7" s="1"/>
  <c r="H195" i="7"/>
  <c r="I195" i="7" s="1"/>
  <c r="L195" i="7" s="1"/>
  <c r="H431" i="7"/>
  <c r="H263" i="7"/>
  <c r="H34" i="7"/>
  <c r="G403" i="7"/>
  <c r="I403" i="7" s="1"/>
  <c r="L403" i="7" s="1"/>
  <c r="H179" i="7"/>
  <c r="H126" i="7"/>
  <c r="H106" i="7"/>
  <c r="I106" i="7" s="1"/>
  <c r="L106" i="7" s="1"/>
  <c r="G114" i="7"/>
  <c r="I114" i="7" s="1"/>
  <c r="L114" i="7" s="1"/>
  <c r="G142" i="7"/>
  <c r="I142" i="7" s="1"/>
  <c r="L142" i="7" s="1"/>
  <c r="H130" i="7"/>
  <c r="I329" i="7"/>
  <c r="L329" i="7" s="1"/>
  <c r="G223" i="7"/>
  <c r="G66" i="7"/>
  <c r="H154" i="7"/>
  <c r="G158" i="7"/>
  <c r="G235" i="7"/>
  <c r="I64" i="7"/>
  <c r="L64" i="7" s="1"/>
  <c r="H38" i="7"/>
  <c r="G38" i="7"/>
  <c r="H82" i="7"/>
  <c r="H90" i="7"/>
  <c r="I90" i="7" s="1"/>
  <c r="L90" i="7" s="1"/>
  <c r="I138" i="7"/>
  <c r="L138" i="7" s="1"/>
  <c r="G211" i="7"/>
  <c r="H219" i="7"/>
  <c r="I219" i="7" s="1"/>
  <c r="L219" i="7" s="1"/>
  <c r="G231" i="7"/>
  <c r="H239" i="7"/>
  <c r="G239" i="7"/>
  <c r="I239" i="7" s="1"/>
  <c r="L239" i="7" s="1"/>
  <c r="H251" i="7"/>
  <c r="H295" i="7"/>
  <c r="I295" i="7" s="1"/>
  <c r="L295" i="7" s="1"/>
  <c r="G331" i="7"/>
  <c r="H339" i="7"/>
  <c r="H347" i="7"/>
  <c r="I347" i="7" s="1"/>
  <c r="L347" i="7" s="1"/>
  <c r="H395" i="7"/>
  <c r="G395" i="7"/>
  <c r="G411" i="7"/>
  <c r="H411" i="7"/>
  <c r="I411" i="7" s="1"/>
  <c r="L411" i="7" s="1"/>
  <c r="G435" i="7"/>
  <c r="H435" i="7"/>
  <c r="H331" i="7"/>
  <c r="I331" i="7" s="1"/>
  <c r="L331" i="7" s="1"/>
  <c r="H415" i="7"/>
  <c r="I415" i="7" s="1"/>
  <c r="L415" i="7" s="1"/>
  <c r="G431" i="7"/>
  <c r="H102" i="7"/>
  <c r="H379" i="7"/>
  <c r="I379" i="7" s="1"/>
  <c r="L379" i="7" s="1"/>
  <c r="G175" i="7"/>
  <c r="H387" i="7"/>
  <c r="I387" i="7" s="1"/>
  <c r="L387" i="7" s="1"/>
  <c r="G150" i="7"/>
  <c r="H235" i="7"/>
  <c r="H231" i="7"/>
  <c r="I117" i="7"/>
  <c r="H191" i="7"/>
  <c r="H187" i="7"/>
  <c r="I187" i="7" s="1"/>
  <c r="L187" i="7" s="1"/>
  <c r="H303" i="7"/>
  <c r="I303" i="7" s="1"/>
  <c r="L303" i="7" s="1"/>
  <c r="G22" i="7"/>
  <c r="H255" i="7"/>
  <c r="H399" i="7"/>
  <c r="I399" i="7" s="1"/>
  <c r="L399" i="7" s="1"/>
  <c r="G227" i="7"/>
  <c r="H171" i="7"/>
  <c r="H199" i="7"/>
  <c r="I199" i="7" s="1"/>
  <c r="L199" i="7" s="1"/>
  <c r="G171" i="7"/>
  <c r="I225" i="7"/>
  <c r="G315" i="7"/>
  <c r="I315" i="7" s="1"/>
  <c r="L315" i="7" s="1"/>
  <c r="G34" i="7"/>
  <c r="I34" i="7" s="1"/>
  <c r="L34" i="7" s="1"/>
  <c r="I389" i="7"/>
  <c r="L389" i="7" s="1"/>
  <c r="G319" i="7"/>
  <c r="I319" i="7" s="1"/>
  <c r="L319" i="7" s="1"/>
  <c r="H211" i="7"/>
  <c r="I81" i="7"/>
  <c r="L81" i="7" s="1"/>
  <c r="G339" i="7"/>
  <c r="H70" i="7"/>
  <c r="I70" i="7" s="1"/>
  <c r="L70" i="7" s="1"/>
  <c r="G42" i="7"/>
  <c r="I42" i="7" s="1"/>
  <c r="L42" i="7" s="1"/>
  <c r="G58" i="7"/>
  <c r="I58" i="7" s="1"/>
  <c r="L58" i="7" s="1"/>
  <c r="G375" i="7"/>
  <c r="I375" i="7" s="1"/>
  <c r="L375" i="7" s="1"/>
  <c r="H283" i="7"/>
  <c r="G82" i="7"/>
  <c r="H259" i="7"/>
  <c r="I259" i="7" s="1"/>
  <c r="L259" i="7" s="1"/>
  <c r="I8" i="7"/>
  <c r="L8" i="7" s="1"/>
  <c r="I414" i="7"/>
  <c r="L414" i="7" s="1"/>
  <c r="I145" i="7"/>
  <c r="L145" i="7" s="1"/>
  <c r="I97" i="7"/>
  <c r="L97" i="7" s="1"/>
  <c r="I230" i="7"/>
  <c r="L230" i="7" s="1"/>
  <c r="I310" i="7"/>
  <c r="L310" i="7" s="1"/>
  <c r="I430" i="7"/>
  <c r="L430" i="7" s="1"/>
  <c r="I12" i="7"/>
  <c r="L12" i="7" s="1"/>
  <c r="I49" i="7"/>
  <c r="L49" i="7" s="1"/>
  <c r="I109" i="7"/>
  <c r="L109" i="7" s="1"/>
  <c r="I254" i="7"/>
  <c r="L254" i="7" s="1"/>
  <c r="I314" i="7"/>
  <c r="L314" i="7" s="1"/>
  <c r="H121" i="7"/>
  <c r="G121" i="7"/>
  <c r="I330" i="7"/>
  <c r="L330" i="7" s="1"/>
  <c r="I342" i="7"/>
  <c r="L342" i="7" s="1"/>
  <c r="I386" i="7"/>
  <c r="L386" i="7" s="1"/>
  <c r="I205" i="7"/>
  <c r="L205" i="7" s="1"/>
  <c r="G78" i="7"/>
  <c r="G37" i="7"/>
  <c r="G26" i="7"/>
  <c r="I26" i="7" s="1"/>
  <c r="L26" i="7" s="1"/>
  <c r="G29" i="7"/>
  <c r="I29" i="7" s="1"/>
  <c r="L29" i="7" s="1"/>
  <c r="G207" i="7"/>
  <c r="G110" i="7"/>
  <c r="I110" i="7" s="1"/>
  <c r="L110" i="7" s="1"/>
  <c r="G222" i="7"/>
  <c r="I222" i="7" s="1"/>
  <c r="L222" i="7" s="1"/>
  <c r="G423" i="7"/>
  <c r="I423" i="7" s="1"/>
  <c r="L423" i="7" s="1"/>
  <c r="G258" i="7"/>
  <c r="I258" i="7" s="1"/>
  <c r="L258" i="7" s="1"/>
  <c r="G118" i="7"/>
  <c r="I118" i="7" s="1"/>
  <c r="L118" i="7" s="1"/>
  <c r="G14" i="7"/>
  <c r="G203" i="7"/>
  <c r="G246" i="7"/>
  <c r="I246" i="7" s="1"/>
  <c r="L246" i="7" s="1"/>
  <c r="G262" i="7"/>
  <c r="G335" i="7"/>
  <c r="I335" i="7" s="1"/>
  <c r="L335" i="7" s="1"/>
  <c r="G286" i="7"/>
  <c r="I286" i="7" s="1"/>
  <c r="L286" i="7" s="1"/>
  <c r="G125" i="7"/>
  <c r="G120" i="7"/>
  <c r="G257" i="7"/>
  <c r="I257" i="7" s="1"/>
  <c r="L257" i="7" s="1"/>
  <c r="G157" i="7"/>
  <c r="I157" i="7" s="1"/>
  <c r="L157" i="7" s="1"/>
  <c r="G243" i="7"/>
  <c r="G20" i="7"/>
  <c r="G289" i="7"/>
  <c r="G263" i="7"/>
  <c r="I263" i="7" s="1"/>
  <c r="L263" i="7" s="1"/>
  <c r="G298" i="7"/>
  <c r="G326" i="7"/>
  <c r="I326" i="7" s="1"/>
  <c r="L326" i="7" s="1"/>
  <c r="G359" i="7"/>
  <c r="I359" i="7" s="1"/>
  <c r="L359" i="7" s="1"/>
  <c r="G354" i="7"/>
  <c r="I354" i="7" s="1"/>
  <c r="L354" i="7" s="1"/>
  <c r="G85" i="7"/>
  <c r="G250" i="7"/>
  <c r="G179" i="7"/>
  <c r="G74" i="7"/>
  <c r="I74" i="7" s="1"/>
  <c r="L74" i="7" s="1"/>
  <c r="G18" i="7"/>
  <c r="G166" i="7"/>
  <c r="I166" i="7" s="1"/>
  <c r="L166" i="7" s="1"/>
  <c r="G299" i="7"/>
  <c r="I299" i="7" s="1"/>
  <c r="L299" i="7" s="1"/>
  <c r="G113" i="7"/>
  <c r="G108" i="7"/>
  <c r="G13" i="7"/>
  <c r="G146" i="7"/>
  <c r="G89" i="7"/>
  <c r="G221" i="7"/>
  <c r="G271" i="7"/>
  <c r="I271" i="7" s="1"/>
  <c r="L271" i="7" s="1"/>
  <c r="G202" i="7"/>
  <c r="G307" i="7"/>
  <c r="I307" i="7" s="1"/>
  <c r="L307" i="7" s="1"/>
  <c r="G76" i="7"/>
  <c r="H8" i="7"/>
  <c r="H32" i="7"/>
  <c r="I32" i="7" s="1"/>
  <c r="L32" i="7" s="1"/>
  <c r="H36" i="7"/>
  <c r="H100" i="7"/>
  <c r="I100" i="7" s="1"/>
  <c r="L100" i="7" s="1"/>
  <c r="H120" i="7"/>
  <c r="G156" i="7"/>
  <c r="H173" i="7"/>
  <c r="G177" i="7"/>
  <c r="G205" i="7"/>
  <c r="G209" i="7"/>
  <c r="G213" i="7"/>
  <c r="I213" i="7" s="1"/>
  <c r="G233" i="7"/>
  <c r="I233" i="7" s="1"/>
  <c r="L233" i="7" s="1"/>
  <c r="G249" i="7"/>
  <c r="H261" i="7"/>
  <c r="I261" i="7" s="1"/>
  <c r="L261" i="7" s="1"/>
  <c r="G273" i="7"/>
  <c r="I273" i="7" s="1"/>
  <c r="L273" i="7" s="1"/>
  <c r="H285" i="7"/>
  <c r="G301" i="7"/>
  <c r="I301" i="7" s="1"/>
  <c r="L301" i="7" s="1"/>
  <c r="H309" i="7"/>
  <c r="G313" i="7"/>
  <c r="I313" i="7" s="1"/>
  <c r="L313" i="7" s="1"/>
  <c r="G317" i="7"/>
  <c r="H329" i="7"/>
  <c r="G337" i="7"/>
  <c r="I337" i="7" s="1"/>
  <c r="L337" i="7" s="1"/>
  <c r="H345" i="7"/>
  <c r="I345" i="7" s="1"/>
  <c r="L345" i="7" s="1"/>
  <c r="H349" i="7"/>
  <c r="H377" i="7"/>
  <c r="H389" i="7"/>
  <c r="G405" i="7"/>
  <c r="G429" i="7"/>
  <c r="I178" i="7"/>
  <c r="L178" i="7" s="1"/>
  <c r="H90" i="4"/>
  <c r="H426" i="4"/>
  <c r="G199" i="4"/>
  <c r="G283" i="4"/>
  <c r="G331" i="4"/>
  <c r="G87" i="4"/>
  <c r="G31" i="4"/>
  <c r="G111" i="4"/>
  <c r="H79" i="4"/>
  <c r="G123" i="4"/>
  <c r="G354" i="4"/>
  <c r="H51" i="4"/>
  <c r="G162" i="4"/>
  <c r="G350" i="4"/>
  <c r="G295" i="4"/>
  <c r="G358" i="4"/>
  <c r="I358" i="4" s="1"/>
  <c r="L358" i="4" s="1"/>
  <c r="H206" i="4"/>
  <c r="H34" i="4"/>
  <c r="H110" i="4"/>
  <c r="G274" i="4"/>
  <c r="H187" i="4"/>
  <c r="H39" i="4"/>
  <c r="H382" i="4"/>
  <c r="H182" i="4"/>
  <c r="H134" i="4"/>
  <c r="G18" i="4"/>
  <c r="G271" i="4"/>
  <c r="H78" i="4"/>
  <c r="G419" i="4"/>
  <c r="H266" i="4"/>
  <c r="H419" i="4"/>
  <c r="H195" i="4"/>
  <c r="G222" i="4"/>
  <c r="H387" i="4"/>
  <c r="H141" i="4"/>
  <c r="H383" i="4"/>
  <c r="G406" i="4"/>
  <c r="H211" i="4"/>
  <c r="I211" i="4" s="1"/>
  <c r="L211" i="4" s="1"/>
  <c r="G234" i="4"/>
  <c r="H262" i="4"/>
  <c r="G338" i="4"/>
  <c r="H346" i="4"/>
  <c r="G242" i="4"/>
  <c r="G330" i="4"/>
  <c r="I330" i="4" s="1"/>
  <c r="L330" i="4" s="1"/>
  <c r="H171" i="4"/>
  <c r="H330" i="4"/>
  <c r="G233" i="4"/>
  <c r="G303" i="4"/>
  <c r="I406" i="7"/>
  <c r="L406" i="7" s="1"/>
  <c r="H230" i="4"/>
  <c r="H202" i="4"/>
  <c r="G262" i="4"/>
  <c r="I262" i="4" s="1"/>
  <c r="L262" i="4" s="1"/>
  <c r="H210" i="4"/>
  <c r="G91" i="4"/>
  <c r="G55" i="4"/>
  <c r="I55" i="4" s="1"/>
  <c r="L55" i="4" s="1"/>
  <c r="G194" i="4"/>
  <c r="H94" i="4"/>
  <c r="G378" i="4"/>
  <c r="H214" i="4"/>
  <c r="H215" i="4"/>
  <c r="G367" i="4"/>
  <c r="I367" i="4" s="1"/>
  <c r="L367" i="4" s="1"/>
  <c r="G279" i="4"/>
  <c r="G174" i="4"/>
  <c r="H125" i="4"/>
  <c r="H126" i="4"/>
  <c r="H111" i="4"/>
  <c r="G187" i="4"/>
  <c r="I187" i="4" s="1"/>
  <c r="H379" i="4"/>
  <c r="G254" i="4"/>
  <c r="H91" i="4"/>
  <c r="G241" i="4"/>
  <c r="H87" i="4"/>
  <c r="G294" i="4"/>
  <c r="H53" i="4"/>
  <c r="I53" i="4" s="1"/>
  <c r="H142" i="4"/>
  <c r="G155" i="4"/>
  <c r="G39" i="4"/>
  <c r="H151" i="4"/>
  <c r="G134" i="4"/>
  <c r="I134" i="4" s="1"/>
  <c r="L134" i="4" s="1"/>
  <c r="G83" i="4"/>
  <c r="G37" i="4"/>
  <c r="G79" i="4"/>
  <c r="I79" i="4" s="1"/>
  <c r="L79" i="4" s="1"/>
  <c r="G393" i="4"/>
  <c r="G351" i="4"/>
  <c r="I351" i="4" s="1"/>
  <c r="L351" i="4" s="1"/>
  <c r="I298" i="7"/>
  <c r="L298" i="7" s="1"/>
  <c r="I289" i="7"/>
  <c r="L289" i="7" s="1"/>
  <c r="I223" i="7"/>
  <c r="L223" i="7" s="1"/>
  <c r="I238" i="7"/>
  <c r="I102" i="7"/>
  <c r="L102" i="7" s="1"/>
  <c r="I242" i="4"/>
  <c r="L242" i="4" s="1"/>
  <c r="I242" i="7"/>
  <c r="L242" i="7" s="1"/>
  <c r="G30" i="4"/>
  <c r="H431" i="4"/>
  <c r="G131" i="4"/>
  <c r="G219" i="4"/>
  <c r="I150" i="7"/>
  <c r="L150" i="7" s="1"/>
  <c r="I86" i="7"/>
  <c r="I125" i="7"/>
  <c r="L125" i="7" s="1"/>
  <c r="G51" i="4"/>
  <c r="G63" i="4"/>
  <c r="H139" i="4"/>
  <c r="H338" i="4"/>
  <c r="H222" i="4"/>
  <c r="G418" i="4"/>
  <c r="I418" i="4" s="1"/>
  <c r="L418" i="4" s="1"/>
  <c r="G387" i="4"/>
  <c r="I210" i="7"/>
  <c r="L210" i="7" s="1"/>
  <c r="I128" i="7"/>
  <c r="L128" i="7" s="1"/>
  <c r="I370" i="7"/>
  <c r="L370" i="7" s="1"/>
  <c r="I247" i="7"/>
  <c r="L247" i="7" s="1"/>
  <c r="I391" i="7"/>
  <c r="L391" i="7" s="1"/>
  <c r="I20" i="7"/>
  <c r="I224" i="10"/>
  <c r="L224" i="10" s="1"/>
  <c r="G48" i="7"/>
  <c r="H48" i="7"/>
  <c r="I48" i="7" s="1"/>
  <c r="G56" i="7"/>
  <c r="I56" i="7" s="1"/>
  <c r="L56" i="7" s="1"/>
  <c r="G72" i="7"/>
  <c r="I72" i="7" s="1"/>
  <c r="H72" i="7"/>
  <c r="G104" i="7"/>
  <c r="H221" i="7"/>
  <c r="I221" i="7" s="1"/>
  <c r="L221" i="7" s="1"/>
  <c r="G229" i="7"/>
  <c r="I229" i="7" s="1"/>
  <c r="G253" i="7"/>
  <c r="H253" i="7"/>
  <c r="H265" i="7"/>
  <c r="G265" i="7"/>
  <c r="I265" i="7" s="1"/>
  <c r="L265" i="7" s="1"/>
  <c r="I317" i="7"/>
  <c r="L317" i="7" s="1"/>
  <c r="H357" i="7"/>
  <c r="G357" i="7"/>
  <c r="H373" i="7"/>
  <c r="I373" i="7" s="1"/>
  <c r="L373" i="7" s="1"/>
  <c r="H417" i="7"/>
  <c r="I417" i="7" s="1"/>
  <c r="L417" i="7" s="1"/>
  <c r="H27" i="10"/>
  <c r="H39" i="10"/>
  <c r="G39" i="10"/>
  <c r="G67" i="10"/>
  <c r="H67" i="10"/>
  <c r="G107" i="10"/>
  <c r="H107" i="10"/>
  <c r="G131" i="10"/>
  <c r="H139" i="10"/>
  <c r="I139" i="10" s="1"/>
  <c r="L139" i="10" s="1"/>
  <c r="G175" i="10"/>
  <c r="H175" i="10"/>
  <c r="I175" i="10" s="1"/>
  <c r="G179" i="10"/>
  <c r="H199" i="10"/>
  <c r="G207" i="10"/>
  <c r="H207" i="10"/>
  <c r="G211" i="10"/>
  <c r="H227" i="10"/>
  <c r="I227" i="10" s="1"/>
  <c r="G227" i="10"/>
  <c r="G243" i="10"/>
  <c r="I243" i="10" s="1"/>
  <c r="H243" i="10"/>
  <c r="H271" i="10"/>
  <c r="G271" i="10"/>
  <c r="G279" i="10"/>
  <c r="I279" i="10" s="1"/>
  <c r="L279" i="10" s="1"/>
  <c r="H279" i="10"/>
  <c r="H311" i="10"/>
  <c r="G315" i="10"/>
  <c r="G339" i="10"/>
  <c r="H339" i="10"/>
  <c r="G347" i="10"/>
  <c r="I347" i="10" s="1"/>
  <c r="L347" i="10" s="1"/>
  <c r="H347" i="10"/>
  <c r="G351" i="10"/>
  <c r="H351" i="10"/>
  <c r="G359" i="10"/>
  <c r="G363" i="10"/>
  <c r="G387" i="10"/>
  <c r="I387" i="10" s="1"/>
  <c r="L387" i="10" s="1"/>
  <c r="H387" i="10"/>
  <c r="G391" i="10"/>
  <c r="I391" i="10" s="1"/>
  <c r="L391" i="10" s="1"/>
  <c r="H391" i="10"/>
  <c r="H415" i="10"/>
  <c r="G423" i="10"/>
  <c r="H423" i="10"/>
  <c r="I33" i="7"/>
  <c r="L33" i="7" s="1"/>
  <c r="I38" i="7"/>
  <c r="L38" i="7" s="1"/>
  <c r="I266" i="7"/>
  <c r="L266" i="7" s="1"/>
  <c r="I202" i="7"/>
  <c r="L202" i="7" s="1"/>
  <c r="I250" i="7"/>
  <c r="I85" i="7"/>
  <c r="L85" i="7" s="1"/>
  <c r="I262" i="7"/>
  <c r="L262" i="7" s="1"/>
  <c r="I69" i="7"/>
  <c r="L69" i="7" s="1"/>
  <c r="I154" i="7"/>
  <c r="I101" i="7"/>
  <c r="I158" i="7"/>
  <c r="L158" i="7" s="1"/>
  <c r="I422" i="7"/>
  <c r="L422" i="7" s="1"/>
  <c r="I228" i="10"/>
  <c r="L228" i="10" s="1"/>
  <c r="I300" i="10"/>
  <c r="L300" i="10" s="1"/>
  <c r="I234" i="7"/>
  <c r="L234" i="7" s="1"/>
  <c r="I182" i="7"/>
  <c r="L182" i="7" s="1"/>
  <c r="I434" i="7"/>
  <c r="L434" i="7" s="1"/>
  <c r="I53" i="7"/>
  <c r="L53" i="7" s="1"/>
  <c r="I136" i="10"/>
  <c r="L136" i="10" s="1"/>
  <c r="I8" i="10"/>
  <c r="L8" i="10" s="1"/>
  <c r="I372" i="10"/>
  <c r="L372" i="10" s="1"/>
  <c r="I216" i="10"/>
  <c r="L216" i="10" s="1"/>
  <c r="I432" i="10"/>
  <c r="I157" i="10"/>
  <c r="L157" i="10" s="1"/>
  <c r="I364" i="10"/>
  <c r="L364" i="10" s="1"/>
  <c r="I53" i="10"/>
  <c r="L53" i="10" s="1"/>
  <c r="I248" i="10"/>
  <c r="L248" i="10" s="1"/>
  <c r="I24" i="10"/>
  <c r="I317" i="10"/>
  <c r="L317" i="10" s="1"/>
  <c r="I76" i="10"/>
  <c r="L76" i="10" s="1"/>
  <c r="H302" i="7"/>
  <c r="I302" i="7" s="1"/>
  <c r="L302" i="7" s="1"/>
  <c r="E437" i="3"/>
  <c r="H410" i="10"/>
  <c r="I13" i="7"/>
  <c r="I252" i="10"/>
  <c r="L252" i="10" s="1"/>
  <c r="I192" i="10"/>
  <c r="L192" i="10" s="1"/>
  <c r="I232" i="10"/>
  <c r="L232" i="10" s="1"/>
  <c r="I353" i="10"/>
  <c r="L353" i="10" s="1"/>
  <c r="I421" i="10"/>
  <c r="L421" i="10" s="1"/>
  <c r="I40" i="10"/>
  <c r="L40" i="10" s="1"/>
  <c r="I128" i="10"/>
  <c r="L128" i="10" s="1"/>
  <c r="I220" i="10"/>
  <c r="L220" i="10" s="1"/>
  <c r="I280" i="10"/>
  <c r="L280" i="10" s="1"/>
  <c r="I200" i="10"/>
  <c r="L200" i="10" s="1"/>
  <c r="I261" i="10"/>
  <c r="L261" i="10" s="1"/>
  <c r="I297" i="10"/>
  <c r="L297" i="10" s="1"/>
  <c r="I356" i="10"/>
  <c r="L356" i="10" s="1"/>
  <c r="I104" i="10"/>
  <c r="L104" i="10" s="1"/>
  <c r="I384" i="10"/>
  <c r="L384" i="10" s="1"/>
  <c r="H354" i="4"/>
  <c r="H429" i="4"/>
  <c r="H402" i="4"/>
  <c r="H422" i="4"/>
  <c r="H74" i="4"/>
  <c r="H102" i="4"/>
  <c r="H378" i="4"/>
  <c r="H406" i="4"/>
  <c r="I406" i="4" s="1"/>
  <c r="L406" i="4" s="1"/>
  <c r="H81" i="4"/>
  <c r="H225" i="4"/>
  <c r="H365" i="4"/>
  <c r="H66" i="4"/>
  <c r="H370" i="4"/>
  <c r="H62" i="4"/>
  <c r="H98" i="4"/>
  <c r="H226" i="4"/>
  <c r="H374" i="4"/>
  <c r="H430" i="4"/>
  <c r="H77" i="4"/>
  <c r="H86" i="4"/>
  <c r="H358" i="4"/>
  <c r="H418" i="4"/>
  <c r="H19" i="4"/>
  <c r="G35" i="4"/>
  <c r="G239" i="4"/>
  <c r="G394" i="4"/>
  <c r="G27" i="4"/>
  <c r="G70" i="4"/>
  <c r="G107" i="4"/>
  <c r="G403" i="4"/>
  <c r="G259" i="4"/>
  <c r="G250" i="4"/>
  <c r="H247" i="4"/>
  <c r="G286" i="4"/>
  <c r="G390" i="4"/>
  <c r="G302" i="4"/>
  <c r="G374" i="4"/>
  <c r="H259" i="4"/>
  <c r="G215" i="4"/>
  <c r="I215" i="4" s="1"/>
  <c r="L215" i="4" s="1"/>
  <c r="G258" i="4"/>
  <c r="I258" i="4" s="1"/>
  <c r="G379" i="4"/>
  <c r="G182" i="4"/>
  <c r="I182" i="4" s="1"/>
  <c r="L182" i="4" s="1"/>
  <c r="G94" i="4"/>
  <c r="G246" i="4"/>
  <c r="G218" i="4"/>
  <c r="G110" i="4"/>
  <c r="G263" i="4"/>
  <c r="G339" i="4"/>
  <c r="I339" i="4" s="1"/>
  <c r="H83" i="4"/>
  <c r="H26" i="4"/>
  <c r="H267" i="4"/>
  <c r="G314" i="4"/>
  <c r="G202" i="4"/>
  <c r="H255" i="4"/>
  <c r="H47" i="4"/>
  <c r="G371" i="4"/>
  <c r="I371" i="4" s="1"/>
  <c r="L371" i="4" s="1"/>
  <c r="H375" i="4"/>
  <c r="G398" i="4"/>
  <c r="G247" i="4"/>
  <c r="H398" i="4"/>
  <c r="G431" i="4"/>
  <c r="H30" i="4"/>
  <c r="H43" i="4"/>
  <c r="H415" i="4"/>
  <c r="G435" i="4"/>
  <c r="H251" i="4"/>
  <c r="G395" i="4"/>
  <c r="I395" i="4" s="1"/>
  <c r="L395" i="4" s="1"/>
  <c r="H122" i="4"/>
  <c r="I122" i="4" s="1"/>
  <c r="L122" i="4" s="1"/>
  <c r="G151" i="4"/>
  <c r="H283" i="4"/>
  <c r="H427" i="4"/>
  <c r="I427" i="4" s="1"/>
  <c r="L427" i="4" s="1"/>
  <c r="H95" i="4"/>
  <c r="H198" i="4"/>
  <c r="H310" i="4"/>
  <c r="H254" i="4"/>
  <c r="I254" i="4" s="1"/>
  <c r="L254" i="4" s="1"/>
  <c r="H371" i="4"/>
  <c r="G179" i="4"/>
  <c r="G207" i="4"/>
  <c r="I207" i="4" s="1"/>
  <c r="L207" i="4" s="1"/>
  <c r="G143" i="4"/>
  <c r="G95" i="4"/>
  <c r="G391" i="4"/>
  <c r="G210" i="4"/>
  <c r="I210" i="4" s="1"/>
  <c r="L210" i="4" s="1"/>
  <c r="G290" i="4"/>
  <c r="H403" i="4"/>
  <c r="H343" i="4"/>
  <c r="H291" i="4"/>
  <c r="I291" i="4" s="1"/>
  <c r="L291" i="4" s="1"/>
  <c r="G14" i="4"/>
  <c r="H323" i="4"/>
  <c r="H10" i="4"/>
  <c r="G383" i="4"/>
  <c r="H203" i="4"/>
  <c r="H246" i="4"/>
  <c r="H314" i="4"/>
  <c r="H258" i="4"/>
  <c r="H46" i="4"/>
  <c r="H410" i="4"/>
  <c r="G186" i="4"/>
  <c r="G230" i="4"/>
  <c r="I230" i="4" s="1"/>
  <c r="L230" i="4" s="1"/>
  <c r="H394" i="4"/>
  <c r="H243" i="4"/>
  <c r="G311" i="4"/>
  <c r="H15" i="4"/>
  <c r="G270" i="4"/>
  <c r="G26" i="4"/>
  <c r="H99" i="4"/>
  <c r="G119" i="4"/>
  <c r="G19" i="4"/>
  <c r="H38" i="4"/>
  <c r="H307" i="4"/>
  <c r="G411" i="4"/>
  <c r="H159" i="4"/>
  <c r="H274" i="4"/>
  <c r="I274" i="4" s="1"/>
  <c r="L274" i="4" s="1"/>
  <c r="G147" i="4"/>
  <c r="G46" i="4"/>
  <c r="H190" i="4"/>
  <c r="I190" i="4" s="1"/>
  <c r="L190" i="4" s="1"/>
  <c r="G266" i="4"/>
  <c r="G158" i="4"/>
  <c r="H235" i="4"/>
  <c r="G282" i="4"/>
  <c r="G399" i="4"/>
  <c r="H234" i="4"/>
  <c r="H50" i="4"/>
  <c r="H390" i="4"/>
  <c r="G359" i="4"/>
  <c r="G106" i="4"/>
  <c r="H282" i="4"/>
  <c r="I282" i="4" s="1"/>
  <c r="L282" i="4" s="1"/>
  <c r="H166" i="4"/>
  <c r="G139" i="4"/>
  <c r="I139" i="4" s="1"/>
  <c r="L139" i="4" s="1"/>
  <c r="G203" i="4"/>
  <c r="I203" i="4" s="1"/>
  <c r="L203" i="4" s="1"/>
  <c r="G310" i="4"/>
  <c r="H54" i="4"/>
  <c r="G11" i="4"/>
  <c r="I11" i="4" s="1"/>
  <c r="H239" i="4"/>
  <c r="G298" i="4"/>
  <c r="G434" i="4"/>
  <c r="G10" i="4"/>
  <c r="I10" i="4" s="1"/>
  <c r="L10" i="4" s="1"/>
  <c r="G231" i="4"/>
  <c r="H23" i="4"/>
  <c r="H59" i="4"/>
  <c r="H42" i="4"/>
  <c r="H366" i="4"/>
  <c r="G58" i="4"/>
  <c r="I58" i="4" s="1"/>
  <c r="L58" i="4" s="1"/>
  <c r="G22" i="4"/>
  <c r="I22" i="4" s="1"/>
  <c r="L22" i="4" s="1"/>
  <c r="G235" i="4"/>
  <c r="G423" i="4"/>
  <c r="G178" i="4"/>
  <c r="G433" i="4"/>
  <c r="G171" i="4"/>
  <c r="G142" i="4"/>
  <c r="I142" i="4" s="1"/>
  <c r="L142" i="4" s="1"/>
  <c r="G98" i="4"/>
  <c r="I98" i="4" s="1"/>
  <c r="L98" i="4" s="1"/>
  <c r="G102" i="4"/>
  <c r="H191" i="4"/>
  <c r="G62" i="4"/>
  <c r="G42" i="4"/>
  <c r="I42" i="4" s="1"/>
  <c r="L42" i="4" s="1"/>
  <c r="H407" i="4"/>
  <c r="G43" i="4"/>
  <c r="G118" i="4"/>
  <c r="G75" i="4"/>
  <c r="G278" i="4"/>
  <c r="G426" i="4"/>
  <c r="G15" i="4"/>
  <c r="I15" i="4" s="1"/>
  <c r="L15" i="4" s="1"/>
  <c r="G21" i="4"/>
  <c r="G166" i="4"/>
  <c r="I166" i="4" s="1"/>
  <c r="L166" i="4" s="1"/>
  <c r="G206" i="4"/>
  <c r="H31" i="4"/>
  <c r="H335" i="4"/>
  <c r="G366" i="4"/>
  <c r="G150" i="4"/>
  <c r="H391" i="4"/>
  <c r="H311" i="4"/>
  <c r="G347" i="4"/>
  <c r="H107" i="4"/>
  <c r="G163" i="4"/>
  <c r="G415" i="4"/>
  <c r="I415" i="4" s="1"/>
  <c r="L415" i="4" s="1"/>
  <c r="G138" i="4"/>
  <c r="G307" i="4"/>
  <c r="G362" i="4"/>
  <c r="H327" i="4"/>
  <c r="H58" i="4"/>
  <c r="H435" i="4"/>
  <c r="H386" i="4"/>
  <c r="H287" i="4"/>
  <c r="H286" i="4"/>
  <c r="H434" i="4"/>
  <c r="H103" i="4"/>
  <c r="I103" i="4" s="1"/>
  <c r="L103" i="4" s="1"/>
  <c r="H150" i="4"/>
  <c r="H186" i="4"/>
  <c r="H298" i="4"/>
  <c r="H194" i="4"/>
  <c r="G214" i="4"/>
  <c r="H350" i="4"/>
  <c r="G275" i="4"/>
  <c r="I275" i="4" s="1"/>
  <c r="L275" i="4" s="1"/>
  <c r="G50" i="4"/>
  <c r="I50" i="4" s="1"/>
  <c r="L50" i="4" s="1"/>
  <c r="G334" i="4"/>
  <c r="H275" i="4"/>
  <c r="H179" i="4"/>
  <c r="G23" i="4"/>
  <c r="H219" i="4"/>
  <c r="H238" i="4"/>
  <c r="H306" i="4"/>
  <c r="H342" i="4"/>
  <c r="G226" i="4"/>
  <c r="G349" i="4"/>
  <c r="G154" i="4"/>
  <c r="G223" i="4"/>
  <c r="H75" i="4"/>
  <c r="G221" i="4"/>
  <c r="H114" i="4"/>
  <c r="G66" i="4"/>
  <c r="G54" i="4"/>
  <c r="H35" i="4"/>
  <c r="H119" i="4"/>
  <c r="H399" i="4"/>
  <c r="H347" i="4"/>
  <c r="G127" i="4"/>
  <c r="H351" i="4"/>
  <c r="H67" i="4"/>
  <c r="H174" i="4"/>
  <c r="I174" i="4" s="1"/>
  <c r="L174" i="4" s="1"/>
  <c r="H270" i="4"/>
  <c r="H263" i="4"/>
  <c r="G198" i="4"/>
  <c r="H199" i="4"/>
  <c r="G243" i="4"/>
  <c r="G322" i="4"/>
  <c r="G74" i="4"/>
  <c r="H359" i="4"/>
  <c r="H223" i="4"/>
  <c r="I223" i="4" s="1"/>
  <c r="L223" i="4" s="1"/>
  <c r="H118" i="4"/>
  <c r="G251" i="4"/>
  <c r="G146" i="4"/>
  <c r="H299" i="4"/>
  <c r="G86" i="4"/>
  <c r="I86" i="4" s="1"/>
  <c r="L86" i="4" s="1"/>
  <c r="H167" i="4"/>
  <c r="G342" i="4"/>
  <c r="I342" i="4" s="1"/>
  <c r="G175" i="4"/>
  <c r="I175" i="4" s="1"/>
  <c r="L175" i="4" s="1"/>
  <c r="H326" i="4"/>
  <c r="H318" i="4"/>
  <c r="H281" i="4"/>
  <c r="I431" i="4"/>
  <c r="L431" i="4" s="1"/>
  <c r="I378" i="4"/>
  <c r="L378" i="4" s="1"/>
  <c r="I96" i="7"/>
  <c r="L96" i="7" s="1"/>
  <c r="I98" i="7"/>
  <c r="L98" i="7" s="1"/>
  <c r="I133" i="7"/>
  <c r="L133" i="7" s="1"/>
  <c r="I57" i="7"/>
  <c r="L57" i="7" s="1"/>
  <c r="I37" i="7"/>
  <c r="L37" i="7" s="1"/>
  <c r="I413" i="10"/>
  <c r="L413" i="10" s="1"/>
  <c r="I301" i="10"/>
  <c r="L301" i="10" s="1"/>
  <c r="I363" i="10"/>
  <c r="L363" i="10" s="1"/>
  <c r="H425" i="4"/>
  <c r="G126" i="4"/>
  <c r="G363" i="4"/>
  <c r="G335" i="4"/>
  <c r="H423" i="4"/>
  <c r="H334" i="4"/>
  <c r="H55" i="4"/>
  <c r="G370" i="4"/>
  <c r="H138" i="4"/>
  <c r="H27" i="4"/>
  <c r="G170" i="4"/>
  <c r="G129" i="4"/>
  <c r="H162" i="4"/>
  <c r="I162" i="4" s="1"/>
  <c r="L162" i="4" s="1"/>
  <c r="H355" i="4"/>
  <c r="I355" i="4" s="1"/>
  <c r="L355" i="4" s="1"/>
  <c r="H135" i="4"/>
  <c r="G287" i="4"/>
  <c r="G38" i="4"/>
  <c r="H322" i="4"/>
  <c r="H163" i="4"/>
  <c r="H363" i="4"/>
  <c r="H11" i="4"/>
  <c r="G323" i="4"/>
  <c r="H271" i="4"/>
  <c r="H250" i="4"/>
  <c r="I250" i="4" s="1"/>
  <c r="L250" i="4" s="1"/>
  <c r="H170" i="4"/>
  <c r="H71" i="4"/>
  <c r="I71" i="4" s="1"/>
  <c r="L71" i="4" s="1"/>
  <c r="H82" i="4"/>
  <c r="H143" i="4"/>
  <c r="G405" i="4"/>
  <c r="G306" i="4"/>
  <c r="G255" i="4"/>
  <c r="G343" i="4"/>
  <c r="G318" i="4"/>
  <c r="G183" i="4"/>
  <c r="H147" i="4"/>
  <c r="G136" i="4"/>
  <c r="I136" i="4" s="1"/>
  <c r="G135" i="4"/>
  <c r="G315" i="4"/>
  <c r="I315" i="4" s="1"/>
  <c r="G53" i="4"/>
  <c r="G402" i="4"/>
  <c r="G327" i="4"/>
  <c r="G386" i="4"/>
  <c r="H319" i="4"/>
  <c r="G430" i="4"/>
  <c r="G326" i="4"/>
  <c r="G114" i="4"/>
  <c r="G346" i="4"/>
  <c r="I141" i="7"/>
  <c r="L141" i="7" s="1"/>
  <c r="I126" i="7"/>
  <c r="L126" i="7" s="1"/>
  <c r="I306" i="7"/>
  <c r="L306" i="7" s="1"/>
  <c r="I235" i="7"/>
  <c r="L235" i="7" s="1"/>
  <c r="I318" i="7"/>
  <c r="L318" i="7" s="1"/>
  <c r="I189" i="10"/>
  <c r="L189" i="10" s="1"/>
  <c r="I349" i="10"/>
  <c r="L349" i="10" s="1"/>
  <c r="H63" i="4"/>
  <c r="H106" i="4"/>
  <c r="H405" i="4"/>
  <c r="H115" i="4"/>
  <c r="G82" i="4"/>
  <c r="H290" i="4"/>
  <c r="G319" i="4"/>
  <c r="H18" i="4"/>
  <c r="I18" i="4" s="1"/>
  <c r="L18" i="4" s="1"/>
  <c r="G195" i="4"/>
  <c r="H158" i="4"/>
  <c r="G67" i="4"/>
  <c r="I67" i="4" s="1"/>
  <c r="L67" i="4" s="1"/>
  <c r="H127" i="4"/>
  <c r="H218" i="4"/>
  <c r="H154" i="4"/>
  <c r="G238" i="4"/>
  <c r="G375" i="4"/>
  <c r="I375" i="4" s="1"/>
  <c r="H279" i="4"/>
  <c r="G115" i="4"/>
  <c r="I115" i="4" s="1"/>
  <c r="L115" i="4" s="1"/>
  <c r="H294" i="4"/>
  <c r="H315" i="4"/>
  <c r="G34" i="4"/>
  <c r="G90" i="4"/>
  <c r="H331" i="4"/>
  <c r="I331" i="4" s="1"/>
  <c r="L331" i="4" s="1"/>
  <c r="H130" i="4"/>
  <c r="H146" i="4"/>
  <c r="H155" i="4"/>
  <c r="H295" i="4"/>
  <c r="H131" i="4"/>
  <c r="I131" i="4" s="1"/>
  <c r="L131" i="4" s="1"/>
  <c r="G93" i="4"/>
  <c r="G78" i="4"/>
  <c r="G422" i="4"/>
  <c r="I422" i="4" s="1"/>
  <c r="L422" i="4" s="1"/>
  <c r="H70" i="4"/>
  <c r="H302" i="4"/>
  <c r="H278" i="4"/>
  <c r="H178" i="4"/>
  <c r="H231" i="4"/>
  <c r="H123" i="4"/>
  <c r="G47" i="4"/>
  <c r="H227" i="4"/>
  <c r="G410" i="4"/>
  <c r="H303" i="4"/>
  <c r="I303" i="4" s="1"/>
  <c r="L303" i="4" s="1"/>
  <c r="G130" i="4"/>
  <c r="G101" i="4"/>
  <c r="G59" i="4"/>
  <c r="I59" i="4" s="1"/>
  <c r="L59" i="4" s="1"/>
  <c r="H14" i="4"/>
  <c r="G227" i="4"/>
  <c r="I227" i="4" s="1"/>
  <c r="L227" i="4" s="1"/>
  <c r="G382" i="4"/>
  <c r="H411" i="4"/>
  <c r="G191" i="4"/>
  <c r="G99" i="4"/>
  <c r="G267" i="4"/>
  <c r="H183" i="4"/>
  <c r="G299" i="4"/>
  <c r="I299" i="4" s="1"/>
  <c r="L299" i="4" s="1"/>
  <c r="G414" i="4"/>
  <c r="G407" i="4"/>
  <c r="G167" i="4"/>
  <c r="I167" i="4" s="1"/>
  <c r="L167" i="4" s="1"/>
  <c r="G159" i="4"/>
  <c r="I226" i="7"/>
  <c r="L226" i="7" s="1"/>
  <c r="I198" i="7"/>
  <c r="L198" i="7" s="1"/>
  <c r="I275" i="7"/>
  <c r="L275" i="7" s="1"/>
  <c r="H362" i="4"/>
  <c r="I362" i="4" s="1"/>
  <c r="H414" i="4"/>
  <c r="H217" i="4"/>
  <c r="G68" i="7"/>
  <c r="I68" i="7" s="1"/>
  <c r="L68" i="7" s="1"/>
  <c r="H230" i="8"/>
  <c r="H370" i="8"/>
  <c r="I173" i="7"/>
  <c r="L173" i="7" s="1"/>
  <c r="I274" i="7"/>
  <c r="L274" i="7" s="1"/>
  <c r="I371" i="7"/>
  <c r="L371" i="7" s="1"/>
  <c r="I427" i="7"/>
  <c r="L427" i="7" s="1"/>
  <c r="I45" i="7"/>
  <c r="L45" i="7" s="1"/>
  <c r="I279" i="7"/>
  <c r="L279" i="7" s="1"/>
  <c r="I50" i="7"/>
  <c r="L50" i="7" s="1"/>
  <c r="I270" i="7"/>
  <c r="L270" i="7" s="1"/>
  <c r="I165" i="7"/>
  <c r="L165" i="7" s="1"/>
  <c r="I120" i="7"/>
  <c r="L120" i="7" s="1"/>
  <c r="I214" i="7"/>
  <c r="L214" i="7" s="1"/>
  <c r="I25" i="7"/>
  <c r="L25" i="7" s="1"/>
  <c r="I14" i="7"/>
  <c r="L14" i="7" s="1"/>
  <c r="I397" i="10"/>
  <c r="L397" i="10" s="1"/>
  <c r="I249" i="10"/>
  <c r="L249" i="10" s="1"/>
  <c r="I129" i="10"/>
  <c r="L129" i="10" s="1"/>
  <c r="I69" i="10"/>
  <c r="L69" i="10" s="1"/>
  <c r="I400" i="10"/>
  <c r="L400" i="10" s="1"/>
  <c r="H360" i="4"/>
  <c r="H157" i="5"/>
  <c r="E437" i="1"/>
  <c r="F439" i="1"/>
  <c r="H398" i="3"/>
  <c r="G9" i="3"/>
  <c r="H14" i="10"/>
  <c r="I14" i="10" s="1"/>
  <c r="I122" i="7"/>
  <c r="L122" i="7" s="1"/>
  <c r="I194" i="7"/>
  <c r="L194" i="7" s="1"/>
  <c r="I435" i="7"/>
  <c r="L435" i="7" s="1"/>
  <c r="I66" i="7"/>
  <c r="L66" i="7" s="1"/>
  <c r="I22" i="7"/>
  <c r="L22" i="7" s="1"/>
  <c r="I190" i="7"/>
  <c r="L190" i="7" s="1"/>
  <c r="I62" i="7"/>
  <c r="L62" i="7" s="1"/>
  <c r="I61" i="7"/>
  <c r="L61" i="7" s="1"/>
  <c r="I378" i="7"/>
  <c r="L378" i="7" s="1"/>
  <c r="I394" i="7"/>
  <c r="L394" i="7" s="1"/>
  <c r="I89" i="7"/>
  <c r="L89" i="7" s="1"/>
  <c r="I433" i="7"/>
  <c r="L433" i="7" s="1"/>
  <c r="I121" i="7"/>
  <c r="L121" i="7" s="1"/>
  <c r="I251" i="7"/>
  <c r="L251" i="7" s="1"/>
  <c r="I283" i="7"/>
  <c r="L283" i="7" s="1"/>
  <c r="I40" i="7"/>
  <c r="L40" i="7" s="1"/>
  <c r="I373" i="10"/>
  <c r="L373" i="10" s="1"/>
  <c r="I388" i="10"/>
  <c r="L388" i="10" s="1"/>
  <c r="I245" i="10"/>
  <c r="L245" i="10" s="1"/>
  <c r="I288" i="10"/>
  <c r="L288" i="10" s="1"/>
  <c r="I325" i="10"/>
  <c r="L325" i="10" s="1"/>
  <c r="I344" i="10"/>
  <c r="L344" i="10" s="1"/>
  <c r="I285" i="10"/>
  <c r="L285" i="10" s="1"/>
  <c r="I336" i="10"/>
  <c r="L336" i="10" s="1"/>
  <c r="I88" i="10"/>
  <c r="L88" i="10" s="1"/>
  <c r="H60" i="1"/>
  <c r="E437" i="8"/>
  <c r="F439" i="8"/>
  <c r="H23" i="10"/>
  <c r="H63" i="10"/>
  <c r="H103" i="10"/>
  <c r="H167" i="10"/>
  <c r="H203" i="10"/>
  <c r="I203" i="10" s="1"/>
  <c r="H239" i="10"/>
  <c r="H343" i="10"/>
  <c r="H419" i="10"/>
  <c r="H327" i="10"/>
  <c r="H15" i="10"/>
  <c r="I15" i="10" s="1"/>
  <c r="H127" i="10"/>
  <c r="H195" i="10"/>
  <c r="H267" i="10"/>
  <c r="H335" i="10"/>
  <c r="I235" i="10"/>
  <c r="L235" i="10" s="1"/>
  <c r="I291" i="10"/>
  <c r="L291" i="10" s="1"/>
  <c r="I257" i="10"/>
  <c r="L257" i="10" s="1"/>
  <c r="I420" i="10"/>
  <c r="L420" i="10" s="1"/>
  <c r="I188" i="10"/>
  <c r="L188" i="10" s="1"/>
  <c r="I316" i="10"/>
  <c r="L316" i="10" s="1"/>
  <c r="I112" i="10"/>
  <c r="L112" i="10" s="1"/>
  <c r="I377" i="10"/>
  <c r="I352" i="10"/>
  <c r="L352" i="10" s="1"/>
  <c r="I244" i="10"/>
  <c r="L244" i="10" s="1"/>
  <c r="I328" i="10"/>
  <c r="L328" i="10" s="1"/>
  <c r="I293" i="10"/>
  <c r="I33" i="10"/>
  <c r="L33" i="10" s="1"/>
  <c r="I380" i="10"/>
  <c r="I37" i="10"/>
  <c r="L37" i="10" s="1"/>
  <c r="I89" i="10"/>
  <c r="L89" i="10" s="1"/>
  <c r="I237" i="10"/>
  <c r="L237" i="10" s="1"/>
  <c r="H420" i="1"/>
  <c r="E437" i="5"/>
  <c r="G168" i="7"/>
  <c r="I168" i="7" s="1"/>
  <c r="H119" i="8"/>
  <c r="H155" i="8"/>
  <c r="H279" i="8"/>
  <c r="H331" i="8"/>
  <c r="I173" i="10"/>
  <c r="L173" i="10" s="1"/>
  <c r="E437" i="2"/>
  <c r="H348" i="2" s="1"/>
  <c r="H221" i="4"/>
  <c r="H418" i="5"/>
  <c r="H135" i="8"/>
  <c r="H139" i="8"/>
  <c r="H311" i="8"/>
  <c r="H327" i="8"/>
  <c r="G294" i="1"/>
  <c r="H351" i="1"/>
  <c r="H109" i="8"/>
  <c r="G381" i="8"/>
  <c r="H252" i="8"/>
  <c r="H268" i="8"/>
  <c r="H392" i="8"/>
  <c r="H432" i="8"/>
  <c r="G27" i="10"/>
  <c r="G59" i="10"/>
  <c r="I59" i="10" s="1"/>
  <c r="G71" i="10"/>
  <c r="I71" i="10" s="1"/>
  <c r="L71" i="10" s="1"/>
  <c r="H91" i="10"/>
  <c r="I91" i="10" s="1"/>
  <c r="L91" i="10" s="1"/>
  <c r="H95" i="10"/>
  <c r="I95" i="10" s="1"/>
  <c r="L95" i="10" s="1"/>
  <c r="G99" i="10"/>
  <c r="I99" i="10" s="1"/>
  <c r="H119" i="10"/>
  <c r="I119" i="10" s="1"/>
  <c r="L119" i="10" s="1"/>
  <c r="G163" i="10"/>
  <c r="G171" i="10"/>
  <c r="I171" i="10" s="1"/>
  <c r="L171" i="10" s="1"/>
  <c r="H179" i="10"/>
  <c r="I179" i="10" s="1"/>
  <c r="L179" i="10" s="1"/>
  <c r="H187" i="10"/>
  <c r="I187" i="10" s="1"/>
  <c r="L187" i="10" s="1"/>
  <c r="G199" i="10"/>
  <c r="H211" i="10"/>
  <c r="H231" i="10"/>
  <c r="I231" i="10" s="1"/>
  <c r="L231" i="10" s="1"/>
  <c r="H275" i="10"/>
  <c r="I275" i="10" s="1"/>
  <c r="L275" i="10" s="1"/>
  <c r="H283" i="10"/>
  <c r="I283" i="10" s="1"/>
  <c r="L283" i="10" s="1"/>
  <c r="H299" i="10"/>
  <c r="I299" i="10" s="1"/>
  <c r="L299" i="10" s="1"/>
  <c r="G311" i="10"/>
  <c r="H315" i="10"/>
  <c r="G327" i="10"/>
  <c r="H359" i="10"/>
  <c r="I359" i="10" s="1"/>
  <c r="L359" i="10" s="1"/>
  <c r="H363" i="10"/>
  <c r="G379" i="10"/>
  <c r="I379" i="10" s="1"/>
  <c r="L379" i="10" s="1"/>
  <c r="H407" i="10"/>
  <c r="I407" i="10" s="1"/>
  <c r="L407" i="10" s="1"/>
  <c r="G415" i="10"/>
  <c r="H435" i="10"/>
  <c r="I435" i="10" s="1"/>
  <c r="L435" i="10" s="1"/>
  <c r="L425" i="10"/>
  <c r="L120" i="10"/>
  <c r="L77" i="10"/>
  <c r="L221" i="10"/>
  <c r="G22" i="10"/>
  <c r="H22" i="10"/>
  <c r="G26" i="10"/>
  <c r="H26" i="10"/>
  <c r="G34" i="10"/>
  <c r="H34" i="10"/>
  <c r="H42" i="10"/>
  <c r="G42" i="10"/>
  <c r="H50" i="10"/>
  <c r="G50" i="10"/>
  <c r="G62" i="10"/>
  <c r="H62" i="10"/>
  <c r="H70" i="10"/>
  <c r="G70" i="10"/>
  <c r="H78" i="10"/>
  <c r="G78" i="10"/>
  <c r="H86" i="10"/>
  <c r="I86" i="10" s="1"/>
  <c r="G94" i="10"/>
  <c r="H94" i="10"/>
  <c r="H98" i="10"/>
  <c r="G106" i="10"/>
  <c r="H106" i="10"/>
  <c r="G114" i="10"/>
  <c r="H114" i="10"/>
  <c r="H122" i="10"/>
  <c r="G122" i="10"/>
  <c r="H134" i="10"/>
  <c r="G134" i="10"/>
  <c r="G142" i="10"/>
  <c r="H142" i="10"/>
  <c r="G150" i="10"/>
  <c r="H150" i="10"/>
  <c r="H158" i="10"/>
  <c r="G166" i="10"/>
  <c r="I166" i="10" s="1"/>
  <c r="G174" i="10"/>
  <c r="H174" i="10"/>
  <c r="G182" i="10"/>
  <c r="H182" i="10"/>
  <c r="G186" i="10"/>
  <c r="H186" i="10"/>
  <c r="H194" i="10"/>
  <c r="G194" i="10"/>
  <c r="G206" i="10"/>
  <c r="H206" i="10"/>
  <c r="H214" i="10"/>
  <c r="G214" i="10"/>
  <c r="H222" i="10"/>
  <c r="G222" i="10"/>
  <c r="H226" i="10"/>
  <c r="G226" i="10"/>
  <c r="H234" i="10"/>
  <c r="G234" i="10"/>
  <c r="H242" i="10"/>
  <c r="G242" i="10"/>
  <c r="G250" i="10"/>
  <c r="H250" i="10"/>
  <c r="G258" i="10"/>
  <c r="H258" i="10"/>
  <c r="G266" i="10"/>
  <c r="H266" i="10"/>
  <c r="H278" i="10"/>
  <c r="G278" i="10"/>
  <c r="G286" i="10"/>
  <c r="H290" i="10"/>
  <c r="G290" i="10"/>
  <c r="G298" i="10"/>
  <c r="H298" i="10"/>
  <c r="H306" i="10"/>
  <c r="G306" i="10"/>
  <c r="G318" i="10"/>
  <c r="H318" i="10"/>
  <c r="G326" i="10"/>
  <c r="H326" i="10"/>
  <c r="G334" i="10"/>
  <c r="H334" i="10"/>
  <c r="H342" i="10"/>
  <c r="G342" i="10"/>
  <c r="G350" i="10"/>
  <c r="H350" i="10"/>
  <c r="H358" i="10"/>
  <c r="G358" i="10"/>
  <c r="H366" i="10"/>
  <c r="G366" i="10"/>
  <c r="G370" i="10"/>
  <c r="H370" i="10"/>
  <c r="H378" i="10"/>
  <c r="G378" i="10"/>
  <c r="H386" i="10"/>
  <c r="G386" i="10"/>
  <c r="G394" i="10"/>
  <c r="H394" i="10"/>
  <c r="H402" i="10"/>
  <c r="G414" i="10"/>
  <c r="H414" i="10"/>
  <c r="H426" i="10"/>
  <c r="G426" i="10"/>
  <c r="L433" i="10"/>
  <c r="L217" i="10"/>
  <c r="L64" i="10"/>
  <c r="L164" i="10"/>
  <c r="L312" i="10"/>
  <c r="L377" i="10"/>
  <c r="L293" i="10"/>
  <c r="H286" i="10"/>
  <c r="G102" i="10"/>
  <c r="I102" i="10" s="1"/>
  <c r="G402" i="10"/>
  <c r="I402" i="10" s="1"/>
  <c r="I269" i="10"/>
  <c r="L396" i="10"/>
  <c r="G10" i="10"/>
  <c r="H10" i="10"/>
  <c r="H18" i="10"/>
  <c r="I18" i="10" s="1"/>
  <c r="H30" i="10"/>
  <c r="G30" i="10"/>
  <c r="H38" i="10"/>
  <c r="G38" i="10"/>
  <c r="G46" i="10"/>
  <c r="H46" i="10"/>
  <c r="H54" i="10"/>
  <c r="I54" i="10" s="1"/>
  <c r="G58" i="10"/>
  <c r="H66" i="10"/>
  <c r="G66" i="10"/>
  <c r="G74" i="10"/>
  <c r="H74" i="10"/>
  <c r="H82" i="10"/>
  <c r="I82" i="10" s="1"/>
  <c r="H90" i="10"/>
  <c r="G90" i="10"/>
  <c r="G110" i="10"/>
  <c r="H110" i="10"/>
  <c r="H118" i="10"/>
  <c r="G118" i="10"/>
  <c r="G126" i="10"/>
  <c r="H126" i="10"/>
  <c r="H130" i="10"/>
  <c r="I130" i="10" s="1"/>
  <c r="H138" i="10"/>
  <c r="G138" i="10"/>
  <c r="G146" i="10"/>
  <c r="H154" i="10"/>
  <c r="G154" i="10"/>
  <c r="H162" i="10"/>
  <c r="G162" i="10"/>
  <c r="H170" i="10"/>
  <c r="G170" i="10"/>
  <c r="H178" i="10"/>
  <c r="G178" i="10"/>
  <c r="H190" i="10"/>
  <c r="I190" i="10" s="1"/>
  <c r="G198" i="10"/>
  <c r="H198" i="10"/>
  <c r="G202" i="10"/>
  <c r="H210" i="10"/>
  <c r="G210" i="10"/>
  <c r="H218" i="10"/>
  <c r="G218" i="10"/>
  <c r="H230" i="10"/>
  <c r="G230" i="10"/>
  <c r="H238" i="10"/>
  <c r="G238" i="10"/>
  <c r="G246" i="10"/>
  <c r="H254" i="10"/>
  <c r="G254" i="10"/>
  <c r="G262" i="10"/>
  <c r="H262" i="10"/>
  <c r="G270" i="10"/>
  <c r="H270" i="10"/>
  <c r="H274" i="10"/>
  <c r="G274" i="10"/>
  <c r="H282" i="10"/>
  <c r="G282" i="10"/>
  <c r="G294" i="10"/>
  <c r="H294" i="10"/>
  <c r="G302" i="10"/>
  <c r="H302" i="10"/>
  <c r="G310" i="10"/>
  <c r="G314" i="10"/>
  <c r="H314" i="10"/>
  <c r="H322" i="10"/>
  <c r="G322" i="10"/>
  <c r="G330" i="10"/>
  <c r="H330" i="10"/>
  <c r="H338" i="10"/>
  <c r="G346" i="10"/>
  <c r="H346" i="10"/>
  <c r="G354" i="10"/>
  <c r="I354" i="10" s="1"/>
  <c r="H362" i="10"/>
  <c r="G374" i="10"/>
  <c r="H374" i="10"/>
  <c r="G382" i="10"/>
  <c r="H382" i="10"/>
  <c r="G390" i="10"/>
  <c r="H390" i="10"/>
  <c r="G406" i="10"/>
  <c r="G410" i="10"/>
  <c r="I410" i="10" s="1"/>
  <c r="H418" i="10"/>
  <c r="G418" i="10"/>
  <c r="G422" i="10"/>
  <c r="H422" i="10"/>
  <c r="G430" i="10"/>
  <c r="H430" i="10"/>
  <c r="H434" i="10"/>
  <c r="G434" i="10"/>
  <c r="L41" i="10"/>
  <c r="L432" i="10"/>
  <c r="L380" i="10"/>
  <c r="I362" i="10"/>
  <c r="H406" i="10"/>
  <c r="I233" i="10"/>
  <c r="G398" i="10"/>
  <c r="I398" i="10" s="1"/>
  <c r="G98" i="10"/>
  <c r="I98" i="10" s="1"/>
  <c r="H246" i="10"/>
  <c r="H58" i="10"/>
  <c r="L369" i="10"/>
  <c r="G338" i="10"/>
  <c r="I338" i="10" s="1"/>
  <c r="H310" i="10"/>
  <c r="L240" i="10"/>
  <c r="L140" i="10"/>
  <c r="L197" i="10"/>
  <c r="L24" i="10"/>
  <c r="I241" i="10"/>
  <c r="G11" i="10"/>
  <c r="H11" i="10"/>
  <c r="G23" i="10"/>
  <c r="I23" i="10" s="1"/>
  <c r="G31" i="10"/>
  <c r="I31" i="10" s="1"/>
  <c r="H35" i="10"/>
  <c r="I35" i="10" s="1"/>
  <c r="G43" i="10"/>
  <c r="I43" i="10" s="1"/>
  <c r="G47" i="10"/>
  <c r="H47" i="10"/>
  <c r="G51" i="10"/>
  <c r="H51" i="10"/>
  <c r="G55" i="10"/>
  <c r="H55" i="10"/>
  <c r="G63" i="10"/>
  <c r="G79" i="10"/>
  <c r="H79" i="10"/>
  <c r="H83" i="10"/>
  <c r="G83" i="10"/>
  <c r="H87" i="10"/>
  <c r="I87" i="10" s="1"/>
  <c r="G111" i="10"/>
  <c r="I111" i="10" s="1"/>
  <c r="H115" i="10"/>
  <c r="I115" i="10" s="1"/>
  <c r="G123" i="10"/>
  <c r="H123" i="10"/>
  <c r="H135" i="10"/>
  <c r="G135" i="10"/>
  <c r="G143" i="10"/>
  <c r="H143" i="10"/>
  <c r="H147" i="10"/>
  <c r="I147" i="10" s="1"/>
  <c r="H151" i="10"/>
  <c r="G151" i="10"/>
  <c r="G155" i="10"/>
  <c r="H155" i="10"/>
  <c r="G159" i="10"/>
  <c r="H159" i="10"/>
  <c r="G167" i="10"/>
  <c r="G183" i="10"/>
  <c r="H183" i="10"/>
  <c r="G191" i="10"/>
  <c r="H191" i="10"/>
  <c r="G195" i="10"/>
  <c r="H215" i="10"/>
  <c r="I215" i="10" s="1"/>
  <c r="G219" i="10"/>
  <c r="I219" i="10" s="1"/>
  <c r="G223" i="10"/>
  <c r="H223" i="10"/>
  <c r="H247" i="10"/>
  <c r="I247" i="10" s="1"/>
  <c r="G251" i="10"/>
  <c r="I251" i="10" s="1"/>
  <c r="H255" i="10"/>
  <c r="G255" i="10"/>
  <c r="G259" i="10"/>
  <c r="I259" i="10" s="1"/>
  <c r="G263" i="10"/>
  <c r="H263" i="10"/>
  <c r="G267" i="10"/>
  <c r="G287" i="10"/>
  <c r="H287" i="10"/>
  <c r="H295" i="10"/>
  <c r="I295" i="10" s="1"/>
  <c r="H307" i="10"/>
  <c r="G307" i="10"/>
  <c r="G319" i="10"/>
  <c r="H319" i="10"/>
  <c r="H323" i="10"/>
  <c r="G323" i="10"/>
  <c r="G331" i="10"/>
  <c r="H331" i="10"/>
  <c r="G335" i="10"/>
  <c r="G343" i="10"/>
  <c r="H355" i="10"/>
  <c r="G355" i="10"/>
  <c r="G367" i="10"/>
  <c r="H367" i="10"/>
  <c r="G371" i="10"/>
  <c r="H371" i="10"/>
  <c r="G375" i="10"/>
  <c r="H375" i="10"/>
  <c r="H383" i="10"/>
  <c r="G383" i="10"/>
  <c r="H395" i="10"/>
  <c r="I395" i="10" s="1"/>
  <c r="H399" i="10"/>
  <c r="G399" i="10"/>
  <c r="G403" i="10"/>
  <c r="H403" i="10"/>
  <c r="G411" i="10"/>
  <c r="I411" i="10" s="1"/>
  <c r="G419" i="10"/>
  <c r="H431" i="10"/>
  <c r="G431" i="10"/>
  <c r="I239" i="10"/>
  <c r="I127" i="10"/>
  <c r="I103" i="10"/>
  <c r="I163" i="10"/>
  <c r="I116" i="10"/>
  <c r="I52" i="10"/>
  <c r="I337" i="10"/>
  <c r="I29" i="10"/>
  <c r="I109" i="10"/>
  <c r="I320" i="10"/>
  <c r="E437" i="9"/>
  <c r="F439" i="9"/>
  <c r="H62" i="8"/>
  <c r="G62" i="8"/>
  <c r="H126" i="8"/>
  <c r="H134" i="8"/>
  <c r="G158" i="8"/>
  <c r="H158" i="8"/>
  <c r="H182" i="8"/>
  <c r="H186" i="8"/>
  <c r="H65" i="8"/>
  <c r="H69" i="8"/>
  <c r="G77" i="8"/>
  <c r="H77" i="8"/>
  <c r="G93" i="8"/>
  <c r="G101" i="8"/>
  <c r="G205" i="8"/>
  <c r="H209" i="8"/>
  <c r="G233" i="8"/>
  <c r="H237" i="8"/>
  <c r="H257" i="8"/>
  <c r="G257" i="8"/>
  <c r="G265" i="8"/>
  <c r="H265" i="8"/>
  <c r="H293" i="8"/>
  <c r="G293" i="8"/>
  <c r="H301" i="8"/>
  <c r="G309" i="8"/>
  <c r="G325" i="8"/>
  <c r="H325" i="8"/>
  <c r="H337" i="8"/>
  <c r="H345" i="8"/>
  <c r="H361" i="8"/>
  <c r="G361" i="8"/>
  <c r="H377" i="8"/>
  <c r="H385" i="8"/>
  <c r="G405" i="8"/>
  <c r="H409" i="8"/>
  <c r="G421" i="8"/>
  <c r="H421" i="8"/>
  <c r="H305" i="8"/>
  <c r="H85" i="8"/>
  <c r="H50" i="8"/>
  <c r="G122" i="8"/>
  <c r="G150" i="8"/>
  <c r="H150" i="8"/>
  <c r="G178" i="8"/>
  <c r="H269" i="8"/>
  <c r="H425" i="8"/>
  <c r="H56" i="8"/>
  <c r="G27" i="8"/>
  <c r="H35" i="8"/>
  <c r="H88" i="8"/>
  <c r="H216" i="8"/>
  <c r="H424" i="8"/>
  <c r="H16" i="8"/>
  <c r="H323" i="8"/>
  <c r="G39" i="8"/>
  <c r="H206" i="8"/>
  <c r="G287" i="8"/>
  <c r="H378" i="8"/>
  <c r="G347" i="8"/>
  <c r="G349" i="8"/>
  <c r="H99" i="8"/>
  <c r="G164" i="8"/>
  <c r="G124" i="8"/>
  <c r="G336" i="8"/>
  <c r="G272" i="8"/>
  <c r="G320" i="8"/>
  <c r="G195" i="8"/>
  <c r="G113" i="8"/>
  <c r="H172" i="8"/>
  <c r="H152" i="8"/>
  <c r="G136" i="8"/>
  <c r="G53" i="8"/>
  <c r="G99" i="8"/>
  <c r="G216" i="8"/>
  <c r="G154" i="8"/>
  <c r="G31" i="8"/>
  <c r="G363" i="8"/>
  <c r="G68" i="8"/>
  <c r="G326" i="8"/>
  <c r="G215" i="8"/>
  <c r="G91" i="8"/>
  <c r="G108" i="8"/>
  <c r="G286" i="8"/>
  <c r="G114" i="8"/>
  <c r="H243" i="8"/>
  <c r="G221" i="8"/>
  <c r="G277" i="8"/>
  <c r="G283" i="8"/>
  <c r="G81" i="8"/>
  <c r="G393" i="8"/>
  <c r="G344" i="8"/>
  <c r="G280" i="8"/>
  <c r="G171" i="8"/>
  <c r="G251" i="8"/>
  <c r="G207" i="8"/>
  <c r="G104" i="8"/>
  <c r="G394" i="8"/>
  <c r="G153" i="8"/>
  <c r="G321" i="8"/>
  <c r="G204" i="8"/>
  <c r="G173" i="8"/>
  <c r="H192" i="8"/>
  <c r="G343" i="8"/>
  <c r="I343" i="8" s="1"/>
  <c r="G20" i="8"/>
  <c r="G23" i="8"/>
  <c r="H219" i="8"/>
  <c r="G76" i="8"/>
  <c r="G105" i="8"/>
  <c r="G253" i="8"/>
  <c r="G294" i="8"/>
  <c r="G267" i="8"/>
  <c r="G217" i="8"/>
  <c r="G89" i="8"/>
  <c r="G26" i="8"/>
  <c r="G203" i="8"/>
  <c r="G328" i="8"/>
  <c r="G170" i="8"/>
  <c r="G131" i="8"/>
  <c r="G269" i="8"/>
  <c r="G373" i="8"/>
  <c r="G83" i="8"/>
  <c r="G149" i="8"/>
  <c r="G206" i="8"/>
  <c r="H343" i="8"/>
  <c r="H211" i="8"/>
  <c r="G409" i="8"/>
  <c r="G156" i="8"/>
  <c r="G172" i="8"/>
  <c r="G19" i="8"/>
  <c r="G71" i="8"/>
  <c r="G353" i="8"/>
  <c r="G213" i="8"/>
  <c r="G160" i="8"/>
  <c r="G367" i="8"/>
  <c r="G304" i="8"/>
  <c r="H326" i="8"/>
  <c r="H215" i="8"/>
  <c r="H259" i="8"/>
  <c r="G425" i="8"/>
  <c r="G334" i="8"/>
  <c r="G234" i="8"/>
  <c r="G238" i="8"/>
  <c r="G191" i="8"/>
  <c r="G152" i="8"/>
  <c r="G42" i="8"/>
  <c r="G355" i="8"/>
  <c r="G137" i="8"/>
  <c r="G312" i="8"/>
  <c r="G126" i="8"/>
  <c r="G65" i="8"/>
  <c r="I65" i="8" s="1"/>
  <c r="G420" i="8"/>
  <c r="G412" i="8"/>
  <c r="G32" i="8"/>
  <c r="G337" i="8"/>
  <c r="G179" i="8"/>
  <c r="G324" i="8"/>
  <c r="G285" i="8"/>
  <c r="G308" i="8"/>
  <c r="H144" i="8"/>
  <c r="G380" i="8"/>
  <c r="G74" i="8"/>
  <c r="G90" i="8"/>
  <c r="G255" i="8"/>
  <c r="H398" i="8"/>
  <c r="G354" i="8"/>
  <c r="H226" i="8"/>
  <c r="G47" i="8"/>
  <c r="H87" i="8"/>
  <c r="G231" i="8"/>
  <c r="H173" i="8"/>
  <c r="H231" i="8"/>
  <c r="G146" i="8"/>
  <c r="H74" i="8"/>
  <c r="G252" i="8"/>
  <c r="I252" i="8" s="1"/>
  <c r="G262" i="8"/>
  <c r="G357" i="8"/>
  <c r="G398" i="8"/>
  <c r="H98" i="8"/>
  <c r="G147" i="8"/>
  <c r="G155" i="8"/>
  <c r="H210" i="8"/>
  <c r="G229" i="8"/>
  <c r="H342" i="8"/>
  <c r="G407" i="8"/>
  <c r="H8" i="8"/>
  <c r="H250" i="8"/>
  <c r="G145" i="8"/>
  <c r="G212" i="8"/>
  <c r="G431" i="8"/>
  <c r="H132" i="8"/>
  <c r="H37" i="8"/>
  <c r="G401" i="8"/>
  <c r="H319" i="8"/>
  <c r="G341" i="8"/>
  <c r="G289" i="8"/>
  <c r="G397" i="8"/>
  <c r="H187" i="8"/>
  <c r="L206" i="7"/>
  <c r="L229" i="7"/>
  <c r="L213" i="7"/>
  <c r="L101" i="7"/>
  <c r="G11" i="7"/>
  <c r="H11" i="7"/>
  <c r="G15" i="7"/>
  <c r="H19" i="7"/>
  <c r="G19" i="7"/>
  <c r="H23" i="7"/>
  <c r="G23" i="7"/>
  <c r="H27" i="7"/>
  <c r="G27" i="7"/>
  <c r="H31" i="7"/>
  <c r="G31" i="7"/>
  <c r="H35" i="7"/>
  <c r="G39" i="7"/>
  <c r="H39" i="7"/>
  <c r="H47" i="7"/>
  <c r="G47" i="7"/>
  <c r="I47" i="7" s="1"/>
  <c r="G51" i="7"/>
  <c r="H51" i="7"/>
  <c r="H55" i="7"/>
  <c r="G55" i="7"/>
  <c r="G59" i="7"/>
  <c r="H59" i="7"/>
  <c r="G63" i="7"/>
  <c r="H63" i="7"/>
  <c r="H67" i="7"/>
  <c r="H71" i="7"/>
  <c r="G71" i="7"/>
  <c r="G75" i="7"/>
  <c r="H75" i="7"/>
  <c r="H79" i="7"/>
  <c r="G79" i="7"/>
  <c r="H83" i="7"/>
  <c r="G83" i="7"/>
  <c r="G87" i="7"/>
  <c r="H87" i="7"/>
  <c r="H91" i="7"/>
  <c r="G91" i="7"/>
  <c r="G95" i="7"/>
  <c r="H95" i="7"/>
  <c r="G99" i="7"/>
  <c r="H99" i="7"/>
  <c r="G103" i="7"/>
  <c r="H103" i="7"/>
  <c r="G107" i="7"/>
  <c r="H107" i="7"/>
  <c r="G111" i="7"/>
  <c r="H111" i="7"/>
  <c r="H115" i="7"/>
  <c r="G115" i="7"/>
  <c r="G119" i="7"/>
  <c r="H119" i="7"/>
  <c r="G123" i="7"/>
  <c r="H123" i="7"/>
  <c r="H127" i="7"/>
  <c r="G127" i="7"/>
  <c r="G131" i="7"/>
  <c r="H131" i="7"/>
  <c r="H135" i="7"/>
  <c r="G135" i="7"/>
  <c r="H139" i="7"/>
  <c r="G139" i="7"/>
  <c r="G143" i="7"/>
  <c r="H143" i="7"/>
  <c r="G147" i="7"/>
  <c r="H147" i="7"/>
  <c r="G151" i="7"/>
  <c r="H151" i="7"/>
  <c r="G155" i="7"/>
  <c r="H155" i="7"/>
  <c r="G159" i="7"/>
  <c r="H159" i="7"/>
  <c r="H163" i="7"/>
  <c r="G163" i="7"/>
  <c r="H167" i="7"/>
  <c r="G167" i="7"/>
  <c r="G172" i="7"/>
  <c r="H172" i="7"/>
  <c r="H176" i="7"/>
  <c r="G176" i="7"/>
  <c r="H180" i="7"/>
  <c r="G180" i="7"/>
  <c r="I180" i="7" s="1"/>
  <c r="G184" i="7"/>
  <c r="H184" i="7"/>
  <c r="H188" i="7"/>
  <c r="G188" i="7"/>
  <c r="G192" i="7"/>
  <c r="H192" i="7"/>
  <c r="G196" i="7"/>
  <c r="H196" i="7"/>
  <c r="H200" i="7"/>
  <c r="G200" i="7"/>
  <c r="H204" i="7"/>
  <c r="G204" i="7"/>
  <c r="G208" i="7"/>
  <c r="H208" i="7"/>
  <c r="G212" i="7"/>
  <c r="H212" i="7"/>
  <c r="G216" i="7"/>
  <c r="H216" i="7"/>
  <c r="H220" i="7"/>
  <c r="H224" i="7"/>
  <c r="G224" i="7"/>
  <c r="G232" i="7"/>
  <c r="H232" i="7"/>
  <c r="G236" i="7"/>
  <c r="H236" i="7"/>
  <c r="G240" i="7"/>
  <c r="H240" i="7"/>
  <c r="G244" i="7"/>
  <c r="H244" i="7"/>
  <c r="G248" i="7"/>
  <c r="H248" i="7"/>
  <c r="G252" i="7"/>
  <c r="H252" i="7"/>
  <c r="G256" i="7"/>
  <c r="H256" i="7"/>
  <c r="H260" i="7"/>
  <c r="G260" i="7"/>
  <c r="G264" i="7"/>
  <c r="H268" i="7"/>
  <c r="G268" i="7"/>
  <c r="I268" i="7" s="1"/>
  <c r="G272" i="7"/>
  <c r="G276" i="7"/>
  <c r="H276" i="7"/>
  <c r="H280" i="7"/>
  <c r="G280" i="7"/>
  <c r="H284" i="7"/>
  <c r="G284" i="7"/>
  <c r="G288" i="7"/>
  <c r="H288" i="7"/>
  <c r="G292" i="7"/>
  <c r="H292" i="7"/>
  <c r="H296" i="7"/>
  <c r="G296" i="7"/>
  <c r="H300" i="7"/>
  <c r="G300" i="7"/>
  <c r="G304" i="7"/>
  <c r="H304" i="7"/>
  <c r="H308" i="7"/>
  <c r="G308" i="7"/>
  <c r="I308" i="7" s="1"/>
  <c r="G312" i="7"/>
  <c r="H312" i="7"/>
  <c r="H316" i="7"/>
  <c r="G316" i="7"/>
  <c r="G320" i="7"/>
  <c r="H320" i="7"/>
  <c r="H324" i="7"/>
  <c r="G324" i="7"/>
  <c r="I324" i="7" s="1"/>
  <c r="G328" i="7"/>
  <c r="H328" i="7"/>
  <c r="G332" i="7"/>
  <c r="H332" i="7"/>
  <c r="H336" i="7"/>
  <c r="G336" i="7"/>
  <c r="G340" i="7"/>
  <c r="H340" i="7"/>
  <c r="H344" i="7"/>
  <c r="I344" i="7" s="1"/>
  <c r="H348" i="7"/>
  <c r="G348" i="7"/>
  <c r="G352" i="7"/>
  <c r="H352" i="7"/>
  <c r="G356" i="7"/>
  <c r="H356" i="7"/>
  <c r="G360" i="7"/>
  <c r="H360" i="7"/>
  <c r="H364" i="7"/>
  <c r="G364" i="7"/>
  <c r="H368" i="7"/>
  <c r="G368" i="7"/>
  <c r="I368" i="7" s="1"/>
  <c r="H372" i="7"/>
  <c r="G372" i="7"/>
  <c r="H376" i="7"/>
  <c r="H380" i="7"/>
  <c r="G380" i="7"/>
  <c r="G384" i="7"/>
  <c r="H384" i="7"/>
  <c r="H388" i="7"/>
  <c r="G388" i="7"/>
  <c r="H392" i="7"/>
  <c r="G392" i="7"/>
  <c r="I392" i="7" s="1"/>
  <c r="H396" i="7"/>
  <c r="G400" i="7"/>
  <c r="H400" i="7"/>
  <c r="G404" i="7"/>
  <c r="H404" i="7"/>
  <c r="G408" i="7"/>
  <c r="H408" i="7"/>
  <c r="G412" i="7"/>
  <c r="H412" i="7"/>
  <c r="G416" i="7"/>
  <c r="H416" i="7"/>
  <c r="G420" i="7"/>
  <c r="H420" i="7"/>
  <c r="H424" i="7"/>
  <c r="G424" i="7"/>
  <c r="H428" i="7"/>
  <c r="G428" i="7"/>
  <c r="H432" i="7"/>
  <c r="G432" i="7"/>
  <c r="L390" i="7"/>
  <c r="L225" i="7"/>
  <c r="L13" i="7"/>
  <c r="L20" i="7"/>
  <c r="G376" i="7"/>
  <c r="H15" i="7"/>
  <c r="L117" i="7"/>
  <c r="H43" i="7"/>
  <c r="G43" i="7"/>
  <c r="G228" i="7"/>
  <c r="H228" i="7"/>
  <c r="L374" i="7"/>
  <c r="L383" i="7"/>
  <c r="L381" i="7"/>
  <c r="L94" i="7"/>
  <c r="L137" i="7"/>
  <c r="I220" i="7"/>
  <c r="G35" i="7"/>
  <c r="I35" i="7" s="1"/>
  <c r="G67" i="7"/>
  <c r="I67" i="7" s="1"/>
  <c r="H272" i="7"/>
  <c r="G396" i="7"/>
  <c r="I396" i="7" s="1"/>
  <c r="H264" i="7"/>
  <c r="L250" i="7"/>
  <c r="L238" i="7"/>
  <c r="L86" i="7"/>
  <c r="L154" i="7"/>
  <c r="L17" i="7"/>
  <c r="I130" i="7"/>
  <c r="I160" i="7"/>
  <c r="I191" i="7"/>
  <c r="I92" i="7"/>
  <c r="I363" i="7"/>
  <c r="I161" i="7"/>
  <c r="H16" i="7"/>
  <c r="G16" i="7"/>
  <c r="G24" i="7"/>
  <c r="H24" i="7"/>
  <c r="H44" i="7"/>
  <c r="G44" i="7"/>
  <c r="H52" i="7"/>
  <c r="G52" i="7"/>
  <c r="H60" i="7"/>
  <c r="H76" i="7"/>
  <c r="I76" i="7" s="1"/>
  <c r="G80" i="7"/>
  <c r="H80" i="7"/>
  <c r="H84" i="7"/>
  <c r="G84" i="7"/>
  <c r="H88" i="7"/>
  <c r="I88" i="7" s="1"/>
  <c r="H108" i="7"/>
  <c r="I108" i="7" s="1"/>
  <c r="H112" i="7"/>
  <c r="H116" i="7"/>
  <c r="I116" i="7" s="1"/>
  <c r="G124" i="7"/>
  <c r="H124" i="7"/>
  <c r="G132" i="7"/>
  <c r="I132" i="7" s="1"/>
  <c r="G136" i="7"/>
  <c r="I136" i="7" s="1"/>
  <c r="H140" i="7"/>
  <c r="I140" i="7" s="1"/>
  <c r="H144" i="7"/>
  <c r="I144" i="7" s="1"/>
  <c r="G148" i="7"/>
  <c r="H148" i="7"/>
  <c r="G152" i="7"/>
  <c r="I152" i="7" s="1"/>
  <c r="H156" i="7"/>
  <c r="H164" i="7"/>
  <c r="I164" i="7" s="1"/>
  <c r="G169" i="7"/>
  <c r="H169" i="7"/>
  <c r="H177" i="7"/>
  <c r="I177" i="7" s="1"/>
  <c r="G185" i="7"/>
  <c r="H185" i="7"/>
  <c r="G189" i="7"/>
  <c r="I189" i="7" s="1"/>
  <c r="G193" i="7"/>
  <c r="H193" i="7"/>
  <c r="G197" i="7"/>
  <c r="I197" i="7" s="1"/>
  <c r="G201" i="7"/>
  <c r="H201" i="7"/>
  <c r="G217" i="7"/>
  <c r="H217" i="7"/>
  <c r="G237" i="7"/>
  <c r="I237" i="7" s="1"/>
  <c r="H241" i="7"/>
  <c r="G241" i="7"/>
  <c r="H245" i="7"/>
  <c r="I245" i="7" s="1"/>
  <c r="G269" i="7"/>
  <c r="H269" i="7"/>
  <c r="H277" i="7"/>
  <c r="I277" i="7" s="1"/>
  <c r="H293" i="7"/>
  <c r="I293" i="7" s="1"/>
  <c r="H297" i="7"/>
  <c r="I297" i="7" s="1"/>
  <c r="G305" i="7"/>
  <c r="I305" i="7" s="1"/>
  <c r="G309" i="7"/>
  <c r="H321" i="7"/>
  <c r="I321" i="7" s="1"/>
  <c r="G325" i="7"/>
  <c r="H325" i="7"/>
  <c r="G333" i="7"/>
  <c r="H333" i="7"/>
  <c r="H341" i="7"/>
  <c r="I341" i="7" s="1"/>
  <c r="G349" i="7"/>
  <c r="I349" i="7" s="1"/>
  <c r="G353" i="7"/>
  <c r="I353" i="7" s="1"/>
  <c r="G361" i="7"/>
  <c r="I361" i="7" s="1"/>
  <c r="G365" i="7"/>
  <c r="H365" i="7"/>
  <c r="G377" i="7"/>
  <c r="I377" i="7" s="1"/>
  <c r="G385" i="7"/>
  <c r="H385" i="7"/>
  <c r="H397" i="7"/>
  <c r="G397" i="7"/>
  <c r="G401" i="7"/>
  <c r="I401" i="7" s="1"/>
  <c r="G409" i="7"/>
  <c r="I409" i="7" s="1"/>
  <c r="G413" i="7"/>
  <c r="I413" i="7" s="1"/>
  <c r="G421" i="7"/>
  <c r="H421" i="7"/>
  <c r="I112" i="7"/>
  <c r="I175" i="7"/>
  <c r="I426" i="7"/>
  <c r="I146" i="7"/>
  <c r="I113" i="7"/>
  <c r="I18" i="7"/>
  <c r="I267" i="7"/>
  <c r="I60" i="7"/>
  <c r="I181" i="7"/>
  <c r="I104" i="7"/>
  <c r="I209" i="7"/>
  <c r="I405" i="7"/>
  <c r="I429" i="7"/>
  <c r="I294" i="7"/>
  <c r="I291" i="7"/>
  <c r="I28" i="7"/>
  <c r="I367" i="7"/>
  <c r="E437" i="6"/>
  <c r="H255" i="6"/>
  <c r="H172" i="6"/>
  <c r="H251" i="6"/>
  <c r="H284" i="6"/>
  <c r="H191" i="6"/>
  <c r="H182" i="6"/>
  <c r="H256" i="6"/>
  <c r="H238" i="6"/>
  <c r="H430" i="5"/>
  <c r="H256" i="5"/>
  <c r="H100" i="5"/>
  <c r="H212" i="5"/>
  <c r="H204" i="5"/>
  <c r="H405" i="5"/>
  <c r="G56" i="5"/>
  <c r="H230" i="5"/>
  <c r="G211" i="5"/>
  <c r="H181" i="5"/>
  <c r="G366" i="5"/>
  <c r="H305" i="5"/>
  <c r="G220" i="5"/>
  <c r="G224" i="5"/>
  <c r="G191" i="5"/>
  <c r="G24" i="5"/>
  <c r="H95" i="5"/>
  <c r="G373" i="5"/>
  <c r="G160" i="5"/>
  <c r="H253" i="5"/>
  <c r="G233" i="5"/>
  <c r="G33" i="5"/>
  <c r="H266" i="5"/>
  <c r="H19" i="5"/>
  <c r="G375" i="5"/>
  <c r="H43" i="5"/>
  <c r="H427" i="5"/>
  <c r="H422" i="5"/>
  <c r="H426" i="5"/>
  <c r="H433" i="5"/>
  <c r="G41" i="5"/>
  <c r="G356" i="5"/>
  <c r="G307" i="5"/>
  <c r="H105" i="5"/>
  <c r="H414" i="5"/>
  <c r="G245" i="5"/>
  <c r="G208" i="5"/>
  <c r="G393" i="5"/>
  <c r="G313" i="5"/>
  <c r="G399" i="5"/>
  <c r="G199" i="5"/>
  <c r="G236" i="5"/>
  <c r="G95" i="5"/>
  <c r="I95" i="5" s="1"/>
  <c r="G39" i="5"/>
  <c r="G35" i="5"/>
  <c r="G316" i="5"/>
  <c r="G91" i="5"/>
  <c r="G16" i="5"/>
  <c r="G80" i="5"/>
  <c r="G276" i="5"/>
  <c r="G238" i="5"/>
  <c r="G314" i="5"/>
  <c r="G403" i="5"/>
  <c r="G248" i="5"/>
  <c r="G344" i="5"/>
  <c r="H277" i="5"/>
  <c r="G107" i="5"/>
  <c r="G416" i="5"/>
  <c r="H265" i="5"/>
  <c r="G62" i="5"/>
  <c r="H393" i="5"/>
  <c r="G176" i="5"/>
  <c r="H325" i="5"/>
  <c r="H384" i="5"/>
  <c r="G82" i="5"/>
  <c r="G79" i="5"/>
  <c r="G425" i="5"/>
  <c r="H88" i="5"/>
  <c r="G352" i="5"/>
  <c r="G295" i="5"/>
  <c r="G404" i="5"/>
  <c r="G71" i="5"/>
  <c r="H280" i="5"/>
  <c r="H144" i="5"/>
  <c r="H76" i="5"/>
  <c r="G60" i="5"/>
  <c r="G388" i="5"/>
  <c r="G223" i="5"/>
  <c r="G385" i="5"/>
  <c r="G392" i="5"/>
  <c r="G58" i="5"/>
  <c r="G331" i="5"/>
  <c r="G353" i="5"/>
  <c r="G22" i="5"/>
  <c r="G334" i="5"/>
  <c r="G345" i="5"/>
  <c r="G72" i="5"/>
  <c r="G340" i="5"/>
  <c r="G123" i="5"/>
  <c r="G100" i="5"/>
  <c r="I100" i="5" s="1"/>
  <c r="G216" i="5"/>
  <c r="H404" i="5"/>
  <c r="G343" i="5"/>
  <c r="G304" i="5"/>
  <c r="G31" i="5"/>
  <c r="H153" i="5"/>
  <c r="G371" i="5"/>
  <c r="G51" i="5"/>
  <c r="G10" i="5"/>
  <c r="G234" i="5"/>
  <c r="G408" i="5"/>
  <c r="G179" i="5"/>
  <c r="H264" i="5"/>
  <c r="G167" i="5"/>
  <c r="G394" i="5"/>
  <c r="H236" i="5"/>
  <c r="H93" i="5"/>
  <c r="G110" i="5"/>
  <c r="G106" i="5"/>
  <c r="G420" i="5"/>
  <c r="G273" i="5"/>
  <c r="G350" i="5"/>
  <c r="G164" i="5"/>
  <c r="H353" i="5"/>
  <c r="G265" i="5"/>
  <c r="G18" i="5"/>
  <c r="G155" i="5"/>
  <c r="H244" i="5"/>
  <c r="G87" i="5"/>
  <c r="H296" i="5"/>
  <c r="G252" i="5"/>
  <c r="G148" i="5"/>
  <c r="G386" i="5"/>
  <c r="G175" i="5"/>
  <c r="G364" i="5"/>
  <c r="G178" i="5"/>
  <c r="G298" i="5"/>
  <c r="G271" i="5"/>
  <c r="G272" i="5"/>
  <c r="G200" i="5"/>
  <c r="G47" i="5"/>
  <c r="G112" i="5"/>
  <c r="G384" i="5"/>
  <c r="H261" i="5"/>
  <c r="G426" i="5"/>
  <c r="G109" i="5"/>
  <c r="G12" i="5"/>
  <c r="G280" i="5"/>
  <c r="G44" i="5"/>
  <c r="G312" i="5"/>
  <c r="G40" i="5"/>
  <c r="G168" i="5"/>
  <c r="G367" i="5"/>
  <c r="G198" i="5"/>
  <c r="G21" i="5"/>
  <c r="H381" i="5"/>
  <c r="H133" i="5"/>
  <c r="G287" i="5"/>
  <c r="G256" i="5"/>
  <c r="G169" i="5"/>
  <c r="G99" i="5"/>
  <c r="G235" i="5"/>
  <c r="G212" i="5"/>
  <c r="I212" i="5" s="1"/>
  <c r="G115" i="5"/>
  <c r="G203" i="5"/>
  <c r="H80" i="5"/>
  <c r="G315" i="5"/>
  <c r="G63" i="5"/>
  <c r="G237" i="5"/>
  <c r="G85" i="5"/>
  <c r="G310" i="5"/>
  <c r="G402" i="5"/>
  <c r="G53" i="5"/>
  <c r="G65" i="5"/>
  <c r="G369" i="5"/>
  <c r="G34" i="5"/>
  <c r="H249" i="5"/>
  <c r="H77" i="5"/>
  <c r="H149" i="5"/>
  <c r="G128" i="5"/>
  <c r="G321" i="5"/>
  <c r="G396" i="5"/>
  <c r="H176" i="5"/>
  <c r="G319" i="5"/>
  <c r="G395" i="5"/>
  <c r="G277" i="5"/>
  <c r="G26" i="5"/>
  <c r="H124" i="5"/>
  <c r="G429" i="5"/>
  <c r="G138" i="5"/>
  <c r="G217" i="5"/>
  <c r="H69" i="5"/>
  <c r="H424" i="5"/>
  <c r="G76" i="5"/>
  <c r="I76" i="5" s="1"/>
  <c r="G267" i="5"/>
  <c r="G119" i="5"/>
  <c r="H33" i="5"/>
  <c r="G414" i="5"/>
  <c r="I414" i="5" s="1"/>
  <c r="G117" i="5"/>
  <c r="G333" i="5"/>
  <c r="G292" i="5"/>
  <c r="G213" i="5"/>
  <c r="H61" i="5"/>
  <c r="H41" i="5"/>
  <c r="H213" i="5"/>
  <c r="H321" i="5"/>
  <c r="G205" i="5"/>
  <c r="H12" i="5"/>
  <c r="G243" i="5"/>
  <c r="G291" i="5"/>
  <c r="H40" i="5"/>
  <c r="H16" i="5"/>
  <c r="G186" i="5"/>
  <c r="G185" i="5"/>
  <c r="G162" i="5"/>
  <c r="H410" i="5"/>
  <c r="H55" i="5"/>
  <c r="H342" i="5"/>
  <c r="H358" i="5"/>
  <c r="G46" i="5"/>
  <c r="I46" i="5" s="1"/>
  <c r="G171" i="5"/>
  <c r="G52" i="5"/>
  <c r="G332" i="5"/>
  <c r="G226" i="5"/>
  <c r="G8" i="5"/>
  <c r="G94" i="5"/>
  <c r="G324" i="5"/>
  <c r="G121" i="5"/>
  <c r="H241" i="5"/>
  <c r="H262" i="5"/>
  <c r="H364" i="5"/>
  <c r="G405" i="5"/>
  <c r="G240" i="5"/>
  <c r="G192" i="5"/>
  <c r="H194" i="5"/>
  <c r="G204" i="5"/>
  <c r="H340" i="5"/>
  <c r="H86" i="5"/>
  <c r="H269" i="5"/>
  <c r="H306" i="5"/>
  <c r="G159" i="5"/>
  <c r="G355" i="5"/>
  <c r="G163" i="5"/>
  <c r="G84" i="5"/>
  <c r="G146" i="5"/>
  <c r="H307" i="5"/>
  <c r="G341" i="5"/>
  <c r="G152" i="5"/>
  <c r="H85" i="5"/>
  <c r="H109" i="5"/>
  <c r="H368" i="5"/>
  <c r="H42" i="5"/>
  <c r="H377" i="5"/>
  <c r="G413" i="5"/>
  <c r="H177" i="5"/>
  <c r="G418" i="5"/>
  <c r="I418" i="5" s="1"/>
  <c r="H233" i="5"/>
  <c r="G210" i="5"/>
  <c r="H166" i="5"/>
  <c r="H175" i="5"/>
  <c r="G264" i="5"/>
  <c r="I264" i="5" s="1"/>
  <c r="G125" i="5"/>
  <c r="G49" i="5"/>
  <c r="G142" i="5"/>
  <c r="I142" i="5" s="1"/>
  <c r="H315" i="5"/>
  <c r="H421" i="5"/>
  <c r="G412" i="5"/>
  <c r="G23" i="5"/>
  <c r="H237" i="5"/>
  <c r="H376" i="5"/>
  <c r="G432" i="5"/>
  <c r="H60" i="5"/>
  <c r="H407" i="5"/>
  <c r="G274" i="5"/>
  <c r="G61" i="5"/>
  <c r="G294" i="5"/>
  <c r="G289" i="5"/>
  <c r="H313" i="5"/>
  <c r="G218" i="5"/>
  <c r="H428" i="5"/>
  <c r="H396" i="5"/>
  <c r="H97" i="5"/>
  <c r="H314" i="5"/>
  <c r="H21" i="5"/>
  <c r="G409" i="5"/>
  <c r="H81" i="5"/>
  <c r="G133" i="5"/>
  <c r="I133" i="5" s="1"/>
  <c r="G346" i="5"/>
  <c r="H142" i="5"/>
  <c r="H220" i="5"/>
  <c r="H224" i="5"/>
  <c r="H357" i="5"/>
  <c r="H225" i="5"/>
  <c r="G195" i="5"/>
  <c r="H148" i="5"/>
  <c r="H228" i="5"/>
  <c r="H71" i="5"/>
  <c r="G417" i="5"/>
  <c r="G358" i="5"/>
  <c r="G81" i="5"/>
  <c r="I81" i="5" s="1"/>
  <c r="G189" i="5"/>
  <c r="G246" i="5"/>
  <c r="G193" i="5"/>
  <c r="G214" i="5"/>
  <c r="H56" i="5"/>
  <c r="H309" i="5"/>
  <c r="G69" i="5"/>
  <c r="H172" i="5"/>
  <c r="G376" i="5"/>
  <c r="H367" i="5"/>
  <c r="G32" i="5"/>
  <c r="H102" i="5"/>
  <c r="H14" i="5"/>
  <c r="G398" i="5"/>
  <c r="G421" i="5"/>
  <c r="G250" i="5"/>
  <c r="G90" i="5"/>
  <c r="H185" i="5"/>
  <c r="H333" i="5"/>
  <c r="H38" i="5"/>
  <c r="H110" i="5"/>
  <c r="G135" i="5"/>
  <c r="H35" i="5"/>
  <c r="G92" i="5"/>
  <c r="G101" i="5"/>
  <c r="H89" i="5"/>
  <c r="H96" i="5"/>
  <c r="H302" i="5"/>
  <c r="H216" i="5"/>
  <c r="G259" i="5"/>
  <c r="G357" i="5"/>
  <c r="H387" i="5"/>
  <c r="H111" i="5"/>
  <c r="G207" i="5"/>
  <c r="H247" i="5"/>
  <c r="H275" i="5"/>
  <c r="H351" i="5"/>
  <c r="H431" i="5"/>
  <c r="H64" i="5"/>
  <c r="H104" i="5"/>
  <c r="H140" i="5"/>
  <c r="H156" i="5"/>
  <c r="H239" i="5"/>
  <c r="H323" i="5"/>
  <c r="H359" i="5"/>
  <c r="H399" i="5"/>
  <c r="H300" i="5"/>
  <c r="H161" i="5"/>
  <c r="H248" i="5"/>
  <c r="H268" i="5"/>
  <c r="G282" i="5"/>
  <c r="H329" i="5"/>
  <c r="H346" i="5"/>
  <c r="H362" i="5"/>
  <c r="H378" i="5"/>
  <c r="G38" i="5"/>
  <c r="I38" i="5" s="1"/>
  <c r="G424" i="5"/>
  <c r="G57" i="5"/>
  <c r="I57" i="5" s="1"/>
  <c r="G111" i="5"/>
  <c r="G320" i="5"/>
  <c r="G275" i="5"/>
  <c r="I275" i="5" s="1"/>
  <c r="H401" i="5"/>
  <c r="H369" i="5"/>
  <c r="H143" i="5"/>
  <c r="G127" i="5"/>
  <c r="G20" i="5"/>
  <c r="G380" i="5"/>
  <c r="G378" i="5"/>
  <c r="G406" i="5"/>
  <c r="G347" i="5"/>
  <c r="H361" i="5"/>
  <c r="G387" i="5"/>
  <c r="H46" i="5"/>
  <c r="G327" i="5"/>
  <c r="H150" i="5"/>
  <c r="G42" i="5"/>
  <c r="G419" i="5"/>
  <c r="H223" i="5"/>
  <c r="H10" i="5"/>
  <c r="G145" i="5"/>
  <c r="H137" i="5"/>
  <c r="G83" i="5"/>
  <c r="G194" i="5"/>
  <c r="H52" i="5"/>
  <c r="H31" i="5"/>
  <c r="H162" i="5"/>
  <c r="H82" i="5"/>
  <c r="H242" i="5"/>
  <c r="G54" i="5"/>
  <c r="H197" i="5"/>
  <c r="G278" i="5"/>
  <c r="G389" i="5"/>
  <c r="G377" i="5"/>
  <c r="H274" i="5"/>
  <c r="G118" i="5"/>
  <c r="H53" i="5"/>
  <c r="H257" i="5"/>
  <c r="H395" i="5"/>
  <c r="G381" i="5"/>
  <c r="H347" i="5"/>
  <c r="G228" i="5"/>
  <c r="I228" i="5" s="1"/>
  <c r="G150" i="5"/>
  <c r="G328" i="5"/>
  <c r="H117" i="5"/>
  <c r="G124" i="5"/>
  <c r="H8" i="5"/>
  <c r="H304" i="5"/>
  <c r="H210" i="5"/>
  <c r="H90" i="5"/>
  <c r="G335" i="5"/>
  <c r="G172" i="5"/>
  <c r="G149" i="5"/>
  <c r="H360" i="5"/>
  <c r="H192" i="5"/>
  <c r="G137" i="5"/>
  <c r="I137" i="5" s="1"/>
  <c r="G286" i="5"/>
  <c r="G180" i="5"/>
  <c r="H146" i="5"/>
  <c r="H209" i="5"/>
  <c r="H337" i="5"/>
  <c r="G55" i="5"/>
  <c r="I55" i="5" s="1"/>
  <c r="H195" i="5"/>
  <c r="G166" i="5"/>
  <c r="G372" i="5"/>
  <c r="G244" i="5"/>
  <c r="H189" i="5"/>
  <c r="H331" i="5"/>
  <c r="H200" i="5"/>
  <c r="H72" i="5"/>
  <c r="G93" i="5"/>
  <c r="H66" i="5"/>
  <c r="H121" i="5"/>
  <c r="H13" i="5"/>
  <c r="H44" i="5"/>
  <c r="G411" i="5"/>
  <c r="H190" i="5"/>
  <c r="H183" i="5"/>
  <c r="H352" i="5"/>
  <c r="G28" i="5"/>
  <c r="H322" i="5"/>
  <c r="G221" i="5"/>
  <c r="G309" i="5"/>
  <c r="I309" i="5" s="1"/>
  <c r="G134" i="5"/>
  <c r="G431" i="5"/>
  <c r="G397" i="5"/>
  <c r="H276" i="5"/>
  <c r="G263" i="5"/>
  <c r="H380" i="5"/>
  <c r="H409" i="5"/>
  <c r="G422" i="5"/>
  <c r="G241" i="5"/>
  <c r="H278" i="5"/>
  <c r="H169" i="5"/>
  <c r="H289" i="5"/>
  <c r="G326" i="5"/>
  <c r="G122" i="5"/>
  <c r="H139" i="5"/>
  <c r="H221" i="5"/>
  <c r="H349" i="5"/>
  <c r="H136" i="5"/>
  <c r="G260" i="5"/>
  <c r="H365" i="5"/>
  <c r="G73" i="5"/>
  <c r="G370" i="5"/>
  <c r="G317" i="5"/>
  <c r="H18" i="5"/>
  <c r="G96" i="5"/>
  <c r="H319" i="5"/>
  <c r="G206" i="5"/>
  <c r="H120" i="5"/>
  <c r="H184" i="5"/>
  <c r="H231" i="5"/>
  <c r="H271" i="5"/>
  <c r="H299" i="5"/>
  <c r="H20" i="5"/>
  <c r="H108" i="5"/>
  <c r="H168" i="5"/>
  <c r="H196" i="5"/>
  <c r="H335" i="5"/>
  <c r="H411" i="5"/>
  <c r="H25" i="5"/>
  <c r="H288" i="5"/>
  <c r="H308" i="5"/>
  <c r="H45" i="5"/>
  <c r="H73" i="5"/>
  <c r="H141" i="5"/>
  <c r="H272" i="5"/>
  <c r="H324" i="5"/>
  <c r="G19" i="5"/>
  <c r="I19" i="5" s="1"/>
  <c r="G361" i="5"/>
  <c r="I361" i="5" s="1"/>
  <c r="H99" i="5"/>
  <c r="G225" i="5"/>
  <c r="I225" i="5" s="1"/>
  <c r="G227" i="5"/>
  <c r="G360" i="5"/>
  <c r="G188" i="5"/>
  <c r="I188" i="5" s="1"/>
  <c r="G190" i="5"/>
  <c r="G30" i="5"/>
  <c r="G13" i="5"/>
  <c r="G339" i="5"/>
  <c r="I339" i="5" s="1"/>
  <c r="G401" i="5"/>
  <c r="I401" i="5" s="1"/>
  <c r="G140" i="5"/>
  <c r="I140" i="5" s="1"/>
  <c r="G281" i="5"/>
  <c r="G196" i="5"/>
  <c r="I196" i="5" s="1"/>
  <c r="H270" i="5"/>
  <c r="G183" i="5"/>
  <c r="I183" i="5" s="1"/>
  <c r="G283" i="5"/>
  <c r="G187" i="5"/>
  <c r="H320" i="5"/>
  <c r="H112" i="5"/>
  <c r="H167" i="5"/>
  <c r="G15" i="5"/>
  <c r="H106" i="5"/>
  <c r="G129" i="5"/>
  <c r="G299" i="5"/>
  <c r="G336" i="5"/>
  <c r="H243" i="5"/>
  <c r="G215" i="5"/>
  <c r="G329" i="5"/>
  <c r="H214" i="5"/>
  <c r="G342" i="5"/>
  <c r="G165" i="5"/>
  <c r="G182" i="5"/>
  <c r="H37" i="5"/>
  <c r="H178" i="5"/>
  <c r="G157" i="5"/>
  <c r="G268" i="5"/>
  <c r="H17" i="5"/>
  <c r="G131" i="5"/>
  <c r="G306" i="5"/>
  <c r="G433" i="5"/>
  <c r="I433" i="5" s="1"/>
  <c r="H363" i="5"/>
  <c r="G202" i="5"/>
  <c r="H145" i="5"/>
  <c r="H336" i="5"/>
  <c r="G322" i="5"/>
  <c r="I322" i="5" s="1"/>
  <c r="G144" i="5"/>
  <c r="I144" i="5" s="1"/>
  <c r="G348" i="5"/>
  <c r="G230" i="5"/>
  <c r="G400" i="5"/>
  <c r="G269" i="5"/>
  <c r="G435" i="5"/>
  <c r="H388" i="5"/>
  <c r="H125" i="5"/>
  <c r="G410" i="5"/>
  <c r="I410" i="5" s="1"/>
  <c r="G222" i="5"/>
  <c r="H245" i="5"/>
  <c r="G258" i="5"/>
  <c r="G64" i="5"/>
  <c r="I64" i="5" s="1"/>
  <c r="H208" i="5"/>
  <c r="G323" i="5"/>
  <c r="H24" i="5"/>
  <c r="H116" i="5"/>
  <c r="H188" i="5"/>
  <c r="H391" i="5"/>
  <c r="H217" i="5"/>
  <c r="H29" i="5"/>
  <c r="H129" i="5"/>
  <c r="H260" i="5"/>
  <c r="G308" i="5"/>
  <c r="I308" i="5" s="1"/>
  <c r="G368" i="5"/>
  <c r="I368" i="5" s="1"/>
  <c r="H350" i="5"/>
  <c r="H382" i="5"/>
  <c r="G255" i="5"/>
  <c r="G354" i="5"/>
  <c r="H330" i="5"/>
  <c r="H155" i="5"/>
  <c r="G279" i="5"/>
  <c r="I279" i="5" s="1"/>
  <c r="H218" i="5"/>
  <c r="G300" i="5"/>
  <c r="H127" i="5"/>
  <c r="H344" i="5"/>
  <c r="G338" i="5"/>
  <c r="G415" i="5"/>
  <c r="G242" i="5"/>
  <c r="G239" i="5"/>
  <c r="I239" i="5" s="1"/>
  <c r="H23" i="5"/>
  <c r="H420" i="5"/>
  <c r="H180" i="5"/>
  <c r="G108" i="5"/>
  <c r="G151" i="5"/>
  <c r="G103" i="5"/>
  <c r="H240" i="5"/>
  <c r="G253" i="5"/>
  <c r="G113" i="5"/>
  <c r="G430" i="5"/>
  <c r="I430" i="5" s="1"/>
  <c r="H75" i="5"/>
  <c r="H113" i="5"/>
  <c r="H154" i="5"/>
  <c r="H65" i="5"/>
  <c r="G36" i="5"/>
  <c r="H222" i="5"/>
  <c r="G219" i="5"/>
  <c r="G266" i="5"/>
  <c r="G158" i="5"/>
  <c r="G305" i="5"/>
  <c r="G374" i="5"/>
  <c r="G428" i="5"/>
  <c r="G181" i="5"/>
  <c r="I181" i="5" s="1"/>
  <c r="H318" i="5"/>
  <c r="H345" i="5"/>
  <c r="G17" i="5"/>
  <c r="G97" i="5"/>
  <c r="G27" i="5"/>
  <c r="H34" i="5"/>
  <c r="H252" i="5"/>
  <c r="H234" i="5"/>
  <c r="H128" i="5"/>
  <c r="G174" i="5"/>
  <c r="H32" i="5"/>
  <c r="H403" i="5"/>
  <c r="H287" i="5"/>
  <c r="H339" i="5"/>
  <c r="H415" i="5"/>
  <c r="H57" i="5"/>
  <c r="H232" i="5"/>
  <c r="H419" i="5"/>
  <c r="H295" i="5"/>
  <c r="H152" i="5"/>
  <c r="H36" i="5"/>
  <c r="H373" i="5"/>
  <c r="G89" i="5"/>
  <c r="H372" i="5"/>
  <c r="H400" i="5"/>
  <c r="G285" i="5"/>
  <c r="G37" i="5"/>
  <c r="H281" i="5"/>
  <c r="H341" i="5"/>
  <c r="H201" i="5"/>
  <c r="G261" i="5"/>
  <c r="G284" i="5"/>
  <c r="G359" i="5"/>
  <c r="I359" i="5" s="1"/>
  <c r="G104" i="5"/>
  <c r="I104" i="5" s="1"/>
  <c r="G173" i="5"/>
  <c r="G114" i="5"/>
  <c r="H284" i="5"/>
  <c r="H301" i="5"/>
  <c r="G303" i="5"/>
  <c r="H28" i="5"/>
  <c r="H423" i="5"/>
  <c r="H389" i="5"/>
  <c r="H91" i="5"/>
  <c r="G43" i="5"/>
  <c r="I43" i="5" s="1"/>
  <c r="G120" i="5"/>
  <c r="I120" i="5" s="1"/>
  <c r="H47" i="5"/>
  <c r="G102" i="5"/>
  <c r="G153" i="5"/>
  <c r="H50" i="5"/>
  <c r="H123" i="5"/>
  <c r="H122" i="5"/>
  <c r="H130" i="5"/>
  <c r="H138" i="5"/>
  <c r="H158" i="5"/>
  <c r="H170" i="5"/>
  <c r="H182" i="5"/>
  <c r="H186" i="5"/>
  <c r="H198" i="5"/>
  <c r="H246" i="5"/>
  <c r="H294" i="5"/>
  <c r="H416" i="5"/>
  <c r="H22" i="5"/>
  <c r="H26" i="5"/>
  <c r="H30" i="5"/>
  <c r="H54" i="5"/>
  <c r="H58" i="5"/>
  <c r="H70" i="5"/>
  <c r="H74" i="5"/>
  <c r="H78" i="5"/>
  <c r="H94" i="5"/>
  <c r="H98" i="5"/>
  <c r="H118" i="5"/>
  <c r="H126" i="5"/>
  <c r="H134" i="5"/>
  <c r="H202" i="5"/>
  <c r="H206" i="5"/>
  <c r="H238" i="5"/>
  <c r="H250" i="5"/>
  <c r="H254" i="5"/>
  <c r="H258" i="5"/>
  <c r="H282" i="5"/>
  <c r="H286" i="5"/>
  <c r="H310" i="5"/>
  <c r="H326" i="5"/>
  <c r="H334" i="5"/>
  <c r="H338" i="5"/>
  <c r="H354" i="5"/>
  <c r="H370" i="5"/>
  <c r="H374" i="5"/>
  <c r="H390" i="5"/>
  <c r="H394" i="5"/>
  <c r="H412" i="5"/>
  <c r="H27" i="5"/>
  <c r="H59" i="5"/>
  <c r="H67" i="5"/>
  <c r="H107" i="5"/>
  <c r="H115" i="5"/>
  <c r="H135" i="5"/>
  <c r="H147" i="5"/>
  <c r="H163" i="5"/>
  <c r="H187" i="5"/>
  <c r="H191" i="5"/>
  <c r="H207" i="5"/>
  <c r="H211" i="5"/>
  <c r="H279" i="5"/>
  <c r="H291" i="5"/>
  <c r="H383" i="5"/>
  <c r="H11" i="5"/>
  <c r="H15" i="5"/>
  <c r="H51" i="5"/>
  <c r="H83" i="5"/>
  <c r="H87" i="5"/>
  <c r="H103" i="5"/>
  <c r="H119" i="5"/>
  <c r="H131" i="5"/>
  <c r="H151" i="5"/>
  <c r="H171" i="5"/>
  <c r="H179" i="5"/>
  <c r="H199" i="5"/>
  <c r="H203" i="5"/>
  <c r="H215" i="5"/>
  <c r="H219" i="5"/>
  <c r="H227" i="5"/>
  <c r="H235" i="5"/>
  <c r="H255" i="5"/>
  <c r="H263" i="5"/>
  <c r="H283" i="5"/>
  <c r="H303" i="5"/>
  <c r="H311" i="5"/>
  <c r="H327" i="5"/>
  <c r="H343" i="5"/>
  <c r="H371" i="5"/>
  <c r="H402" i="5"/>
  <c r="H406" i="5"/>
  <c r="H417" i="5"/>
  <c r="H12" i="4"/>
  <c r="G12" i="4"/>
  <c r="H20" i="4"/>
  <c r="G20" i="4"/>
  <c r="G28" i="4"/>
  <c r="G36" i="4"/>
  <c r="H36" i="4"/>
  <c r="G44" i="4"/>
  <c r="H44" i="4"/>
  <c r="G52" i="4"/>
  <c r="H52" i="4"/>
  <c r="H60" i="4"/>
  <c r="G60" i="4"/>
  <c r="H68" i="4"/>
  <c r="G68" i="4"/>
  <c r="G76" i="4"/>
  <c r="H76" i="4"/>
  <c r="H88" i="4"/>
  <c r="G88" i="4"/>
  <c r="H96" i="4"/>
  <c r="G96" i="4"/>
  <c r="G104" i="4"/>
  <c r="H104" i="4"/>
  <c r="H112" i="4"/>
  <c r="G112" i="4"/>
  <c r="H120" i="4"/>
  <c r="G120" i="4"/>
  <c r="H128" i="4"/>
  <c r="G128" i="4"/>
  <c r="H136" i="4"/>
  <c r="H144" i="4"/>
  <c r="G144" i="4"/>
  <c r="H152" i="4"/>
  <c r="G152" i="4"/>
  <c r="H160" i="4"/>
  <c r="G160" i="4"/>
  <c r="H168" i="4"/>
  <c r="G168" i="4"/>
  <c r="G176" i="4"/>
  <c r="H176" i="4"/>
  <c r="H184" i="4"/>
  <c r="G184" i="4"/>
  <c r="H188" i="4"/>
  <c r="G188" i="4"/>
  <c r="H196" i="4"/>
  <c r="G196" i="4"/>
  <c r="H204" i="4"/>
  <c r="G204" i="4"/>
  <c r="G212" i="4"/>
  <c r="H212" i="4"/>
  <c r="H220" i="4"/>
  <c r="G220" i="4"/>
  <c r="G228" i="4"/>
  <c r="H228" i="4"/>
  <c r="G236" i="4"/>
  <c r="H236" i="4"/>
  <c r="G244" i="4"/>
  <c r="H244" i="4"/>
  <c r="G252" i="4"/>
  <c r="H252" i="4"/>
  <c r="G260" i="4"/>
  <c r="H260" i="4"/>
  <c r="H268" i="4"/>
  <c r="G268" i="4"/>
  <c r="H276" i="4"/>
  <c r="G276" i="4"/>
  <c r="G284" i="4"/>
  <c r="H284" i="4"/>
  <c r="G292" i="4"/>
  <c r="H292" i="4"/>
  <c r="G300" i="4"/>
  <c r="H300" i="4"/>
  <c r="G308" i="4"/>
  <c r="H308" i="4"/>
  <c r="G316" i="4"/>
  <c r="H316" i="4"/>
  <c r="G324" i="4"/>
  <c r="H324" i="4"/>
  <c r="G332" i="4"/>
  <c r="H332" i="4"/>
  <c r="H340" i="4"/>
  <c r="G340" i="4"/>
  <c r="G348" i="4"/>
  <c r="H348" i="4"/>
  <c r="G356" i="4"/>
  <c r="H356" i="4"/>
  <c r="G364" i="4"/>
  <c r="H364" i="4"/>
  <c r="H372" i="4"/>
  <c r="G372" i="4"/>
  <c r="H384" i="4"/>
  <c r="G384" i="4"/>
  <c r="H392" i="4"/>
  <c r="H400" i="4"/>
  <c r="G400" i="4"/>
  <c r="G412" i="4"/>
  <c r="H412" i="4"/>
  <c r="H428" i="4"/>
  <c r="G428" i="4"/>
  <c r="H192" i="4"/>
  <c r="H8" i="4"/>
  <c r="G8" i="4"/>
  <c r="H16" i="4"/>
  <c r="G16" i="4"/>
  <c r="H24" i="4"/>
  <c r="G24" i="4"/>
  <c r="H32" i="4"/>
  <c r="G32" i="4"/>
  <c r="G40" i="4"/>
  <c r="H40" i="4"/>
  <c r="G48" i="4"/>
  <c r="G56" i="4"/>
  <c r="H56" i="4"/>
  <c r="H64" i="4"/>
  <c r="G64" i="4"/>
  <c r="G72" i="4"/>
  <c r="H72" i="4"/>
  <c r="H80" i="4"/>
  <c r="G80" i="4"/>
  <c r="H84" i="4"/>
  <c r="G84" i="4"/>
  <c r="H92" i="4"/>
  <c r="G100" i="4"/>
  <c r="H100" i="4"/>
  <c r="H108" i="4"/>
  <c r="G108" i="4"/>
  <c r="H116" i="4"/>
  <c r="G116" i="4"/>
  <c r="G124" i="4"/>
  <c r="H124" i="4"/>
  <c r="H132" i="4"/>
  <c r="G132" i="4"/>
  <c r="H140" i="4"/>
  <c r="G148" i="4"/>
  <c r="H148" i="4"/>
  <c r="G156" i="4"/>
  <c r="H156" i="4"/>
  <c r="G164" i="4"/>
  <c r="H164" i="4"/>
  <c r="G172" i="4"/>
  <c r="G180" i="4"/>
  <c r="H180" i="4"/>
  <c r="G200" i="4"/>
  <c r="H200" i="4"/>
  <c r="H208" i="4"/>
  <c r="G208" i="4"/>
  <c r="G216" i="4"/>
  <c r="H216" i="4"/>
  <c r="H224" i="4"/>
  <c r="G224" i="4"/>
  <c r="G232" i="4"/>
  <c r="H232" i="4"/>
  <c r="H240" i="4"/>
  <c r="G240" i="4"/>
  <c r="G248" i="4"/>
  <c r="H248" i="4"/>
  <c r="H256" i="4"/>
  <c r="G256" i="4"/>
  <c r="G264" i="4"/>
  <c r="H264" i="4"/>
  <c r="H272" i="4"/>
  <c r="G272" i="4"/>
  <c r="H280" i="4"/>
  <c r="G280" i="4"/>
  <c r="H288" i="4"/>
  <c r="G288" i="4"/>
  <c r="G296" i="4"/>
  <c r="H296" i="4"/>
  <c r="H304" i="4"/>
  <c r="G304" i="4"/>
  <c r="G312" i="4"/>
  <c r="H312" i="4"/>
  <c r="H320" i="4"/>
  <c r="G320" i="4"/>
  <c r="G328" i="4"/>
  <c r="H328" i="4"/>
  <c r="H336" i="4"/>
  <c r="G336" i="4"/>
  <c r="G344" i="4"/>
  <c r="H344" i="4"/>
  <c r="G352" i="4"/>
  <c r="H352" i="4"/>
  <c r="G360" i="4"/>
  <c r="H368" i="4"/>
  <c r="G368" i="4"/>
  <c r="H376" i="4"/>
  <c r="G376" i="4"/>
  <c r="G380" i="4"/>
  <c r="H380" i="4"/>
  <c r="H388" i="4"/>
  <c r="G388" i="4"/>
  <c r="G396" i="4"/>
  <c r="H396" i="4"/>
  <c r="G404" i="4"/>
  <c r="H404" i="4"/>
  <c r="G408" i="4"/>
  <c r="H408" i="4"/>
  <c r="H416" i="4"/>
  <c r="G416" i="4"/>
  <c r="G420" i="4"/>
  <c r="H420" i="4"/>
  <c r="H424" i="4"/>
  <c r="G424" i="4"/>
  <c r="H432" i="4"/>
  <c r="G432" i="4"/>
  <c r="H48" i="4"/>
  <c r="H172" i="4"/>
  <c r="G92" i="4"/>
  <c r="G192" i="4"/>
  <c r="G140" i="4"/>
  <c r="G392" i="4"/>
  <c r="I392" i="4" s="1"/>
  <c r="H28" i="4"/>
  <c r="G9" i="4"/>
  <c r="H9" i="4"/>
  <c r="H13" i="4"/>
  <c r="G13" i="4"/>
  <c r="G17" i="4"/>
  <c r="H17" i="4"/>
  <c r="H21" i="4"/>
  <c r="H25" i="4"/>
  <c r="G25" i="4"/>
  <c r="H29" i="4"/>
  <c r="G29" i="4"/>
  <c r="H33" i="4"/>
  <c r="G33" i="4"/>
  <c r="H37" i="4"/>
  <c r="H41" i="4"/>
  <c r="G41" i="4"/>
  <c r="G45" i="4"/>
  <c r="H45" i="4"/>
  <c r="H49" i="4"/>
  <c r="G49" i="4"/>
  <c r="H57" i="4"/>
  <c r="G61" i="4"/>
  <c r="H61" i="4"/>
  <c r="G65" i="4"/>
  <c r="H65" i="4"/>
  <c r="H69" i="4"/>
  <c r="G69" i="4"/>
  <c r="I69" i="4" s="1"/>
  <c r="G73" i="4"/>
  <c r="H73" i="4"/>
  <c r="G77" i="4"/>
  <c r="I77" i="4" s="1"/>
  <c r="G81" i="4"/>
  <c r="G85" i="4"/>
  <c r="H85" i="4"/>
  <c r="G89" i="4"/>
  <c r="H89" i="4"/>
  <c r="H93" i="4"/>
  <c r="I93" i="4" s="1"/>
  <c r="H97" i="4"/>
  <c r="G97" i="4"/>
  <c r="H101" i="4"/>
  <c r="I101" i="4" s="1"/>
  <c r="H105" i="4"/>
  <c r="G105" i="4"/>
  <c r="G109" i="4"/>
  <c r="H109" i="4"/>
  <c r="G113" i="4"/>
  <c r="H113" i="4"/>
  <c r="G117" i="4"/>
  <c r="H117" i="4"/>
  <c r="G121" i="4"/>
  <c r="H121" i="4"/>
  <c r="G125" i="4"/>
  <c r="I125" i="4" s="1"/>
  <c r="H129" i="4"/>
  <c r="G133" i="4"/>
  <c r="H133" i="4"/>
  <c r="H137" i="4"/>
  <c r="G137" i="4"/>
  <c r="I137" i="4" s="1"/>
  <c r="G141" i="4"/>
  <c r="I141" i="4" s="1"/>
  <c r="H145" i="4"/>
  <c r="G145" i="4"/>
  <c r="H149" i="4"/>
  <c r="G149" i="4"/>
  <c r="H153" i="4"/>
  <c r="G153" i="4"/>
  <c r="H157" i="4"/>
  <c r="G157" i="4"/>
  <c r="I157" i="4" s="1"/>
  <c r="G161" i="4"/>
  <c r="H161" i="4"/>
  <c r="G165" i="4"/>
  <c r="H165" i="4"/>
  <c r="G169" i="4"/>
  <c r="H169" i="4"/>
  <c r="H173" i="4"/>
  <c r="G173" i="4"/>
  <c r="G177" i="4"/>
  <c r="H177" i="4"/>
  <c r="G181" i="4"/>
  <c r="H181" i="4"/>
  <c r="H185" i="4"/>
  <c r="G185" i="4"/>
  <c r="G189" i="4"/>
  <c r="H189" i="4"/>
  <c r="H193" i="4"/>
  <c r="G193" i="4"/>
  <c r="G197" i="4"/>
  <c r="I197" i="4" s="1"/>
  <c r="H201" i="4"/>
  <c r="G201" i="4"/>
  <c r="H205" i="4"/>
  <c r="G205" i="4"/>
  <c r="G209" i="4"/>
  <c r="H209" i="4"/>
  <c r="G213" i="4"/>
  <c r="H213" i="4"/>
  <c r="G217" i="4"/>
  <c r="G225" i="4"/>
  <c r="I225" i="4" s="1"/>
  <c r="G229" i="4"/>
  <c r="H229" i="4"/>
  <c r="H233" i="4"/>
  <c r="G237" i="4"/>
  <c r="H237" i="4"/>
  <c r="H241" i="4"/>
  <c r="G245" i="4"/>
  <c r="I245" i="4" s="1"/>
  <c r="H245" i="4"/>
  <c r="H249" i="4"/>
  <c r="G249" i="4"/>
  <c r="I249" i="4" s="1"/>
  <c r="G253" i="4"/>
  <c r="H253" i="4"/>
  <c r="G257" i="4"/>
  <c r="H257" i="4"/>
  <c r="H261" i="4"/>
  <c r="G261" i="4"/>
  <c r="G265" i="4"/>
  <c r="H265" i="4"/>
  <c r="G269" i="4"/>
  <c r="H269" i="4"/>
  <c r="G273" i="4"/>
  <c r="H273" i="4"/>
  <c r="G277" i="4"/>
  <c r="H277" i="4"/>
  <c r="G281" i="4"/>
  <c r="H285" i="4"/>
  <c r="G285" i="4"/>
  <c r="H289" i="4"/>
  <c r="G289" i="4"/>
  <c r="I289" i="4" s="1"/>
  <c r="H293" i="4"/>
  <c r="G293" i="4"/>
  <c r="H297" i="4"/>
  <c r="G297" i="4"/>
  <c r="G301" i="4"/>
  <c r="H301" i="4"/>
  <c r="H305" i="4"/>
  <c r="G305" i="4"/>
  <c r="G309" i="4"/>
  <c r="H309" i="4"/>
  <c r="H313" i="4"/>
  <c r="G313" i="4"/>
  <c r="G317" i="4"/>
  <c r="H317" i="4"/>
  <c r="G321" i="4"/>
  <c r="H321" i="4"/>
  <c r="G325" i="4"/>
  <c r="I325" i="4" s="1"/>
  <c r="H325" i="4"/>
  <c r="H329" i="4"/>
  <c r="G329" i="4"/>
  <c r="G333" i="4"/>
  <c r="H333" i="4"/>
  <c r="G337" i="4"/>
  <c r="H337" i="4"/>
  <c r="G341" i="4"/>
  <c r="H341" i="4"/>
  <c r="G345" i="4"/>
  <c r="H345" i="4"/>
  <c r="H349" i="4"/>
  <c r="H353" i="4"/>
  <c r="G353" i="4"/>
  <c r="I353" i="4" s="1"/>
  <c r="H357" i="4"/>
  <c r="G357" i="4"/>
  <c r="G361" i="4"/>
  <c r="H361" i="4"/>
  <c r="G365" i="4"/>
  <c r="G369" i="4"/>
  <c r="H369" i="4"/>
  <c r="H373" i="4"/>
  <c r="G373" i="4"/>
  <c r="I373" i="4" s="1"/>
  <c r="H377" i="4"/>
  <c r="G377" i="4"/>
  <c r="I377" i="4" s="1"/>
  <c r="G381" i="4"/>
  <c r="H381" i="4"/>
  <c r="G385" i="4"/>
  <c r="H385" i="4"/>
  <c r="H389" i="4"/>
  <c r="G389" i="4"/>
  <c r="I389" i="4" s="1"/>
  <c r="H393" i="4"/>
  <c r="I393" i="4" s="1"/>
  <c r="H397" i="4"/>
  <c r="G397" i="4"/>
  <c r="G401" i="4"/>
  <c r="H401" i="4"/>
  <c r="H409" i="4"/>
  <c r="G409" i="4"/>
  <c r="H413" i="4"/>
  <c r="G413" i="4"/>
  <c r="G417" i="4"/>
  <c r="H417" i="4"/>
  <c r="G421" i="4"/>
  <c r="H421" i="4"/>
  <c r="G425" i="4"/>
  <c r="I425" i="4" s="1"/>
  <c r="G429" i="4"/>
  <c r="I429" i="4" s="1"/>
  <c r="H433" i="4"/>
  <c r="I129" i="4"/>
  <c r="I57" i="4"/>
  <c r="L187" i="4"/>
  <c r="I154" i="4"/>
  <c r="I349" i="4"/>
  <c r="I426" i="4"/>
  <c r="I82" i="4"/>
  <c r="I266" i="4"/>
  <c r="I219" i="4"/>
  <c r="H100" i="3"/>
  <c r="H148" i="3"/>
  <c r="H207" i="3"/>
  <c r="H286" i="3"/>
  <c r="H298" i="3"/>
  <c r="H314" i="3"/>
  <c r="H337" i="3"/>
  <c r="H430" i="3"/>
  <c r="G95" i="3"/>
  <c r="G115" i="3"/>
  <c r="G172" i="3"/>
  <c r="H273" i="3"/>
  <c r="G8" i="3"/>
  <c r="H346" i="3"/>
  <c r="G94" i="3"/>
  <c r="G281" i="3"/>
  <c r="G313" i="3"/>
  <c r="G211" i="3"/>
  <c r="G287" i="3"/>
  <c r="G262" i="3"/>
  <c r="G242" i="3"/>
  <c r="G71" i="3"/>
  <c r="G240" i="3"/>
  <c r="G165" i="3"/>
  <c r="H118" i="3"/>
  <c r="G291" i="3"/>
  <c r="H393" i="3"/>
  <c r="G146" i="3"/>
  <c r="G49" i="3"/>
  <c r="G320" i="3"/>
  <c r="G209" i="3"/>
  <c r="G34" i="3"/>
  <c r="I34" i="3" s="1"/>
  <c r="G340" i="3"/>
  <c r="G409" i="3"/>
  <c r="G379" i="3"/>
  <c r="G102" i="3"/>
  <c r="G222" i="3"/>
  <c r="G236" i="3"/>
  <c r="G120" i="3"/>
  <c r="H29" i="3"/>
  <c r="G158" i="3"/>
  <c r="G352" i="3"/>
  <c r="H33" i="3"/>
  <c r="H254" i="3"/>
  <c r="G434" i="3"/>
  <c r="G359" i="3"/>
  <c r="G139" i="3"/>
  <c r="G419" i="3"/>
  <c r="G300" i="3"/>
  <c r="H158" i="3"/>
  <c r="H61" i="3"/>
  <c r="G54" i="3"/>
  <c r="G248" i="3"/>
  <c r="H338" i="3"/>
  <c r="H358" i="3"/>
  <c r="G385" i="3"/>
  <c r="G421" i="3"/>
  <c r="G239" i="3"/>
  <c r="G87" i="3"/>
  <c r="H354" i="3"/>
  <c r="G237" i="3"/>
  <c r="G305" i="3"/>
  <c r="G343" i="3"/>
  <c r="G192" i="3"/>
  <c r="G46" i="3"/>
  <c r="G116" i="3"/>
  <c r="H190" i="3"/>
  <c r="H76" i="3"/>
  <c r="G405" i="3"/>
  <c r="G375" i="3"/>
  <c r="H371" i="3"/>
  <c r="H86" i="3"/>
  <c r="H417" i="3"/>
  <c r="G298" i="3"/>
  <c r="G435" i="3"/>
  <c r="G159" i="3"/>
  <c r="G268" i="3"/>
  <c r="G241" i="3"/>
  <c r="G270" i="3"/>
  <c r="H163" i="3"/>
  <c r="G56" i="3"/>
  <c r="G398" i="3"/>
  <c r="I398" i="3" s="1"/>
  <c r="H264" i="3"/>
  <c r="G417" i="3"/>
  <c r="H339" i="3"/>
  <c r="H258" i="3"/>
  <c r="G213" i="3"/>
  <c r="G252" i="3"/>
  <c r="G351" i="3"/>
  <c r="G170" i="3"/>
  <c r="G15" i="3"/>
  <c r="H400" i="3"/>
  <c r="G259" i="3"/>
  <c r="G310" i="3"/>
  <c r="H175" i="3"/>
  <c r="G331" i="3"/>
  <c r="G40" i="3"/>
  <c r="G25" i="3"/>
  <c r="G41" i="3"/>
  <c r="H404" i="3"/>
  <c r="G128" i="3"/>
  <c r="G55" i="3"/>
  <c r="G18" i="3"/>
  <c r="H279" i="3"/>
  <c r="G37" i="3"/>
  <c r="G327" i="3"/>
  <c r="H162" i="3"/>
  <c r="H34" i="3"/>
  <c r="G88" i="3"/>
  <c r="G283" i="3"/>
  <c r="G333" i="3"/>
  <c r="G346" i="3"/>
  <c r="I346" i="3" s="1"/>
  <c r="H67" i="3"/>
  <c r="H402" i="3"/>
  <c r="G263" i="3"/>
  <c r="G107" i="3"/>
  <c r="H407" i="3"/>
  <c r="G208" i="3"/>
  <c r="G97" i="3"/>
  <c r="G50" i="3"/>
  <c r="G66" i="3"/>
  <c r="H401" i="3"/>
  <c r="H291" i="3"/>
  <c r="H328" i="3"/>
  <c r="G166" i="3"/>
  <c r="G149" i="3"/>
  <c r="G109" i="3"/>
  <c r="H411" i="3"/>
  <c r="H72" i="3"/>
  <c r="H138" i="3"/>
  <c r="G171" i="3"/>
  <c r="G285" i="3"/>
  <c r="H9" i="3"/>
  <c r="H288" i="3"/>
  <c r="H87" i="3"/>
  <c r="H37" i="3"/>
  <c r="H246" i="3"/>
  <c r="G210" i="3"/>
  <c r="G86" i="3"/>
  <c r="G229" i="3"/>
  <c r="H43" i="3"/>
  <c r="G82" i="3"/>
  <c r="H388" i="3"/>
  <c r="G294" i="3"/>
  <c r="H192" i="3"/>
  <c r="G140" i="3"/>
  <c r="G360" i="3"/>
  <c r="G396" i="3"/>
  <c r="G423" i="3"/>
  <c r="H194" i="3"/>
  <c r="G354" i="3"/>
  <c r="G347" i="3"/>
  <c r="G332" i="3"/>
  <c r="H355" i="3"/>
  <c r="G410" i="3"/>
  <c r="G78" i="3"/>
  <c r="G147" i="3"/>
  <c r="H276" i="3"/>
  <c r="H167" i="3"/>
  <c r="G93" i="3"/>
  <c r="G39" i="3"/>
  <c r="H221" i="3"/>
  <c r="G31" i="3"/>
  <c r="H209" i="3"/>
  <c r="H248" i="3"/>
  <c r="G62" i="3"/>
  <c r="G269" i="3"/>
  <c r="H142" i="3"/>
  <c r="G129" i="3"/>
  <c r="G257" i="3"/>
  <c r="G371" i="3"/>
  <c r="I371" i="3" s="1"/>
  <c r="H245" i="3"/>
  <c r="G52" i="3"/>
  <c r="G14" i="3"/>
  <c r="G272" i="3"/>
  <c r="G191" i="3"/>
  <c r="H73" i="3"/>
  <c r="H292" i="3"/>
  <c r="H84" i="3"/>
  <c r="H114" i="3"/>
  <c r="H90" i="3"/>
  <c r="H93" i="3"/>
  <c r="H166" i="3"/>
  <c r="H373" i="3"/>
  <c r="H143" i="3"/>
  <c r="H421" i="3"/>
  <c r="H351" i="3"/>
  <c r="G400" i="3"/>
  <c r="G336" i="3"/>
  <c r="G75" i="3"/>
  <c r="H397" i="3"/>
  <c r="H202" i="3"/>
  <c r="G70" i="3"/>
  <c r="G169" i="3"/>
  <c r="G416" i="3"/>
  <c r="H369" i="3"/>
  <c r="H125" i="3"/>
  <c r="G152" i="3"/>
  <c r="G308" i="3"/>
  <c r="G386" i="3"/>
  <c r="G330" i="3"/>
  <c r="G85" i="3"/>
  <c r="G249" i="3"/>
  <c r="H316" i="3"/>
  <c r="G83" i="3"/>
  <c r="H334" i="3"/>
  <c r="H16" i="3"/>
  <c r="H107" i="3"/>
  <c r="H374" i="3"/>
  <c r="G267" i="3"/>
  <c r="G251" i="3"/>
  <c r="G207" i="3"/>
  <c r="G182" i="3"/>
  <c r="G388" i="3"/>
  <c r="G406" i="3"/>
  <c r="G198" i="3"/>
  <c r="H260" i="3"/>
  <c r="H342" i="3"/>
  <c r="H283" i="3"/>
  <c r="G35" i="3"/>
  <c r="H151" i="3"/>
  <c r="G280" i="3"/>
  <c r="G266" i="3"/>
  <c r="G197" i="3"/>
  <c r="G22" i="3"/>
  <c r="G256" i="3"/>
  <c r="H149" i="3"/>
  <c r="H94" i="3"/>
  <c r="H311" i="3"/>
  <c r="H307" i="3"/>
  <c r="H214" i="3"/>
  <c r="H418" i="3"/>
  <c r="H289" i="3"/>
  <c r="H305" i="3"/>
  <c r="H329" i="3"/>
  <c r="H352" i="3"/>
  <c r="H412" i="3"/>
  <c r="H157" i="3"/>
  <c r="G181" i="3"/>
  <c r="G121" i="3"/>
  <c r="H116" i="3"/>
  <c r="G430" i="3"/>
  <c r="G53" i="3"/>
  <c r="G311" i="3"/>
  <c r="H353" i="3"/>
  <c r="H357" i="3"/>
  <c r="H56" i="3"/>
  <c r="H144" i="3"/>
  <c r="G143" i="3"/>
  <c r="G349" i="3"/>
  <c r="H376" i="3"/>
  <c r="G193" i="3"/>
  <c r="G235" i="3"/>
  <c r="H277" i="3"/>
  <c r="H123" i="3"/>
  <c r="H419" i="3"/>
  <c r="H395" i="3"/>
  <c r="H333" i="3"/>
  <c r="H113" i="3"/>
  <c r="H8" i="3"/>
  <c r="G304" i="3"/>
  <c r="G225" i="3"/>
  <c r="G368" i="3"/>
  <c r="G118" i="3"/>
  <c r="H238" i="3"/>
  <c r="G244" i="3"/>
  <c r="H379" i="3"/>
  <c r="H377" i="3"/>
  <c r="G163" i="3"/>
  <c r="I163" i="3" s="1"/>
  <c r="G393" i="3"/>
  <c r="G174" i="3"/>
  <c r="H52" i="3"/>
  <c r="G387" i="3"/>
  <c r="H42" i="3"/>
  <c r="G342" i="3"/>
  <c r="H102" i="3"/>
  <c r="G32" i="3"/>
  <c r="H96" i="3"/>
  <c r="H108" i="3"/>
  <c r="H152" i="3"/>
  <c r="H180" i="3"/>
  <c r="H203" i="3"/>
  <c r="H219" i="3"/>
  <c r="H227" i="3"/>
  <c r="H235" i="3"/>
  <c r="H251" i="3"/>
  <c r="H275" i="3"/>
  <c r="H310" i="3"/>
  <c r="H409" i="3"/>
  <c r="H262" i="3"/>
  <c r="H285" i="3"/>
  <c r="H344" i="3"/>
  <c r="H315" i="3"/>
  <c r="H293" i="3"/>
  <c r="G142" i="3"/>
  <c r="H278" i="3"/>
  <c r="H309" i="3"/>
  <c r="H326" i="3"/>
  <c r="H10" i="3"/>
  <c r="H170" i="3"/>
  <c r="H213" i="3"/>
  <c r="H327" i="3"/>
  <c r="H110" i="3"/>
  <c r="H98" i="3"/>
  <c r="H432" i="3"/>
  <c r="H296" i="3"/>
  <c r="G141" i="3"/>
  <c r="G426" i="3"/>
  <c r="H336" i="3"/>
  <c r="H368" i="3"/>
  <c r="G428" i="3"/>
  <c r="G155" i="3"/>
  <c r="H297" i="3"/>
  <c r="G261" i="3"/>
  <c r="G265" i="3"/>
  <c r="H435" i="3"/>
  <c r="G401" i="3"/>
  <c r="H322" i="3"/>
  <c r="G196" i="3"/>
  <c r="G411" i="3"/>
  <c r="H396" i="3"/>
  <c r="G177" i="3"/>
  <c r="G402" i="3"/>
  <c r="I402" i="3" s="1"/>
  <c r="H263" i="3"/>
  <c r="H225" i="3"/>
  <c r="H132" i="3"/>
  <c r="H75" i="3"/>
  <c r="G20" i="3"/>
  <c r="G307" i="3"/>
  <c r="G59" i="3"/>
  <c r="H50" i="3"/>
  <c r="H54" i="3"/>
  <c r="H70" i="3"/>
  <c r="H370" i="3"/>
  <c r="H47" i="3"/>
  <c r="H55" i="3"/>
  <c r="H165" i="3"/>
  <c r="H185" i="3"/>
  <c r="H200" i="3"/>
  <c r="H366" i="3"/>
  <c r="H391" i="3"/>
  <c r="H11" i="3"/>
  <c r="H31" i="3"/>
  <c r="H51" i="3"/>
  <c r="H71" i="3"/>
  <c r="H82" i="3"/>
  <c r="H85" i="3"/>
  <c r="H97" i="3"/>
  <c r="H117" i="3"/>
  <c r="H121" i="3"/>
  <c r="H137" i="3"/>
  <c r="H153" i="3"/>
  <c r="H208" i="3"/>
  <c r="H216" i="3"/>
  <c r="H236" i="3"/>
  <c r="H244" i="3"/>
  <c r="H384" i="3"/>
  <c r="H381" i="3"/>
  <c r="H20" i="3"/>
  <c r="H24" i="3"/>
  <c r="H399" i="2"/>
  <c r="G100" i="2"/>
  <c r="H160" i="2"/>
  <c r="H354" i="2"/>
  <c r="G61" i="2"/>
  <c r="G433" i="2"/>
  <c r="G47" i="2"/>
  <c r="H311" i="2"/>
  <c r="H120" i="2"/>
  <c r="G420" i="2"/>
  <c r="G351" i="2"/>
  <c r="G212" i="2"/>
  <c r="G110" i="2"/>
  <c r="G69" i="2"/>
  <c r="G435" i="2"/>
  <c r="H315" i="2"/>
  <c r="H270" i="2"/>
  <c r="H111" i="2"/>
  <c r="H28" i="2"/>
  <c r="G406" i="2"/>
  <c r="H296" i="2"/>
  <c r="G33" i="2"/>
  <c r="H51" i="2"/>
  <c r="H267" i="2"/>
  <c r="H16" i="2"/>
  <c r="G222" i="2"/>
  <c r="G225" i="2"/>
  <c r="H211" i="2"/>
  <c r="H19" i="2"/>
  <c r="G395" i="2"/>
  <c r="G219" i="2"/>
  <c r="H52" i="2"/>
  <c r="H64" i="2"/>
  <c r="G9" i="2"/>
  <c r="G48" i="2"/>
  <c r="G155" i="2"/>
  <c r="G329" i="2"/>
  <c r="H34" i="2"/>
  <c r="H42" i="2"/>
  <c r="H336" i="2"/>
  <c r="H383" i="2"/>
  <c r="H85" i="2"/>
  <c r="H137" i="2"/>
  <c r="H173" i="2"/>
  <c r="H209" i="2"/>
  <c r="H229" i="2"/>
  <c r="H265" i="2"/>
  <c r="H357" i="2"/>
  <c r="H413" i="2"/>
  <c r="H113" i="2"/>
  <c r="H189" i="2"/>
  <c r="H321" i="2"/>
  <c r="H389" i="2"/>
  <c r="H150" i="2"/>
  <c r="H170" i="2"/>
  <c r="H222" i="2"/>
  <c r="G15" i="1"/>
  <c r="H23" i="1"/>
  <c r="H35" i="1"/>
  <c r="G35" i="1"/>
  <c r="G55" i="1"/>
  <c r="G71" i="1"/>
  <c r="H79" i="1"/>
  <c r="H87" i="1"/>
  <c r="G99" i="1"/>
  <c r="H115" i="1"/>
  <c r="H123" i="1"/>
  <c r="G123" i="1"/>
  <c r="H135" i="1"/>
  <c r="G143" i="1"/>
  <c r="G151" i="1"/>
  <c r="H151" i="1"/>
  <c r="H159" i="1"/>
  <c r="G171" i="1"/>
  <c r="H187" i="1"/>
  <c r="G203" i="1"/>
  <c r="G211" i="1"/>
  <c r="H211" i="1"/>
  <c r="G219" i="1"/>
  <c r="G223" i="1"/>
  <c r="H235" i="1"/>
  <c r="G243" i="1"/>
  <c r="H251" i="1"/>
  <c r="H259" i="1"/>
  <c r="G267" i="1"/>
  <c r="G275" i="1"/>
  <c r="H283" i="1"/>
  <c r="G299" i="1"/>
  <c r="H307" i="1"/>
  <c r="H315" i="1"/>
  <c r="H323" i="1"/>
  <c r="H327" i="1"/>
  <c r="H331" i="1"/>
  <c r="G339" i="1"/>
  <c r="H347" i="1"/>
  <c r="G347" i="1"/>
  <c r="G364" i="1"/>
  <c r="H376" i="1"/>
  <c r="G376" i="1"/>
  <c r="H396" i="1"/>
  <c r="H416" i="1"/>
  <c r="G424" i="1"/>
  <c r="H432" i="1"/>
  <c r="G10" i="1"/>
  <c r="H10" i="1"/>
  <c r="H26" i="1"/>
  <c r="G26" i="1"/>
  <c r="H34" i="1"/>
  <c r="H42" i="1"/>
  <c r="G62" i="1"/>
  <c r="H70" i="1"/>
  <c r="G86" i="1"/>
  <c r="H86" i="1"/>
  <c r="H110" i="1"/>
  <c r="G110" i="1"/>
  <c r="H126" i="1"/>
  <c r="H134" i="1"/>
  <c r="G138" i="1"/>
  <c r="G146" i="1"/>
  <c r="G154" i="1"/>
  <c r="H154" i="1"/>
  <c r="H162" i="1"/>
  <c r="G162" i="1"/>
  <c r="G170" i="1"/>
  <c r="G182" i="1"/>
  <c r="H198" i="1"/>
  <c r="H206" i="1"/>
  <c r="G206" i="1"/>
  <c r="H214" i="1"/>
  <c r="H222" i="1"/>
  <c r="H242" i="1"/>
  <c r="G242" i="1"/>
  <c r="G250" i="1"/>
  <c r="G258" i="1"/>
  <c r="H266" i="1"/>
  <c r="H278" i="1"/>
  <c r="G278" i="1"/>
  <c r="H286" i="1"/>
  <c r="G310" i="1"/>
  <c r="H314" i="1"/>
  <c r="H334" i="1"/>
  <c r="G334" i="1"/>
  <c r="H342" i="1"/>
  <c r="G371" i="1"/>
  <c r="G379" i="1"/>
  <c r="H387" i="1"/>
  <c r="G395" i="1"/>
  <c r="G403" i="1"/>
  <c r="H407" i="1"/>
  <c r="H415" i="1"/>
  <c r="G415" i="1"/>
  <c r="H423" i="1"/>
  <c r="G47" i="1"/>
  <c r="G283" i="1"/>
  <c r="G432" i="1"/>
  <c r="G134" i="1"/>
  <c r="H43" i="1"/>
  <c r="H190" i="1"/>
  <c r="G408" i="1"/>
  <c r="G355" i="1"/>
  <c r="H227" i="1"/>
  <c r="H11" i="1"/>
  <c r="H51" i="1"/>
  <c r="G51" i="1"/>
  <c r="H59" i="1"/>
  <c r="H75" i="1"/>
  <c r="G75" i="1"/>
  <c r="G83" i="1"/>
  <c r="H83" i="1"/>
  <c r="H95" i="1"/>
  <c r="H103" i="1"/>
  <c r="H111" i="1"/>
  <c r="G111" i="1"/>
  <c r="H119" i="1"/>
  <c r="G131" i="1"/>
  <c r="G139" i="1"/>
  <c r="H155" i="1"/>
  <c r="H163" i="1"/>
  <c r="G175" i="1"/>
  <c r="H183" i="1"/>
  <c r="G183" i="1"/>
  <c r="H191" i="1"/>
  <c r="G199" i="1"/>
  <c r="H207" i="1"/>
  <c r="G207" i="1"/>
  <c r="G215" i="1"/>
  <c r="H231" i="1"/>
  <c r="H247" i="1"/>
  <c r="H255" i="1"/>
  <c r="H263" i="1"/>
  <c r="H271" i="1"/>
  <c r="G279" i="1"/>
  <c r="H279" i="1"/>
  <c r="G287" i="1"/>
  <c r="H287" i="1"/>
  <c r="H303" i="1"/>
  <c r="H311" i="1"/>
  <c r="H352" i="1"/>
  <c r="H368" i="1"/>
  <c r="G368" i="1"/>
  <c r="H380" i="1"/>
  <c r="G380" i="1"/>
  <c r="H388" i="1"/>
  <c r="H400" i="1"/>
  <c r="G400" i="1"/>
  <c r="H412" i="1"/>
  <c r="G420" i="1"/>
  <c r="I420" i="1" s="1"/>
  <c r="H14" i="1"/>
  <c r="H30" i="1"/>
  <c r="H38" i="1"/>
  <c r="H46" i="1"/>
  <c r="G58" i="1"/>
  <c r="H66" i="1"/>
  <c r="G74" i="1"/>
  <c r="G90" i="1"/>
  <c r="H90" i="1"/>
  <c r="H98" i="1"/>
  <c r="G106" i="1"/>
  <c r="H114" i="1"/>
  <c r="H122" i="1"/>
  <c r="H130" i="1"/>
  <c r="G150" i="1"/>
  <c r="G158" i="1"/>
  <c r="G166" i="1"/>
  <c r="H174" i="1"/>
  <c r="G178" i="1"/>
  <c r="G186" i="1"/>
  <c r="H186" i="1"/>
  <c r="G202" i="1"/>
  <c r="H202" i="1"/>
  <c r="G210" i="1"/>
  <c r="H218" i="1"/>
  <c r="G226" i="1"/>
  <c r="G230" i="1"/>
  <c r="H230" i="1"/>
  <c r="H246" i="1"/>
  <c r="H254" i="1"/>
  <c r="H262" i="1"/>
  <c r="H270" i="1"/>
  <c r="G282" i="1"/>
  <c r="G290" i="1"/>
  <c r="H306" i="1"/>
  <c r="G326" i="1"/>
  <c r="G330" i="1"/>
  <c r="G338" i="1"/>
  <c r="G346" i="1"/>
  <c r="G351" i="1"/>
  <c r="H359" i="1"/>
  <c r="H367" i="1"/>
  <c r="G367" i="1"/>
  <c r="H375" i="1"/>
  <c r="G383" i="1"/>
  <c r="H391" i="1"/>
  <c r="G399" i="1"/>
  <c r="H411" i="1"/>
  <c r="G419" i="1"/>
  <c r="H431" i="1"/>
  <c r="H335" i="1"/>
  <c r="G343" i="1"/>
  <c r="G302" i="1"/>
  <c r="H78" i="1"/>
  <c r="G102" i="1"/>
  <c r="H384" i="1"/>
  <c r="H290" i="1"/>
  <c r="H15" i="1"/>
  <c r="H373" i="1"/>
  <c r="H340" i="1"/>
  <c r="H200" i="1"/>
  <c r="H429" i="1"/>
  <c r="H369" i="1"/>
  <c r="H24" i="1"/>
  <c r="H240" i="1"/>
  <c r="H288" i="1"/>
  <c r="H164" i="1"/>
  <c r="H136" i="1"/>
  <c r="H300" i="1"/>
  <c r="H336" i="1"/>
  <c r="H312" i="1"/>
  <c r="H188" i="1"/>
  <c r="I273" i="10" l="1"/>
  <c r="L273" i="10" s="1"/>
  <c r="I195" i="10"/>
  <c r="L195" i="10" s="1"/>
  <c r="I202" i="10"/>
  <c r="I146" i="10"/>
  <c r="I20" i="10"/>
  <c r="L20" i="10" s="1"/>
  <c r="I260" i="10"/>
  <c r="L260" i="10" s="1"/>
  <c r="I167" i="10"/>
  <c r="I311" i="10"/>
  <c r="L311" i="10" s="1"/>
  <c r="I423" i="10"/>
  <c r="I339" i="10"/>
  <c r="L339" i="10" s="1"/>
  <c r="I211" i="10"/>
  <c r="L211" i="10" s="1"/>
  <c r="I131" i="10"/>
  <c r="L131" i="10" s="1"/>
  <c r="I67" i="10"/>
  <c r="L67" i="10" s="1"/>
  <c r="I303" i="10"/>
  <c r="L303" i="10" s="1"/>
  <c r="I199" i="10"/>
  <c r="I68" i="10"/>
  <c r="L68" i="10" s="1"/>
  <c r="F19" i="9"/>
  <c r="F11" i="9"/>
  <c r="F31" i="9"/>
  <c r="F55" i="9"/>
  <c r="F75" i="9"/>
  <c r="F95" i="9"/>
  <c r="F119" i="9"/>
  <c r="F139" i="9"/>
  <c r="F159" i="9"/>
  <c r="F183" i="9"/>
  <c r="F203" i="9"/>
  <c r="F223" i="9"/>
  <c r="F247" i="9"/>
  <c r="F267" i="9"/>
  <c r="F287" i="9"/>
  <c r="F311" i="9"/>
  <c r="F331" i="9"/>
  <c r="F351" i="9"/>
  <c r="F375" i="9"/>
  <c r="F395" i="9"/>
  <c r="F415" i="9"/>
  <c r="F9" i="9"/>
  <c r="F29" i="9"/>
  <c r="F49" i="9"/>
  <c r="F73" i="9"/>
  <c r="F93" i="9"/>
  <c r="F113" i="9"/>
  <c r="F137" i="9"/>
  <c r="F157" i="9"/>
  <c r="F177" i="9"/>
  <c r="F201" i="9"/>
  <c r="F221" i="9"/>
  <c r="F241" i="9"/>
  <c r="F265" i="9"/>
  <c r="F285" i="9"/>
  <c r="F305" i="9"/>
  <c r="F329" i="9"/>
  <c r="F349" i="9"/>
  <c r="F369" i="9"/>
  <c r="F393" i="9"/>
  <c r="F413" i="9"/>
  <c r="F433" i="9"/>
  <c r="F30" i="9"/>
  <c r="F50" i="9"/>
  <c r="F70" i="9"/>
  <c r="F94" i="9"/>
  <c r="F114" i="9"/>
  <c r="F134" i="9"/>
  <c r="F158" i="9"/>
  <c r="F178" i="9"/>
  <c r="F198" i="9"/>
  <c r="F222" i="9"/>
  <c r="F242" i="9"/>
  <c r="F262" i="9"/>
  <c r="F286" i="9"/>
  <c r="F306" i="9"/>
  <c r="F326" i="9"/>
  <c r="F350" i="9"/>
  <c r="F370" i="9"/>
  <c r="F390" i="9"/>
  <c r="F414" i="9"/>
  <c r="F434" i="9"/>
  <c r="F24" i="9"/>
  <c r="F48" i="9"/>
  <c r="F68" i="9"/>
  <c r="F88" i="9"/>
  <c r="F112" i="9"/>
  <c r="F132" i="9"/>
  <c r="F152" i="9"/>
  <c r="F176" i="9"/>
  <c r="F196" i="9"/>
  <c r="F216" i="9"/>
  <c r="F240" i="9"/>
  <c r="F260" i="9"/>
  <c r="F280" i="9"/>
  <c r="F304" i="9"/>
  <c r="F324" i="9"/>
  <c r="F344" i="9"/>
  <c r="F368" i="9"/>
  <c r="F388" i="9"/>
  <c r="F408" i="9"/>
  <c r="F432" i="9"/>
  <c r="F15" i="9"/>
  <c r="F39" i="9"/>
  <c r="F59" i="9"/>
  <c r="F79" i="9"/>
  <c r="F23" i="9"/>
  <c r="F43" i="9"/>
  <c r="F63" i="9"/>
  <c r="F87" i="9"/>
  <c r="F107" i="9"/>
  <c r="F127" i="9"/>
  <c r="F151" i="9"/>
  <c r="F171" i="9"/>
  <c r="F420" i="9"/>
  <c r="F392" i="9"/>
  <c r="F360" i="9"/>
  <c r="F336" i="9"/>
  <c r="F308" i="9"/>
  <c r="F276" i="9"/>
  <c r="F248" i="9"/>
  <c r="F224" i="9"/>
  <c r="F192" i="9"/>
  <c r="F164" i="9"/>
  <c r="F136" i="9"/>
  <c r="F104" i="9"/>
  <c r="F80" i="9"/>
  <c r="F52" i="9"/>
  <c r="F20" i="9"/>
  <c r="F422" i="9"/>
  <c r="F398" i="9"/>
  <c r="F366" i="9"/>
  <c r="F338" i="9"/>
  <c r="F310" i="9"/>
  <c r="F278" i="9"/>
  <c r="F254" i="9"/>
  <c r="F226" i="9"/>
  <c r="F194" i="9"/>
  <c r="F166" i="9"/>
  <c r="F142" i="9"/>
  <c r="F110" i="9"/>
  <c r="F82" i="9"/>
  <c r="F54" i="9"/>
  <c r="F22" i="9"/>
  <c r="F425" i="9"/>
  <c r="F397" i="9"/>
  <c r="F365" i="9"/>
  <c r="F337" i="9"/>
  <c r="F313" i="9"/>
  <c r="F281" i="9"/>
  <c r="F253" i="9"/>
  <c r="F225" i="9"/>
  <c r="F193" i="9"/>
  <c r="F169" i="9"/>
  <c r="F141" i="9"/>
  <c r="F109" i="9"/>
  <c r="F81" i="9"/>
  <c r="F57" i="9"/>
  <c r="F25" i="9"/>
  <c r="F427" i="9"/>
  <c r="F399" i="9"/>
  <c r="F367" i="9"/>
  <c r="F343" i="9"/>
  <c r="F315" i="9"/>
  <c r="F283" i="9"/>
  <c r="F255" i="9"/>
  <c r="F231" i="9"/>
  <c r="F199" i="9"/>
  <c r="F167" i="9"/>
  <c r="F123" i="9"/>
  <c r="F71" i="9"/>
  <c r="F437" i="9"/>
  <c r="F404" i="9"/>
  <c r="F376" i="9"/>
  <c r="F352" i="9"/>
  <c r="F320" i="9"/>
  <c r="F292" i="9"/>
  <c r="F264" i="9"/>
  <c r="F232" i="9"/>
  <c r="F208" i="9"/>
  <c r="F180" i="9"/>
  <c r="F148" i="9"/>
  <c r="F120" i="9"/>
  <c r="F96" i="9"/>
  <c r="F64" i="9"/>
  <c r="F36" i="9"/>
  <c r="F8" i="9"/>
  <c r="F406" i="9"/>
  <c r="F382" i="9"/>
  <c r="F354" i="9"/>
  <c r="F322" i="9"/>
  <c r="F294" i="9"/>
  <c r="F270" i="9"/>
  <c r="F238" i="9"/>
  <c r="F210" i="9"/>
  <c r="F182" i="9"/>
  <c r="F150" i="9"/>
  <c r="F126" i="9"/>
  <c r="F98" i="9"/>
  <c r="F66" i="9"/>
  <c r="F38" i="9"/>
  <c r="F14" i="9"/>
  <c r="F409" i="9"/>
  <c r="F381" i="9"/>
  <c r="F353" i="9"/>
  <c r="F321" i="9"/>
  <c r="F297" i="9"/>
  <c r="F269" i="9"/>
  <c r="F237" i="9"/>
  <c r="F209" i="9"/>
  <c r="F185" i="9"/>
  <c r="F153" i="9"/>
  <c r="F125" i="9"/>
  <c r="F97" i="9"/>
  <c r="F65" i="9"/>
  <c r="F41" i="9"/>
  <c r="F13" i="9"/>
  <c r="F411" i="9"/>
  <c r="F383" i="9"/>
  <c r="F359" i="9"/>
  <c r="F327" i="9"/>
  <c r="F299" i="9"/>
  <c r="F271" i="9"/>
  <c r="F239" i="9"/>
  <c r="F215" i="9"/>
  <c r="F187" i="9"/>
  <c r="F143" i="9"/>
  <c r="F103" i="9"/>
  <c r="F27" i="9"/>
  <c r="H20" i="9"/>
  <c r="F428" i="9"/>
  <c r="F412" i="9"/>
  <c r="F396" i="9"/>
  <c r="F380" i="9"/>
  <c r="F364" i="9"/>
  <c r="F348" i="9"/>
  <c r="F332" i="9"/>
  <c r="F316" i="9"/>
  <c r="F300" i="9"/>
  <c r="F284" i="9"/>
  <c r="F268" i="9"/>
  <c r="F252" i="9"/>
  <c r="F236" i="9"/>
  <c r="F220" i="9"/>
  <c r="F204" i="9"/>
  <c r="F188" i="9"/>
  <c r="F172" i="9"/>
  <c r="F156" i="9"/>
  <c r="F140" i="9"/>
  <c r="F124" i="9"/>
  <c r="F108" i="9"/>
  <c r="F92" i="9"/>
  <c r="F76" i="9"/>
  <c r="F60" i="9"/>
  <c r="F44" i="9"/>
  <c r="F28" i="9"/>
  <c r="F12" i="9"/>
  <c r="F426" i="9"/>
  <c r="F410" i="9"/>
  <c r="F394" i="9"/>
  <c r="F378" i="9"/>
  <c r="F362" i="9"/>
  <c r="F346" i="9"/>
  <c r="F330" i="9"/>
  <c r="F314" i="9"/>
  <c r="F298" i="9"/>
  <c r="F282" i="9"/>
  <c r="F266" i="9"/>
  <c r="F250" i="9"/>
  <c r="F234" i="9"/>
  <c r="F218" i="9"/>
  <c r="F202" i="9"/>
  <c r="F186" i="9"/>
  <c r="F170" i="9"/>
  <c r="F154" i="9"/>
  <c r="F138" i="9"/>
  <c r="F122" i="9"/>
  <c r="F106" i="9"/>
  <c r="F90" i="9"/>
  <c r="F74" i="9"/>
  <c r="F58" i="9"/>
  <c r="F42" i="9"/>
  <c r="F26" i="9"/>
  <c r="F10" i="9"/>
  <c r="F421" i="9"/>
  <c r="F405" i="9"/>
  <c r="F389" i="9"/>
  <c r="F373" i="9"/>
  <c r="F357" i="9"/>
  <c r="F341" i="9"/>
  <c r="F325" i="9"/>
  <c r="F309" i="9"/>
  <c r="F293" i="9"/>
  <c r="F277" i="9"/>
  <c r="F261" i="9"/>
  <c r="F245" i="9"/>
  <c r="F229" i="9"/>
  <c r="F213" i="9"/>
  <c r="F197" i="9"/>
  <c r="F181" i="9"/>
  <c r="F165" i="9"/>
  <c r="F149" i="9"/>
  <c r="F133" i="9"/>
  <c r="F117" i="9"/>
  <c r="F101" i="9"/>
  <c r="F85" i="9"/>
  <c r="F69" i="9"/>
  <c r="F53" i="9"/>
  <c r="F37" i="9"/>
  <c r="F21" i="9"/>
  <c r="F435" i="9"/>
  <c r="F419" i="9"/>
  <c r="F403" i="9"/>
  <c r="F387" i="9"/>
  <c r="F371" i="9"/>
  <c r="F355" i="9"/>
  <c r="F339" i="9"/>
  <c r="F323" i="9"/>
  <c r="F307" i="9"/>
  <c r="F291" i="9"/>
  <c r="F275" i="9"/>
  <c r="F259" i="9"/>
  <c r="F243" i="9"/>
  <c r="F227" i="9"/>
  <c r="F211" i="9"/>
  <c r="F195" i="9"/>
  <c r="F179" i="9"/>
  <c r="F163" i="9"/>
  <c r="F147" i="9"/>
  <c r="F131" i="9"/>
  <c r="F115" i="9"/>
  <c r="F99" i="9"/>
  <c r="F83" i="9"/>
  <c r="F67" i="9"/>
  <c r="F51" i="9"/>
  <c r="F35" i="9"/>
  <c r="I150" i="8"/>
  <c r="L150" i="8" s="1"/>
  <c r="I325" i="8"/>
  <c r="L325" i="8" s="1"/>
  <c r="I398" i="8"/>
  <c r="I170" i="8"/>
  <c r="F14" i="8"/>
  <c r="F46" i="8"/>
  <c r="F78" i="8"/>
  <c r="F114" i="8"/>
  <c r="F146" i="8"/>
  <c r="F182" i="8"/>
  <c r="F210" i="8"/>
  <c r="F246" i="8"/>
  <c r="F274" i="8"/>
  <c r="F306" i="8"/>
  <c r="F338" i="8"/>
  <c r="F374" i="8"/>
  <c r="F406" i="8"/>
  <c r="F426" i="8"/>
  <c r="F27" i="8"/>
  <c r="F59" i="8"/>
  <c r="F91" i="8"/>
  <c r="F127" i="8"/>
  <c r="F159" i="8"/>
  <c r="F187" i="8"/>
  <c r="F219" i="8"/>
  <c r="F251" i="8"/>
  <c r="F287" i="8"/>
  <c r="F319" i="8"/>
  <c r="F18" i="8"/>
  <c r="F50" i="8"/>
  <c r="F82" i="8"/>
  <c r="F110" i="8"/>
  <c r="F142" i="8"/>
  <c r="F174" i="8"/>
  <c r="F206" i="8"/>
  <c r="F238" i="8"/>
  <c r="F266" i="8"/>
  <c r="F302" i="8"/>
  <c r="F334" i="8"/>
  <c r="F362" i="8"/>
  <c r="F394" i="8"/>
  <c r="F15" i="8"/>
  <c r="F47" i="8"/>
  <c r="F75" i="8"/>
  <c r="F107" i="8"/>
  <c r="F143" i="8"/>
  <c r="F171" i="8"/>
  <c r="F207" i="8"/>
  <c r="F239" i="8"/>
  <c r="F267" i="8"/>
  <c r="F299" i="8"/>
  <c r="F327" i="8"/>
  <c r="F347" i="8"/>
  <c r="F363" i="8"/>
  <c r="F379" i="8"/>
  <c r="F395" i="8"/>
  <c r="F415" i="8"/>
  <c r="F431" i="8"/>
  <c r="F17" i="8"/>
  <c r="F33" i="8"/>
  <c r="F49" i="8"/>
  <c r="F65" i="8"/>
  <c r="F81" i="8"/>
  <c r="F8" i="8"/>
  <c r="F24" i="8"/>
  <c r="F40" i="8"/>
  <c r="F56" i="8"/>
  <c r="F72" i="8"/>
  <c r="F88" i="8"/>
  <c r="F104" i="8"/>
  <c r="F120" i="8"/>
  <c r="F136" i="8"/>
  <c r="F152" i="8"/>
  <c r="F168" i="8"/>
  <c r="F184" i="8"/>
  <c r="F200" i="8"/>
  <c r="F216" i="8"/>
  <c r="F232" i="8"/>
  <c r="F248" i="8"/>
  <c r="F264" i="8"/>
  <c r="F280" i="8"/>
  <c r="F296" i="8"/>
  <c r="F312" i="8"/>
  <c r="F328" i="8"/>
  <c r="F344" i="8"/>
  <c r="F360" i="8"/>
  <c r="F376" i="8"/>
  <c r="F392" i="8"/>
  <c r="F408" i="8"/>
  <c r="F424" i="8"/>
  <c r="F97" i="8"/>
  <c r="F113" i="8"/>
  <c r="F129" i="8"/>
  <c r="F145" i="8"/>
  <c r="F161" i="8"/>
  <c r="F177" i="8"/>
  <c r="F193" i="8"/>
  <c r="F209" i="8"/>
  <c r="F225" i="8"/>
  <c r="F241" i="8"/>
  <c r="F257" i="8"/>
  <c r="F273" i="8"/>
  <c r="F289" i="8"/>
  <c r="F305" i="8"/>
  <c r="F321" i="8"/>
  <c r="F337" i="8"/>
  <c r="F353" i="8"/>
  <c r="F369" i="8"/>
  <c r="F385" i="8"/>
  <c r="F401" i="8"/>
  <c r="F417" i="8"/>
  <c r="F433" i="8"/>
  <c r="G138" i="8"/>
  <c r="I138" i="8" s="1"/>
  <c r="H15" i="8"/>
  <c r="H159" i="8"/>
  <c r="H363" i="8"/>
  <c r="I363" i="8" s="1"/>
  <c r="L363" i="8" s="1"/>
  <c r="H167" i="8"/>
  <c r="H389" i="8"/>
  <c r="H292" i="8"/>
  <c r="G118" i="8"/>
  <c r="I118" i="8" s="1"/>
  <c r="H142" i="8"/>
  <c r="I142" i="8" s="1"/>
  <c r="H166" i="8"/>
  <c r="H198" i="8"/>
  <c r="G73" i="8"/>
  <c r="I73" i="8" s="1"/>
  <c r="L73" i="8" s="1"/>
  <c r="G85" i="8"/>
  <c r="I85" i="8" s="1"/>
  <c r="G197" i="8"/>
  <c r="H221" i="8"/>
  <c r="H241" i="8"/>
  <c r="H261" i="8"/>
  <c r="I261" i="8" s="1"/>
  <c r="H277" i="8"/>
  <c r="H297" i="8"/>
  <c r="H317" i="8"/>
  <c r="G329" i="8"/>
  <c r="G345" i="8"/>
  <c r="H365" i="8"/>
  <c r="H393" i="8"/>
  <c r="H413" i="8"/>
  <c r="G433" i="8"/>
  <c r="H429" i="8"/>
  <c r="H130" i="8"/>
  <c r="H162" i="8"/>
  <c r="H373" i="8"/>
  <c r="H11" i="8"/>
  <c r="H43" i="8"/>
  <c r="H324" i="8"/>
  <c r="H78" i="8"/>
  <c r="H145" i="8"/>
  <c r="G189" i="8"/>
  <c r="G392" i="8"/>
  <c r="I392" i="8" s="1"/>
  <c r="G144" i="8"/>
  <c r="H24" i="8"/>
  <c r="G290" i="8"/>
  <c r="G311" i="8"/>
  <c r="I311" i="8" s="1"/>
  <c r="L311" i="8" s="1"/>
  <c r="G274" i="8"/>
  <c r="G97" i="8"/>
  <c r="G432" i="8"/>
  <c r="I432" i="8" s="1"/>
  <c r="H390" i="8"/>
  <c r="I390" i="8" s="1"/>
  <c r="L390" i="8" s="1"/>
  <c r="G50" i="8"/>
  <c r="G177" i="8"/>
  <c r="G390" i="8"/>
  <c r="G271" i="8"/>
  <c r="I271" i="8" s="1"/>
  <c r="L271" i="8" s="1"/>
  <c r="G435" i="8"/>
  <c r="G194" i="8"/>
  <c r="G429" i="8"/>
  <c r="I429" i="8" s="1"/>
  <c r="L429" i="8" s="1"/>
  <c r="H86" i="8"/>
  <c r="G323" i="8"/>
  <c r="I323" i="8" s="1"/>
  <c r="G78" i="8"/>
  <c r="I78" i="8" s="1"/>
  <c r="H407" i="8"/>
  <c r="I407" i="8" s="1"/>
  <c r="L407" i="8" s="1"/>
  <c r="H124" i="8"/>
  <c r="G86" i="8"/>
  <c r="G404" i="8"/>
  <c r="G230" i="8"/>
  <c r="G184" i="8"/>
  <c r="I184" i="8" s="1"/>
  <c r="L184" i="8" s="1"/>
  <c r="G300" i="8"/>
  <c r="F22" i="8"/>
  <c r="F54" i="8"/>
  <c r="F86" i="8"/>
  <c r="F122" i="8"/>
  <c r="F154" i="8"/>
  <c r="F190" i="8"/>
  <c r="F218" i="8"/>
  <c r="F254" i="8"/>
  <c r="F282" i="8"/>
  <c r="F314" i="8"/>
  <c r="F346" i="8"/>
  <c r="F382" i="8"/>
  <c r="F410" i="8"/>
  <c r="F434" i="8"/>
  <c r="F35" i="8"/>
  <c r="F71" i="8"/>
  <c r="F99" i="8"/>
  <c r="F131" i="8"/>
  <c r="F167" i="8"/>
  <c r="F195" i="8"/>
  <c r="F227" i="8"/>
  <c r="F263" i="8"/>
  <c r="F295" i="8"/>
  <c r="F339" i="8"/>
  <c r="F26" i="8"/>
  <c r="F58" i="8"/>
  <c r="F90" i="8"/>
  <c r="F118" i="8"/>
  <c r="F150" i="8"/>
  <c r="F178" i="8"/>
  <c r="F214" i="8"/>
  <c r="F242" i="8"/>
  <c r="F278" i="8"/>
  <c r="F310" i="8"/>
  <c r="F342" i="8"/>
  <c r="F370" i="8"/>
  <c r="F402" i="8"/>
  <c r="F23" i="8"/>
  <c r="F55" i="8"/>
  <c r="F87" i="8"/>
  <c r="F115" i="8"/>
  <c r="F151" i="8"/>
  <c r="F179" i="8"/>
  <c r="F215" i="8"/>
  <c r="F247" i="8"/>
  <c r="F275" i="8"/>
  <c r="F307" i="8"/>
  <c r="F331" i="8"/>
  <c r="F351" i="8"/>
  <c r="F367" i="8"/>
  <c r="F383" i="8"/>
  <c r="F399" i="8"/>
  <c r="F419" i="8"/>
  <c r="F435" i="8"/>
  <c r="F21" i="8"/>
  <c r="F37" i="8"/>
  <c r="F53" i="8"/>
  <c r="F69" i="8"/>
  <c r="F85" i="8"/>
  <c r="F12" i="8"/>
  <c r="F28" i="8"/>
  <c r="F44" i="8"/>
  <c r="F60" i="8"/>
  <c r="F76" i="8"/>
  <c r="F92" i="8"/>
  <c r="F108" i="8"/>
  <c r="F124" i="8"/>
  <c r="F140" i="8"/>
  <c r="F156" i="8"/>
  <c r="F172" i="8"/>
  <c r="F188" i="8"/>
  <c r="F204" i="8"/>
  <c r="F220" i="8"/>
  <c r="F236" i="8"/>
  <c r="F252" i="8"/>
  <c r="F268" i="8"/>
  <c r="F284" i="8"/>
  <c r="F300" i="8"/>
  <c r="F316" i="8"/>
  <c r="F332" i="8"/>
  <c r="F348" i="8"/>
  <c r="F364" i="8"/>
  <c r="F380" i="8"/>
  <c r="F396" i="8"/>
  <c r="F412" i="8"/>
  <c r="F428" i="8"/>
  <c r="F101" i="8"/>
  <c r="F117" i="8"/>
  <c r="F133" i="8"/>
  <c r="F149" i="8"/>
  <c r="F165" i="8"/>
  <c r="F181" i="8"/>
  <c r="F197" i="8"/>
  <c r="F213" i="8"/>
  <c r="F229" i="8"/>
  <c r="F245" i="8"/>
  <c r="F261" i="8"/>
  <c r="F277" i="8"/>
  <c r="F293" i="8"/>
  <c r="F309" i="8"/>
  <c r="F325" i="8"/>
  <c r="F341" i="8"/>
  <c r="F357" i="8"/>
  <c r="F373" i="8"/>
  <c r="F389" i="8"/>
  <c r="F405" i="8"/>
  <c r="F421" i="8"/>
  <c r="H46" i="8"/>
  <c r="H362" i="8"/>
  <c r="H115" i="8"/>
  <c r="H199" i="8"/>
  <c r="H31" i="8"/>
  <c r="H175" i="8"/>
  <c r="H196" i="8"/>
  <c r="H316" i="8"/>
  <c r="H118" i="8"/>
  <c r="G142" i="8"/>
  <c r="G174" i="8"/>
  <c r="H53" i="8"/>
  <c r="I53" i="8" s="1"/>
  <c r="L53" i="8" s="1"/>
  <c r="H73" i="8"/>
  <c r="H93" i="8"/>
  <c r="H197" i="8"/>
  <c r="H229" i="8"/>
  <c r="G249" i="8"/>
  <c r="G261" i="8"/>
  <c r="H285" i="8"/>
  <c r="I285" i="8" s="1"/>
  <c r="L285" i="8" s="1"/>
  <c r="G301" i="8"/>
  <c r="I301" i="8" s="1"/>
  <c r="L301" i="8" s="1"/>
  <c r="G317" i="8"/>
  <c r="H333" i="8"/>
  <c r="H353" i="8"/>
  <c r="I353" i="8" s="1"/>
  <c r="H369" i="8"/>
  <c r="H401" i="8"/>
  <c r="H417" i="8"/>
  <c r="G134" i="8"/>
  <c r="I134" i="8" s="1"/>
  <c r="L134" i="8" s="1"/>
  <c r="G377" i="8"/>
  <c r="I377" i="8" s="1"/>
  <c r="H138" i="8"/>
  <c r="H170" i="8"/>
  <c r="H405" i="8"/>
  <c r="G11" i="8"/>
  <c r="I11" i="8" s="1"/>
  <c r="H18" i="8"/>
  <c r="H380" i="8"/>
  <c r="H306" i="8"/>
  <c r="H383" i="8"/>
  <c r="G166" i="8"/>
  <c r="I166" i="8" s="1"/>
  <c r="G13" i="8"/>
  <c r="H54" i="8"/>
  <c r="G426" i="8"/>
  <c r="G143" i="8"/>
  <c r="G370" i="8"/>
  <c r="G385" i="8"/>
  <c r="I385" i="8" s="1"/>
  <c r="H418" i="8"/>
  <c r="H386" i="8"/>
  <c r="G399" i="8"/>
  <c r="H95" i="8"/>
  <c r="I95" i="8" s="1"/>
  <c r="L95" i="8" s="1"/>
  <c r="H298" i="8"/>
  <c r="G364" i="8"/>
  <c r="G318" i="8"/>
  <c r="G33" i="8"/>
  <c r="H207" i="8"/>
  <c r="I207" i="8" s="1"/>
  <c r="L207" i="8" s="1"/>
  <c r="G276" i="8"/>
  <c r="G201" i="8"/>
  <c r="H346" i="8"/>
  <c r="G245" i="8"/>
  <c r="I245" i="8" s="1"/>
  <c r="L245" i="8" s="1"/>
  <c r="G414" i="8"/>
  <c r="G360" i="8"/>
  <c r="H254" i="8"/>
  <c r="G9" i="8"/>
  <c r="H266" i="8"/>
  <c r="F429" i="8"/>
  <c r="F397" i="8"/>
  <c r="F365" i="8"/>
  <c r="F333" i="8"/>
  <c r="F301" i="8"/>
  <c r="F269" i="8"/>
  <c r="F237" i="8"/>
  <c r="F205" i="8"/>
  <c r="F173" i="8"/>
  <c r="F141" i="8"/>
  <c r="F109" i="8"/>
  <c r="F420" i="8"/>
  <c r="F388" i="8"/>
  <c r="F356" i="8"/>
  <c r="F324" i="8"/>
  <c r="F292" i="8"/>
  <c r="F260" i="8"/>
  <c r="F228" i="8"/>
  <c r="F196" i="8"/>
  <c r="F164" i="8"/>
  <c r="F132" i="8"/>
  <c r="F100" i="8"/>
  <c r="F68" i="8"/>
  <c r="F36" i="8"/>
  <c r="F93" i="8"/>
  <c r="F61" i="8"/>
  <c r="F29" i="8"/>
  <c r="F427" i="8"/>
  <c r="F391" i="8"/>
  <c r="F359" i="8"/>
  <c r="F323" i="8"/>
  <c r="F259" i="8"/>
  <c r="F199" i="8"/>
  <c r="F135" i="8"/>
  <c r="F67" i="8"/>
  <c r="F430" i="8"/>
  <c r="F358" i="8"/>
  <c r="F294" i="8"/>
  <c r="F230" i="8"/>
  <c r="F166" i="8"/>
  <c r="F102" i="8"/>
  <c r="F42" i="8"/>
  <c r="F311" i="8"/>
  <c r="F243" i="8"/>
  <c r="F183" i="8"/>
  <c r="F119" i="8"/>
  <c r="F51" i="8"/>
  <c r="F422" i="8"/>
  <c r="F366" i="8"/>
  <c r="F298" i="8"/>
  <c r="F234" i="8"/>
  <c r="F170" i="8"/>
  <c r="F106" i="8"/>
  <c r="F38" i="8"/>
  <c r="I124" i="8"/>
  <c r="L124" i="8" s="1"/>
  <c r="I221" i="8"/>
  <c r="I155" i="8"/>
  <c r="I324" i="8"/>
  <c r="I373" i="8"/>
  <c r="F425" i="8"/>
  <c r="F393" i="8"/>
  <c r="F361" i="8"/>
  <c r="F329" i="8"/>
  <c r="F297" i="8"/>
  <c r="F265" i="8"/>
  <c r="F233" i="8"/>
  <c r="F201" i="8"/>
  <c r="F169" i="8"/>
  <c r="F137" i="8"/>
  <c r="F105" i="8"/>
  <c r="F416" i="8"/>
  <c r="F384" i="8"/>
  <c r="F352" i="8"/>
  <c r="F320" i="8"/>
  <c r="F288" i="8"/>
  <c r="F256" i="8"/>
  <c r="F224" i="8"/>
  <c r="F192" i="8"/>
  <c r="F160" i="8"/>
  <c r="F128" i="8"/>
  <c r="F96" i="8"/>
  <c r="F64" i="8"/>
  <c r="F32" i="8"/>
  <c r="F89" i="8"/>
  <c r="F57" i="8"/>
  <c r="F25" i="8"/>
  <c r="F423" i="8"/>
  <c r="F387" i="8"/>
  <c r="F355" i="8"/>
  <c r="F315" i="8"/>
  <c r="F255" i="8"/>
  <c r="F191" i="8"/>
  <c r="F123" i="8"/>
  <c r="F63" i="8"/>
  <c r="F414" i="8"/>
  <c r="F350" i="8"/>
  <c r="F286" i="8"/>
  <c r="F222" i="8"/>
  <c r="F158" i="8"/>
  <c r="F98" i="8"/>
  <c r="F34" i="8"/>
  <c r="F303" i="8"/>
  <c r="F235" i="8"/>
  <c r="F175" i="8"/>
  <c r="F111" i="8"/>
  <c r="F43" i="8"/>
  <c r="F418" i="8"/>
  <c r="F354" i="8"/>
  <c r="F290" i="8"/>
  <c r="F226" i="8"/>
  <c r="F162" i="8"/>
  <c r="F94" i="8"/>
  <c r="F30" i="8"/>
  <c r="H174" i="2"/>
  <c r="H269" i="2"/>
  <c r="H385" i="2"/>
  <c r="H345" i="2"/>
  <c r="H249" i="2"/>
  <c r="H197" i="2"/>
  <c r="H157" i="2"/>
  <c r="H109" i="2"/>
  <c r="I109" i="2" s="1"/>
  <c r="H21" i="2"/>
  <c r="H384" i="2"/>
  <c r="H45" i="2"/>
  <c r="H224" i="2"/>
  <c r="H75" i="2"/>
  <c r="G252" i="2"/>
  <c r="G255" i="2"/>
  <c r="G139" i="2"/>
  <c r="G98" i="2"/>
  <c r="H164" i="2"/>
  <c r="H282" i="2"/>
  <c r="G286" i="2"/>
  <c r="G213" i="2"/>
  <c r="H279" i="2"/>
  <c r="H136" i="2"/>
  <c r="G111" i="2"/>
  <c r="G12" i="2"/>
  <c r="H243" i="2"/>
  <c r="G184" i="2"/>
  <c r="G358" i="2"/>
  <c r="G423" i="2"/>
  <c r="H108" i="2"/>
  <c r="I108" i="2" s="1"/>
  <c r="G120" i="2"/>
  <c r="H99" i="2"/>
  <c r="I99" i="2" s="1"/>
  <c r="H295" i="2"/>
  <c r="G22" i="2"/>
  <c r="G150" i="2"/>
  <c r="H364" i="2"/>
  <c r="H218" i="2"/>
  <c r="H377" i="2"/>
  <c r="H61" i="2"/>
  <c r="H424" i="2"/>
  <c r="H368" i="2"/>
  <c r="G66" i="2"/>
  <c r="G405" i="2"/>
  <c r="H358" i="2"/>
  <c r="G356" i="2"/>
  <c r="I356" i="2" s="1"/>
  <c r="L356" i="2" s="1"/>
  <c r="H294" i="2"/>
  <c r="G396" i="2"/>
  <c r="H195" i="2"/>
  <c r="G114" i="2"/>
  <c r="H167" i="2"/>
  <c r="G39" i="2"/>
  <c r="G327" i="2"/>
  <c r="H320" i="2"/>
  <c r="G386" i="2"/>
  <c r="H163" i="2"/>
  <c r="H231" i="2"/>
  <c r="G81" i="2"/>
  <c r="G290" i="2"/>
  <c r="G224" i="2"/>
  <c r="I224" i="2" s="1"/>
  <c r="H379" i="2"/>
  <c r="G375" i="2"/>
  <c r="G146" i="2"/>
  <c r="H208" i="2"/>
  <c r="G23" i="2"/>
  <c r="G297" i="2"/>
  <c r="G237" i="2"/>
  <c r="H332" i="2"/>
  <c r="I231" i="7"/>
  <c r="L231" i="7" s="1"/>
  <c r="I309" i="7"/>
  <c r="I156" i="7"/>
  <c r="I424" i="7"/>
  <c r="L424" i="7" s="1"/>
  <c r="I416" i="7"/>
  <c r="I400" i="7"/>
  <c r="L400" i="7" s="1"/>
  <c r="I380" i="7"/>
  <c r="I360" i="7"/>
  <c r="L360" i="7" s="1"/>
  <c r="I320" i="7"/>
  <c r="I292" i="7"/>
  <c r="L292" i="7" s="1"/>
  <c r="I276" i="7"/>
  <c r="I248" i="7"/>
  <c r="L248" i="7" s="1"/>
  <c r="I216" i="7"/>
  <c r="I192" i="7"/>
  <c r="L192" i="7" s="1"/>
  <c r="I167" i="7"/>
  <c r="I143" i="7"/>
  <c r="I135" i="7"/>
  <c r="I103" i="7"/>
  <c r="I87" i="7"/>
  <c r="I79" i="7"/>
  <c r="I75" i="7"/>
  <c r="I39" i="7"/>
  <c r="L39" i="7" s="1"/>
  <c r="I357" i="7"/>
  <c r="L357" i="7" s="1"/>
  <c r="I82" i="7"/>
  <c r="L82" i="7" s="1"/>
  <c r="I171" i="7"/>
  <c r="L171" i="7" s="1"/>
  <c r="I395" i="7"/>
  <c r="L395" i="7" s="1"/>
  <c r="I243" i="7"/>
  <c r="L243" i="7" s="1"/>
  <c r="I323" i="7"/>
  <c r="L323" i="7" s="1"/>
  <c r="I134" i="7"/>
  <c r="L134" i="7" s="1"/>
  <c r="I227" i="7"/>
  <c r="L227" i="7" s="1"/>
  <c r="I431" i="7"/>
  <c r="L431" i="7" s="1"/>
  <c r="I339" i="7"/>
  <c r="L339" i="7" s="1"/>
  <c r="I211" i="7"/>
  <c r="L211" i="7" s="1"/>
  <c r="I179" i="7"/>
  <c r="L179" i="7" s="1"/>
  <c r="I351" i="7"/>
  <c r="L351" i="7" s="1"/>
  <c r="I162" i="7"/>
  <c r="L162" i="7" s="1"/>
  <c r="I203" i="7"/>
  <c r="L203" i="7" s="1"/>
  <c r="H127" i="6"/>
  <c r="H382" i="6"/>
  <c r="H359" i="6"/>
  <c r="H55" i="6"/>
  <c r="H101" i="6"/>
  <c r="H138" i="6"/>
  <c r="H323" i="6"/>
  <c r="H267" i="6"/>
  <c r="I153" i="5"/>
  <c r="I253" i="5"/>
  <c r="I244" i="5"/>
  <c r="I149" i="5"/>
  <c r="I305" i="5"/>
  <c r="I381" i="5"/>
  <c r="I405" i="5"/>
  <c r="L405" i="5" s="1"/>
  <c r="I124" i="5"/>
  <c r="H413" i="5"/>
  <c r="I413" i="5" s="1"/>
  <c r="L413" i="5" s="1"/>
  <c r="H48" i="5"/>
  <c r="G14" i="5"/>
  <c r="G139" i="5"/>
  <c r="I139" i="5" s="1"/>
  <c r="G249" i="5"/>
  <c r="I249" i="5" s="1"/>
  <c r="L249" i="5" s="1"/>
  <c r="G77" i="5"/>
  <c r="I77" i="5" s="1"/>
  <c r="H292" i="5"/>
  <c r="H425" i="5"/>
  <c r="H39" i="5"/>
  <c r="G184" i="5"/>
  <c r="I184" i="5" s="1"/>
  <c r="L184" i="5" s="1"/>
  <c r="H366" i="5"/>
  <c r="H434" i="5"/>
  <c r="G11" i="5"/>
  <c r="I11" i="5" s="1"/>
  <c r="G197" i="5"/>
  <c r="G311" i="5"/>
  <c r="G147" i="5"/>
  <c r="I147" i="5" s="1"/>
  <c r="L147" i="5" s="1"/>
  <c r="G325" i="5"/>
  <c r="I325" i="5" s="1"/>
  <c r="L325" i="5" s="1"/>
  <c r="G365" i="5"/>
  <c r="I365" i="5" s="1"/>
  <c r="H432" i="5"/>
  <c r="G391" i="5"/>
  <c r="G66" i="5"/>
  <c r="G25" i="5"/>
  <c r="I25" i="5" s="1"/>
  <c r="G257" i="5"/>
  <c r="H429" i="5"/>
  <c r="I429" i="5" s="1"/>
  <c r="H229" i="5"/>
  <c r="H193" i="5"/>
  <c r="I193" i="5" s="1"/>
  <c r="G247" i="5"/>
  <c r="G382" i="5"/>
  <c r="I382" i="5" s="1"/>
  <c r="G78" i="5"/>
  <c r="I78" i="5" s="1"/>
  <c r="L78" i="5" s="1"/>
  <c r="G363" i="5"/>
  <c r="I363" i="5" s="1"/>
  <c r="G302" i="5"/>
  <c r="I302" i="5" s="1"/>
  <c r="G75" i="5"/>
  <c r="G105" i="5"/>
  <c r="I105" i="5" s="1"/>
  <c r="L105" i="5" s="1"/>
  <c r="H165" i="5"/>
  <c r="G330" i="5"/>
  <c r="I330" i="5" s="1"/>
  <c r="L330" i="5" s="1"/>
  <c r="G427" i="5"/>
  <c r="I427" i="5" s="1"/>
  <c r="G318" i="5"/>
  <c r="G132" i="5"/>
  <c r="G351" i="5"/>
  <c r="I351" i="5" s="1"/>
  <c r="G251" i="5"/>
  <c r="G349" i="5"/>
  <c r="I349" i="5" s="1"/>
  <c r="G136" i="5"/>
  <c r="I136" i="5" s="1"/>
  <c r="G130" i="5"/>
  <c r="H397" i="5"/>
  <c r="H297" i="5"/>
  <c r="G379" i="5"/>
  <c r="G434" i="5"/>
  <c r="I434" i="5" s="1"/>
  <c r="L434" i="5" s="1"/>
  <c r="G45" i="5"/>
  <c r="I45" i="5" s="1"/>
  <c r="H293" i="5"/>
  <c r="H385" i="5"/>
  <c r="G154" i="5"/>
  <c r="I154" i="5" s="1"/>
  <c r="H101" i="5"/>
  <c r="G262" i="5"/>
  <c r="H164" i="5"/>
  <c r="H205" i="5"/>
  <c r="G296" i="5"/>
  <c r="I296" i="5" s="1"/>
  <c r="L296" i="5" s="1"/>
  <c r="H285" i="5"/>
  <c r="H9" i="5"/>
  <c r="G297" i="5"/>
  <c r="I297" i="5" s="1"/>
  <c r="G74" i="5"/>
  <c r="I74" i="5" s="1"/>
  <c r="L74" i="5" s="1"/>
  <c r="G50" i="5"/>
  <c r="I50" i="5" s="1"/>
  <c r="L50" i="5" s="1"/>
  <c r="G98" i="5"/>
  <c r="I90" i="4"/>
  <c r="L90" i="4" s="1"/>
  <c r="I361" i="4"/>
  <c r="I341" i="4"/>
  <c r="I213" i="4"/>
  <c r="I133" i="4"/>
  <c r="I113" i="4"/>
  <c r="I109" i="4"/>
  <c r="I89" i="4"/>
  <c r="L89" i="4" s="1"/>
  <c r="I85" i="4"/>
  <c r="I323" i="4"/>
  <c r="L323" i="4" s="1"/>
  <c r="I287" i="4"/>
  <c r="L287" i="4" s="1"/>
  <c r="I423" i="4"/>
  <c r="L423" i="4" s="1"/>
  <c r="I171" i="4"/>
  <c r="L171" i="4" s="1"/>
  <c r="I383" i="4"/>
  <c r="L383" i="4" s="1"/>
  <c r="I94" i="4"/>
  <c r="L94" i="4" s="1"/>
  <c r="I51" i="4"/>
  <c r="L51" i="4" s="1"/>
  <c r="I31" i="4"/>
  <c r="L31" i="4" s="1"/>
  <c r="I409" i="4"/>
  <c r="I357" i="4"/>
  <c r="L357" i="4" s="1"/>
  <c r="I305" i="4"/>
  <c r="L305" i="4" s="1"/>
  <c r="I205" i="4"/>
  <c r="I193" i="4"/>
  <c r="I149" i="4"/>
  <c r="L149" i="4" s="1"/>
  <c r="I41" i="4"/>
  <c r="L41" i="4" s="1"/>
  <c r="I33" i="4"/>
  <c r="I29" i="4"/>
  <c r="I360" i="4"/>
  <c r="I159" i="4"/>
  <c r="L159" i="4" s="1"/>
  <c r="I155" i="4"/>
  <c r="L155" i="4" s="1"/>
  <c r="I346" i="4"/>
  <c r="L346" i="4" s="1"/>
  <c r="I74" i="4"/>
  <c r="L74" i="4" s="1"/>
  <c r="I347" i="4"/>
  <c r="L347" i="4" s="1"/>
  <c r="I366" i="4"/>
  <c r="L366" i="4" s="1"/>
  <c r="I310" i="4"/>
  <c r="L310" i="4" s="1"/>
  <c r="I234" i="4"/>
  <c r="L234" i="4" s="1"/>
  <c r="I314" i="4"/>
  <c r="L314" i="4" s="1"/>
  <c r="I95" i="4"/>
  <c r="L95" i="4" s="1"/>
  <c r="I283" i="4"/>
  <c r="L283" i="4" s="1"/>
  <c r="I110" i="4"/>
  <c r="L110" i="4" s="1"/>
  <c r="I195" i="4"/>
  <c r="L195" i="4" s="1"/>
  <c r="I419" i="4"/>
  <c r="L419" i="4" s="1"/>
  <c r="I271" i="4"/>
  <c r="L271" i="4" s="1"/>
  <c r="I87" i="4"/>
  <c r="L87" i="4" s="1"/>
  <c r="I277" i="4"/>
  <c r="L277" i="4" s="1"/>
  <c r="I365" i="4"/>
  <c r="I241" i="4"/>
  <c r="I21" i="4"/>
  <c r="L21" i="4" s="1"/>
  <c r="I99" i="4"/>
  <c r="L99" i="4" s="1"/>
  <c r="I382" i="4"/>
  <c r="L382" i="4" s="1"/>
  <c r="I47" i="4"/>
  <c r="L47" i="4" s="1"/>
  <c r="I279" i="4"/>
  <c r="L279" i="4" s="1"/>
  <c r="I63" i="4"/>
  <c r="L63" i="4" s="1"/>
  <c r="I318" i="4"/>
  <c r="L318" i="4" s="1"/>
  <c r="I146" i="4"/>
  <c r="L146" i="4" s="1"/>
  <c r="I127" i="4"/>
  <c r="L127" i="4" s="1"/>
  <c r="I35" i="4"/>
  <c r="L35" i="4" s="1"/>
  <c r="I334" i="4"/>
  <c r="L334" i="4" s="1"/>
  <c r="I278" i="4"/>
  <c r="L278" i="4" s="1"/>
  <c r="I178" i="4"/>
  <c r="L178" i="4" s="1"/>
  <c r="I399" i="4"/>
  <c r="L399" i="4" s="1"/>
  <c r="I26" i="4"/>
  <c r="L26" i="4" s="1"/>
  <c r="I246" i="4"/>
  <c r="L246" i="4" s="1"/>
  <c r="I143" i="4"/>
  <c r="L143" i="4" s="1"/>
  <c r="I435" i="4"/>
  <c r="L435" i="4" s="1"/>
  <c r="I379" i="4"/>
  <c r="L379" i="4" s="1"/>
  <c r="I374" i="4"/>
  <c r="L374" i="4" s="1"/>
  <c r="I403" i="4"/>
  <c r="L403" i="4" s="1"/>
  <c r="I394" i="4"/>
  <c r="L394" i="4" s="1"/>
  <c r="I387" i="4"/>
  <c r="L387" i="4" s="1"/>
  <c r="I347" i="3"/>
  <c r="L347" i="3" s="1"/>
  <c r="I9" i="3"/>
  <c r="I50" i="3"/>
  <c r="I359" i="3"/>
  <c r="L359" i="3" s="1"/>
  <c r="I264" i="7"/>
  <c r="I266" i="3"/>
  <c r="I428" i="3"/>
  <c r="L428" i="3" s="1"/>
  <c r="I304" i="3"/>
  <c r="I78" i="3"/>
  <c r="L78" i="3" s="1"/>
  <c r="I222" i="4"/>
  <c r="L222" i="4" s="1"/>
  <c r="I280" i="3"/>
  <c r="L280" i="3" s="1"/>
  <c r="I294" i="3"/>
  <c r="I171" i="3"/>
  <c r="L171" i="3" s="1"/>
  <c r="I300" i="3"/>
  <c r="L300" i="3" s="1"/>
  <c r="I283" i="1"/>
  <c r="I123" i="3"/>
  <c r="I256" i="3"/>
  <c r="L256" i="3" s="1"/>
  <c r="I251" i="3"/>
  <c r="I400" i="3"/>
  <c r="I86" i="3"/>
  <c r="I327" i="3"/>
  <c r="I71" i="3"/>
  <c r="I335" i="1"/>
  <c r="L335" i="1" s="1"/>
  <c r="I202" i="1"/>
  <c r="I142" i="3"/>
  <c r="I388" i="3"/>
  <c r="L388" i="3" s="1"/>
  <c r="I194" i="3"/>
  <c r="I283" i="3"/>
  <c r="I331" i="3"/>
  <c r="H351" i="9"/>
  <c r="H362" i="9"/>
  <c r="H303" i="9"/>
  <c r="H253" i="9"/>
  <c r="H328" i="9"/>
  <c r="H42" i="9"/>
  <c r="H53" i="9"/>
  <c r="H348" i="3"/>
  <c r="G399" i="3"/>
  <c r="H154" i="3"/>
  <c r="H218" i="3"/>
  <c r="I218" i="3" s="1"/>
  <c r="L218" i="3" s="1"/>
  <c r="G21" i="3"/>
  <c r="G81" i="3"/>
  <c r="I81" i="3" s="1"/>
  <c r="L81" i="3" s="1"/>
  <c r="H147" i="3"/>
  <c r="H403" i="3"/>
  <c r="H81" i="3"/>
  <c r="H120" i="3"/>
  <c r="H267" i="3"/>
  <c r="I267" i="3" s="1"/>
  <c r="L267" i="3" s="1"/>
  <c r="H300" i="3"/>
  <c r="H266" i="3"/>
  <c r="G154" i="3"/>
  <c r="I154" i="3" s="1"/>
  <c r="L154" i="3" s="1"/>
  <c r="H126" i="3"/>
  <c r="G194" i="3"/>
  <c r="H302" i="3"/>
  <c r="H392" i="3"/>
  <c r="G319" i="3"/>
  <c r="H349" i="3"/>
  <c r="I349" i="3" s="1"/>
  <c r="L349" i="3" s="1"/>
  <c r="H186" i="3"/>
  <c r="H345" i="3"/>
  <c r="H46" i="3"/>
  <c r="H179" i="3"/>
  <c r="G369" i="3"/>
  <c r="I369" i="3" s="1"/>
  <c r="L369" i="3" s="1"/>
  <c r="H19" i="3"/>
  <c r="H317" i="3"/>
  <c r="H124" i="3"/>
  <c r="H187" i="3"/>
  <c r="H294" i="3"/>
  <c r="G203" i="3"/>
  <c r="I203" i="3" s="1"/>
  <c r="L203" i="3" s="1"/>
  <c r="H290" i="3"/>
  <c r="G73" i="3"/>
  <c r="I73" i="3" s="1"/>
  <c r="L73" i="3" s="1"/>
  <c r="G135" i="3"/>
  <c r="H112" i="3"/>
  <c r="H168" i="3"/>
  <c r="H92" i="3"/>
  <c r="H140" i="3"/>
  <c r="I140" i="3" s="1"/>
  <c r="L140" i="3" s="1"/>
  <c r="H164" i="3"/>
  <c r="H184" i="3"/>
  <c r="H255" i="3"/>
  <c r="H306" i="3"/>
  <c r="H361" i="3"/>
  <c r="H150" i="3"/>
  <c r="G125" i="3"/>
  <c r="G201" i="3"/>
  <c r="G186" i="3"/>
  <c r="G105" i="3"/>
  <c r="G408" i="3"/>
  <c r="G36" i="3"/>
  <c r="G247" i="3"/>
  <c r="G42" i="3"/>
  <c r="I42" i="3" s="1"/>
  <c r="G381" i="3"/>
  <c r="H233" i="3"/>
  <c r="G324" i="3"/>
  <c r="I324" i="3" s="1"/>
  <c r="L324" i="3" s="1"/>
  <c r="G353" i="3"/>
  <c r="G350" i="3"/>
  <c r="G138" i="3"/>
  <c r="I138" i="3" s="1"/>
  <c r="G19" i="3"/>
  <c r="G418" i="3"/>
  <c r="H171" i="3"/>
  <c r="G65" i="3"/>
  <c r="G190" i="3"/>
  <c r="G245" i="3"/>
  <c r="I245" i="3" s="1"/>
  <c r="G228" i="3"/>
  <c r="G91" i="3"/>
  <c r="G299" i="3"/>
  <c r="G112" i="3"/>
  <c r="H331" i="3"/>
  <c r="H372" i="3"/>
  <c r="H250" i="3"/>
  <c r="H57" i="3"/>
  <c r="G151" i="3"/>
  <c r="G100" i="3"/>
  <c r="G326" i="3"/>
  <c r="G219" i="3"/>
  <c r="I219" i="3" s="1"/>
  <c r="G187" i="3"/>
  <c r="G293" i="3"/>
  <c r="G223" i="3"/>
  <c r="G433" i="3"/>
  <c r="H365" i="3"/>
  <c r="H146" i="3"/>
  <c r="I146" i="3" s="1"/>
  <c r="L146" i="3" s="1"/>
  <c r="G306" i="3"/>
  <c r="I306" i="3" s="1"/>
  <c r="L306" i="3" s="1"/>
  <c r="G23" i="3"/>
  <c r="H257" i="3"/>
  <c r="I257" i="3" s="1"/>
  <c r="L257" i="3" s="1"/>
  <c r="G271" i="3"/>
  <c r="I271" i="3" s="1"/>
  <c r="L271" i="3" s="1"/>
  <c r="H115" i="3"/>
  <c r="G432" i="3"/>
  <c r="G376" i="3"/>
  <c r="G282" i="3"/>
  <c r="G185" i="3"/>
  <c r="H134" i="3"/>
  <c r="H80" i="3"/>
  <c r="G329" i="3"/>
  <c r="G189" i="3"/>
  <c r="G233" i="3"/>
  <c r="I233" i="3" s="1"/>
  <c r="G292" i="3"/>
  <c r="I292" i="3" s="1"/>
  <c r="H343" i="3"/>
  <c r="G24" i="3"/>
  <c r="H378" i="3"/>
  <c r="H105" i="3"/>
  <c r="H399" i="3"/>
  <c r="H226" i="3"/>
  <c r="G427" i="3"/>
  <c r="H383" i="3"/>
  <c r="G429" i="3"/>
  <c r="I429" i="3" s="1"/>
  <c r="L429" i="3" s="1"/>
  <c r="G302" i="3"/>
  <c r="I302" i="3" s="1"/>
  <c r="H347" i="3"/>
  <c r="G230" i="3"/>
  <c r="G33" i="3"/>
  <c r="G250" i="3"/>
  <c r="H428" i="3"/>
  <c r="H22" i="3"/>
  <c r="I22" i="3" s="1"/>
  <c r="L22" i="3" s="1"/>
  <c r="G114" i="3"/>
  <c r="H434" i="3"/>
  <c r="G157" i="3"/>
  <c r="G420" i="3"/>
  <c r="G395" i="3"/>
  <c r="H12" i="3"/>
  <c r="H17" i="3"/>
  <c r="H410" i="3"/>
  <c r="I410" i="3" s="1"/>
  <c r="L410" i="3" s="1"/>
  <c r="G338" i="3"/>
  <c r="G275" i="3"/>
  <c r="H41" i="3"/>
  <c r="I41" i="3" s="1"/>
  <c r="G412" i="3"/>
  <c r="G178" i="3"/>
  <c r="G38" i="3"/>
  <c r="G215" i="3"/>
  <c r="I215" i="3" s="1"/>
  <c r="H28" i="3"/>
  <c r="H35" i="3"/>
  <c r="I35" i="3" s="1"/>
  <c r="L35" i="3" s="1"/>
  <c r="H234" i="3"/>
  <c r="H89" i="3"/>
  <c r="H380" i="3"/>
  <c r="H196" i="3"/>
  <c r="I196" i="3" s="1"/>
  <c r="L196" i="3" s="1"/>
  <c r="H268" i="3"/>
  <c r="I268" i="3" s="1"/>
  <c r="L268" i="3" s="1"/>
  <c r="G317" i="3"/>
  <c r="I317" i="3" s="1"/>
  <c r="L317" i="3" s="1"/>
  <c r="G413" i="3"/>
  <c r="H45" i="3"/>
  <c r="G414" i="3"/>
  <c r="I414" i="3" s="1"/>
  <c r="L414" i="3" s="1"/>
  <c r="G389" i="3"/>
  <c r="G383" i="3"/>
  <c r="I383" i="3" s="1"/>
  <c r="G113" i="3"/>
  <c r="G111" i="3"/>
  <c r="H386" i="3"/>
  <c r="I386" i="3" s="1"/>
  <c r="L386" i="3" s="1"/>
  <c r="G377" i="3"/>
  <c r="G325" i="3"/>
  <c r="G318" i="3"/>
  <c r="H15" i="3"/>
  <c r="G74" i="3"/>
  <c r="H201" i="3"/>
  <c r="G48" i="3"/>
  <c r="G13" i="3"/>
  <c r="H363" i="3"/>
  <c r="H161" i="3"/>
  <c r="G335" i="3"/>
  <c r="I335" i="3" s="1"/>
  <c r="G175" i="3"/>
  <c r="H36" i="3"/>
  <c r="G295" i="3"/>
  <c r="I295" i="3" s="1"/>
  <c r="L295" i="3" s="1"/>
  <c r="G84" i="3"/>
  <c r="I84" i="3" s="1"/>
  <c r="H304" i="3"/>
  <c r="H39" i="3"/>
  <c r="I39" i="3" s="1"/>
  <c r="L39" i="3" s="1"/>
  <c r="H319" i="3"/>
  <c r="I319" i="3" s="1"/>
  <c r="L319" i="3" s="1"/>
  <c r="H237" i="3"/>
  <c r="I237" i="3" s="1"/>
  <c r="L237" i="3" s="1"/>
  <c r="H173" i="3"/>
  <c r="H206" i="3"/>
  <c r="G167" i="3"/>
  <c r="H431" i="3"/>
  <c r="H389" i="3"/>
  <c r="G394" i="3"/>
  <c r="I394" i="3" s="1"/>
  <c r="G179" i="3"/>
  <c r="G133" i="3"/>
  <c r="H188" i="3"/>
  <c r="G312" i="3"/>
  <c r="H141" i="3"/>
  <c r="I141" i="3" s="1"/>
  <c r="L141" i="3" s="1"/>
  <c r="H224" i="3"/>
  <c r="H265" i="3"/>
  <c r="I265" i="3" s="1"/>
  <c r="L265" i="3" s="1"/>
  <c r="H406" i="3"/>
  <c r="I406" i="3" s="1"/>
  <c r="L406" i="3" s="1"/>
  <c r="H375" i="3"/>
  <c r="G212" i="3"/>
  <c r="H189" i="3"/>
  <c r="H48" i="3"/>
  <c r="G205" i="3"/>
  <c r="G345" i="3"/>
  <c r="I345" i="3" s="1"/>
  <c r="L345" i="3" s="1"/>
  <c r="G238" i="3"/>
  <c r="H25" i="3"/>
  <c r="H177" i="3"/>
  <c r="I177" i="3" s="1"/>
  <c r="L177" i="3" s="1"/>
  <c r="H131" i="3"/>
  <c r="G234" i="3"/>
  <c r="I234" i="3" s="1"/>
  <c r="H78" i="3"/>
  <c r="H59" i="3"/>
  <c r="I59" i="3" s="1"/>
  <c r="L59" i="3" s="1"/>
  <c r="H281" i="3"/>
  <c r="H364" i="3"/>
  <c r="H198" i="3"/>
  <c r="H341" i="3"/>
  <c r="G361" i="3"/>
  <c r="I361" i="3" s="1"/>
  <c r="H424" i="3"/>
  <c r="I424" i="3" s="1"/>
  <c r="G366" i="3"/>
  <c r="H65" i="3"/>
  <c r="I65" i="3" s="1"/>
  <c r="G47" i="3"/>
  <c r="H422" i="3"/>
  <c r="H95" i="3"/>
  <c r="H324" i="3"/>
  <c r="H423" i="3"/>
  <c r="I423" i="3" s="1"/>
  <c r="L423" i="3" s="1"/>
  <c r="H104" i="3"/>
  <c r="I104" i="3" s="1"/>
  <c r="L104" i="3" s="1"/>
  <c r="H429" i="3"/>
  <c r="H176" i="3"/>
  <c r="H199" i="3"/>
  <c r="I199" i="3" s="1"/>
  <c r="H247" i="3"/>
  <c r="H193" i="3"/>
  <c r="H415" i="3"/>
  <c r="G344" i="3"/>
  <c r="I344" i="3" s="1"/>
  <c r="L344" i="3" s="1"/>
  <c r="H91" i="3"/>
  <c r="G243" i="3"/>
  <c r="H64" i="3"/>
  <c r="G231" i="3"/>
  <c r="G67" i="3"/>
  <c r="I67" i="3" s="1"/>
  <c r="L67" i="3" s="1"/>
  <c r="G382" i="3"/>
  <c r="I382" i="3" s="1"/>
  <c r="G69" i="3"/>
  <c r="G214" i="3"/>
  <c r="G200" i="3"/>
  <c r="I200" i="3" s="1"/>
  <c r="L200" i="3" s="1"/>
  <c r="H53" i="3"/>
  <c r="G162" i="3"/>
  <c r="G79" i="3"/>
  <c r="G122" i="3"/>
  <c r="G372" i="3"/>
  <c r="H382" i="3"/>
  <c r="H299" i="3"/>
  <c r="G127" i="3"/>
  <c r="G279" i="3"/>
  <c r="G204" i="3"/>
  <c r="I204" i="3" s="1"/>
  <c r="L204" i="3" s="1"/>
  <c r="H427" i="3"/>
  <c r="H111" i="3"/>
  <c r="G108" i="3"/>
  <c r="I108" i="3" s="1"/>
  <c r="G348" i="3"/>
  <c r="H26" i="3"/>
  <c r="G76" i="3"/>
  <c r="I76" i="3" s="1"/>
  <c r="G301" i="3"/>
  <c r="H210" i="3"/>
  <c r="I210" i="3" s="1"/>
  <c r="L210" i="3" s="1"/>
  <c r="H420" i="3"/>
  <c r="G137" i="3"/>
  <c r="G220" i="3"/>
  <c r="G370" i="3"/>
  <c r="H249" i="3"/>
  <c r="G390" i="3"/>
  <c r="G373" i="3"/>
  <c r="I373" i="3" s="1"/>
  <c r="H30" i="3"/>
  <c r="G246" i="3"/>
  <c r="H183" i="3"/>
  <c r="G68" i="3"/>
  <c r="G323" i="3"/>
  <c r="I323" i="3" s="1"/>
  <c r="G184" i="3"/>
  <c r="I184" i="3" s="1"/>
  <c r="H60" i="3"/>
  <c r="G424" i="3"/>
  <c r="G188" i="3"/>
  <c r="G358" i="3"/>
  <c r="G392" i="3"/>
  <c r="G364" i="3"/>
  <c r="G90" i="3"/>
  <c r="I90" i="3" s="1"/>
  <c r="G16" i="3"/>
  <c r="H295" i="3"/>
  <c r="H83" i="3"/>
  <c r="I83" i="3" s="1"/>
  <c r="L83" i="3" s="1"/>
  <c r="G30" i="3"/>
  <c r="G126" i="3"/>
  <c r="G11" i="3"/>
  <c r="H241" i="3"/>
  <c r="G337" i="3"/>
  <c r="I337" i="3" s="1"/>
  <c r="H169" i="3"/>
  <c r="I169" i="3" s="1"/>
  <c r="L169" i="3" s="1"/>
  <c r="G77" i="3"/>
  <c r="H280" i="3"/>
  <c r="H272" i="3"/>
  <c r="H69" i="3"/>
  <c r="G296" i="3"/>
  <c r="I296" i="3" s="1"/>
  <c r="G27" i="3"/>
  <c r="I27" i="3" s="1"/>
  <c r="G161" i="3"/>
  <c r="G104" i="3"/>
  <c r="H127" i="3"/>
  <c r="I127" i="3" s="1"/>
  <c r="G227" i="3"/>
  <c r="G277" i="3"/>
  <c r="I277" i="3" s="1"/>
  <c r="L277" i="3" s="1"/>
  <c r="G309" i="3"/>
  <c r="G106" i="3"/>
  <c r="I106" i="3" s="1"/>
  <c r="G218" i="3"/>
  <c r="H390" i="3"/>
  <c r="H155" i="3"/>
  <c r="H129" i="3"/>
  <c r="I129" i="3" s="1"/>
  <c r="L129" i="3" s="1"/>
  <c r="H182" i="3"/>
  <c r="H287" i="3"/>
  <c r="I287" i="3" s="1"/>
  <c r="H205" i="3"/>
  <c r="H367" i="3"/>
  <c r="H387" i="3"/>
  <c r="H14" i="3"/>
  <c r="I14" i="3" s="1"/>
  <c r="G176" i="3"/>
  <c r="H312" i="3"/>
  <c r="G195" i="3"/>
  <c r="H74" i="3"/>
  <c r="G365" i="3"/>
  <c r="I365" i="3" s="1"/>
  <c r="G136" i="3"/>
  <c r="I136" i="3" s="1"/>
  <c r="G10" i="3"/>
  <c r="G384" i="3"/>
  <c r="H101" i="3"/>
  <c r="H321" i="3"/>
  <c r="H40" i="3"/>
  <c r="I40" i="3" s="1"/>
  <c r="L40" i="3" s="1"/>
  <c r="G356" i="3"/>
  <c r="H128" i="3"/>
  <c r="I128" i="3" s="1"/>
  <c r="L128" i="3" s="1"/>
  <c r="H139" i="3"/>
  <c r="I139" i="3" s="1"/>
  <c r="L139" i="3" s="1"/>
  <c r="G123" i="3"/>
  <c r="H239" i="3"/>
  <c r="I239" i="3" s="1"/>
  <c r="L239" i="3" s="1"/>
  <c r="H88" i="3"/>
  <c r="I88" i="3" s="1"/>
  <c r="H191" i="3"/>
  <c r="H215" i="3"/>
  <c r="H271" i="3"/>
  <c r="H318" i="3"/>
  <c r="H413" i="3"/>
  <c r="I413" i="3" s="1"/>
  <c r="L413" i="3" s="1"/>
  <c r="G322" i="3"/>
  <c r="G101" i="3"/>
  <c r="I101" i="3" s="1"/>
  <c r="L101" i="3" s="1"/>
  <c r="G289" i="3"/>
  <c r="G145" i="3"/>
  <c r="G103" i="3"/>
  <c r="I103" i="3" s="1"/>
  <c r="H13" i="3"/>
  <c r="G164" i="3"/>
  <c r="I164" i="3" s="1"/>
  <c r="L164" i="3" s="1"/>
  <c r="G431" i="3"/>
  <c r="I431" i="3" s="1"/>
  <c r="G286" i="3"/>
  <c r="I286" i="3" s="1"/>
  <c r="G276" i="3"/>
  <c r="G130" i="3"/>
  <c r="I130" i="3" s="1"/>
  <c r="L130" i="3" s="1"/>
  <c r="H362" i="3"/>
  <c r="H320" i="3"/>
  <c r="G284" i="3"/>
  <c r="I284" i="3" s="1"/>
  <c r="L284" i="3" s="1"/>
  <c r="G341" i="3"/>
  <c r="G321" i="3"/>
  <c r="H222" i="3"/>
  <c r="I222" i="3" s="1"/>
  <c r="L222" i="3" s="1"/>
  <c r="G202" i="3"/>
  <c r="G180" i="3"/>
  <c r="G148" i="3"/>
  <c r="H122" i="3"/>
  <c r="I122" i="3" s="1"/>
  <c r="G403" i="3"/>
  <c r="G425" i="3"/>
  <c r="G153" i="3"/>
  <c r="G273" i="3"/>
  <c r="G328" i="3"/>
  <c r="G232" i="3"/>
  <c r="I232" i="3" s="1"/>
  <c r="L232" i="3" s="1"/>
  <c r="G316" i="3"/>
  <c r="G60" i="3"/>
  <c r="G339" i="3"/>
  <c r="H130" i="3"/>
  <c r="H178" i="3"/>
  <c r="H350" i="3"/>
  <c r="I350" i="3" s="1"/>
  <c r="G199" i="3"/>
  <c r="G206" i="3"/>
  <c r="I206" i="3" s="1"/>
  <c r="G168" i="3"/>
  <c r="I168" i="3" s="1"/>
  <c r="L168" i="3" s="1"/>
  <c r="H135" i="3"/>
  <c r="G363" i="3"/>
  <c r="H49" i="3"/>
  <c r="G274" i="3"/>
  <c r="I274" i="3" s="1"/>
  <c r="L274" i="3" s="1"/>
  <c r="G96" i="3"/>
  <c r="G61" i="3"/>
  <c r="G117" i="3"/>
  <c r="H385" i="3"/>
  <c r="I385" i="3" s="1"/>
  <c r="L385" i="3" s="1"/>
  <c r="H284" i="3"/>
  <c r="G43" i="3"/>
  <c r="G217" i="3"/>
  <c r="G150" i="3"/>
  <c r="I150" i="3" s="1"/>
  <c r="G183" i="3"/>
  <c r="H414" i="3"/>
  <c r="G160" i="3"/>
  <c r="I160" i="3" s="1"/>
  <c r="G380" i="3"/>
  <c r="H232" i="3"/>
  <c r="G367" i="3"/>
  <c r="G26" i="3"/>
  <c r="I26" i="3" s="1"/>
  <c r="G51" i="3"/>
  <c r="G278" i="3"/>
  <c r="H38" i="3"/>
  <c r="G119" i="3"/>
  <c r="H174" i="3"/>
  <c r="G254" i="3"/>
  <c r="H394" i="3"/>
  <c r="G134" i="3"/>
  <c r="G260" i="3"/>
  <c r="G391" i="3"/>
  <c r="I391" i="3" s="1"/>
  <c r="L391" i="3" s="1"/>
  <c r="H145" i="3"/>
  <c r="H252" i="3"/>
  <c r="H32" i="3"/>
  <c r="H79" i="3"/>
  <c r="H240" i="3"/>
  <c r="I240" i="3" s="1"/>
  <c r="L240" i="3" s="1"/>
  <c r="H230" i="3"/>
  <c r="G156" i="3"/>
  <c r="G173" i="3"/>
  <c r="G224" i="3"/>
  <c r="I224" i="3" s="1"/>
  <c r="G92" i="3"/>
  <c r="I92" i="3" s="1"/>
  <c r="G314" i="3"/>
  <c r="H220" i="3"/>
  <c r="G374" i="3"/>
  <c r="I374" i="3" s="1"/>
  <c r="G44" i="3"/>
  <c r="G17" i="3"/>
  <c r="G255" i="3"/>
  <c r="I255" i="3" s="1"/>
  <c r="G72" i="3"/>
  <c r="I72" i="3" s="1"/>
  <c r="G28" i="3"/>
  <c r="I28" i="3" s="1"/>
  <c r="G288" i="3"/>
  <c r="G124" i="3"/>
  <c r="I124" i="3" s="1"/>
  <c r="L124" i="3" s="1"/>
  <c r="H197" i="3"/>
  <c r="G290" i="3"/>
  <c r="I290" i="3" s="1"/>
  <c r="G63" i="3"/>
  <c r="I63" i="3" s="1"/>
  <c r="L63" i="3" s="1"/>
  <c r="H256" i="3"/>
  <c r="H63" i="3"/>
  <c r="H204" i="3"/>
  <c r="H103" i="3"/>
  <c r="G221" i="3"/>
  <c r="I221" i="3" s="1"/>
  <c r="G315" i="3"/>
  <c r="I315" i="3" s="1"/>
  <c r="G407" i="3"/>
  <c r="I407" i="3" s="1"/>
  <c r="H261" i="3"/>
  <c r="G422" i="3"/>
  <c r="G334" i="3"/>
  <c r="H159" i="3"/>
  <c r="G404" i="3"/>
  <c r="G303" i="3"/>
  <c r="H212" i="3"/>
  <c r="G357" i="3"/>
  <c r="G297" i="3"/>
  <c r="G98" i="3"/>
  <c r="H18" i="3"/>
  <c r="I18" i="3" s="1"/>
  <c r="L18" i="3" s="1"/>
  <c r="G415" i="3"/>
  <c r="G264" i="3"/>
  <c r="I264" i="3" s="1"/>
  <c r="H332" i="3"/>
  <c r="I332" i="3" s="1"/>
  <c r="L332" i="3" s="1"/>
  <c r="G378" i="3"/>
  <c r="I378" i="3" s="1"/>
  <c r="L378" i="3" s="1"/>
  <c r="H217" i="3"/>
  <c r="H99" i="3"/>
  <c r="G89" i="3"/>
  <c r="I89" i="3" s="1"/>
  <c r="L89" i="3" s="1"/>
  <c r="G58" i="3"/>
  <c r="H313" i="3"/>
  <c r="I313" i="3" s="1"/>
  <c r="L313" i="3" s="1"/>
  <c r="H356" i="3"/>
  <c r="H425" i="3"/>
  <c r="H21" i="3"/>
  <c r="I21" i="3" s="1"/>
  <c r="L21" i="3" s="1"/>
  <c r="G226" i="3"/>
  <c r="I226" i="3" s="1"/>
  <c r="H109" i="3"/>
  <c r="G355" i="3"/>
  <c r="I355" i="3" s="1"/>
  <c r="H172" i="3"/>
  <c r="H119" i="3"/>
  <c r="G64" i="3"/>
  <c r="H416" i="3"/>
  <c r="I416" i="3" s="1"/>
  <c r="L416" i="3" s="1"/>
  <c r="H223" i="3"/>
  <c r="G362" i="3"/>
  <c r="I362" i="3" s="1"/>
  <c r="L362" i="3" s="1"/>
  <c r="H156" i="3"/>
  <c r="G131" i="3"/>
  <c r="G80" i="3"/>
  <c r="G144" i="3"/>
  <c r="I144" i="3" s="1"/>
  <c r="L144" i="3" s="1"/>
  <c r="G12" i="3"/>
  <c r="I12" i="3" s="1"/>
  <c r="G216" i="3"/>
  <c r="H136" i="3"/>
  <c r="H160" i="3"/>
  <c r="H195" i="3"/>
  <c r="H211" i="3"/>
  <c r="I211" i="3" s="1"/>
  <c r="H243" i="3"/>
  <c r="H259" i="3"/>
  <c r="H282" i="3"/>
  <c r="I282" i="3" s="1"/>
  <c r="H330" i="3"/>
  <c r="H426" i="3"/>
  <c r="H270" i="3"/>
  <c r="H325" i="3"/>
  <c r="I325" i="3" s="1"/>
  <c r="H360" i="3"/>
  <c r="H106" i="3"/>
  <c r="H408" i="3"/>
  <c r="I408" i="3" s="1"/>
  <c r="H323" i="3"/>
  <c r="H229" i="3"/>
  <c r="I229" i="3" s="1"/>
  <c r="H77" i="3"/>
  <c r="H231" i="3"/>
  <c r="H253" i="3"/>
  <c r="G99" i="3"/>
  <c r="H303" i="3"/>
  <c r="G110" i="3"/>
  <c r="H269" i="3"/>
  <c r="I269" i="3" s="1"/>
  <c r="L269" i="3" s="1"/>
  <c r="G45" i="3"/>
  <c r="H66" i="3"/>
  <c r="H62" i="3"/>
  <c r="I62" i="3" s="1"/>
  <c r="L62" i="3" s="1"/>
  <c r="H27" i="3"/>
  <c r="H23" i="3"/>
  <c r="H133" i="3"/>
  <c r="I133" i="3" s="1"/>
  <c r="H181" i="3"/>
  <c r="H228" i="3"/>
  <c r="H44" i="3"/>
  <c r="H335" i="3"/>
  <c r="G258" i="3"/>
  <c r="I258" i="3" s="1"/>
  <c r="H359" i="3"/>
  <c r="H68" i="3"/>
  <c r="I68" i="3" s="1"/>
  <c r="H58" i="3"/>
  <c r="G29" i="3"/>
  <c r="I29" i="3" s="1"/>
  <c r="H242" i="3"/>
  <c r="G132" i="3"/>
  <c r="I132" i="3" s="1"/>
  <c r="G397" i="3"/>
  <c r="G253" i="3"/>
  <c r="G57" i="3"/>
  <c r="I57" i="3" s="1"/>
  <c r="L57" i="3" s="1"/>
  <c r="H308" i="3"/>
  <c r="I308" i="3" s="1"/>
  <c r="L308" i="3" s="1"/>
  <c r="H405" i="3"/>
  <c r="H274" i="3"/>
  <c r="H301" i="3"/>
  <c r="I301" i="3" s="1"/>
  <c r="L301" i="3" s="1"/>
  <c r="H340" i="3"/>
  <c r="H433" i="3"/>
  <c r="I376" i="1"/>
  <c r="L376" i="1" s="1"/>
  <c r="I347" i="1"/>
  <c r="H344" i="6"/>
  <c r="H432" i="6"/>
  <c r="H9" i="6"/>
  <c r="H75" i="6"/>
  <c r="H41" i="6"/>
  <c r="H248" i="6"/>
  <c r="H157" i="6"/>
  <c r="H291" i="6"/>
  <c r="H44" i="6"/>
  <c r="H12" i="6"/>
  <c r="H330" i="6"/>
  <c r="H241" i="6"/>
  <c r="H356" i="6"/>
  <c r="H59" i="6"/>
  <c r="H94" i="6"/>
  <c r="H292" i="6"/>
  <c r="H263" i="6"/>
  <c r="H274" i="6"/>
  <c r="H320" i="6"/>
  <c r="H66" i="6"/>
  <c r="H363" i="6"/>
  <c r="H331" i="6"/>
  <c r="I269" i="7"/>
  <c r="L269" i="7" s="1"/>
  <c r="I185" i="7"/>
  <c r="I80" i="7"/>
  <c r="L80" i="7" s="1"/>
  <c r="I343" i="10"/>
  <c r="L343" i="10" s="1"/>
  <c r="I15" i="7"/>
  <c r="L15" i="7" s="1"/>
  <c r="I360" i="8"/>
  <c r="I81" i="8"/>
  <c r="L81" i="8" s="1"/>
  <c r="I39" i="4"/>
  <c r="L39" i="4" s="1"/>
  <c r="I338" i="4"/>
  <c r="L338" i="4" s="1"/>
  <c r="I421" i="8"/>
  <c r="L421" i="8" s="1"/>
  <c r="I329" i="8"/>
  <c r="L329" i="8" s="1"/>
  <c r="I77" i="8"/>
  <c r="I214" i="4"/>
  <c r="L214" i="4" s="1"/>
  <c r="I194" i="4"/>
  <c r="L194" i="4" s="1"/>
  <c r="I151" i="4"/>
  <c r="L151" i="4" s="1"/>
  <c r="I202" i="4"/>
  <c r="L202" i="4" s="1"/>
  <c r="I354" i="4"/>
  <c r="L354" i="4" s="1"/>
  <c r="I417" i="4"/>
  <c r="L417" i="4" s="1"/>
  <c r="I385" i="4"/>
  <c r="L385" i="4" s="1"/>
  <c r="I381" i="4"/>
  <c r="I369" i="4"/>
  <c r="I329" i="4"/>
  <c r="I309" i="4"/>
  <c r="L309" i="4" s="1"/>
  <c r="I297" i="4"/>
  <c r="I273" i="4"/>
  <c r="I269" i="4"/>
  <c r="L269" i="4" s="1"/>
  <c r="I233" i="4"/>
  <c r="L233" i="4" s="1"/>
  <c r="I209" i="4"/>
  <c r="I201" i="4"/>
  <c r="I181" i="4"/>
  <c r="I173" i="4"/>
  <c r="L173" i="4" s="1"/>
  <c r="I169" i="4"/>
  <c r="I165" i="4"/>
  <c r="I73" i="4"/>
  <c r="I61" i="4"/>
  <c r="L61" i="4" s="1"/>
  <c r="I49" i="4"/>
  <c r="I45" i="4"/>
  <c r="I37" i="4"/>
  <c r="L37" i="4" s="1"/>
  <c r="I9" i="4"/>
  <c r="L9" i="4" s="1"/>
  <c r="I344" i="4"/>
  <c r="I184" i="4"/>
  <c r="I60" i="4"/>
  <c r="L60" i="4" s="1"/>
  <c r="I12" i="4"/>
  <c r="I242" i="5"/>
  <c r="L242" i="5" s="1"/>
  <c r="I387" i="5"/>
  <c r="I412" i="7"/>
  <c r="I348" i="7"/>
  <c r="L348" i="7" s="1"/>
  <c r="I172" i="7"/>
  <c r="I163" i="7"/>
  <c r="I91" i="7"/>
  <c r="I50" i="8"/>
  <c r="L50" i="8" s="1"/>
  <c r="H14" i="8"/>
  <c r="H354" i="8"/>
  <c r="I354" i="8" s="1"/>
  <c r="L354" i="8" s="1"/>
  <c r="H286" i="8"/>
  <c r="I286" i="8" s="1"/>
  <c r="L286" i="8" s="1"/>
  <c r="H434" i="8"/>
  <c r="H147" i="8"/>
  <c r="H183" i="8"/>
  <c r="H275" i="8"/>
  <c r="H295" i="8"/>
  <c r="H27" i="8"/>
  <c r="I27" i="8" s="1"/>
  <c r="L27" i="8" s="1"/>
  <c r="H131" i="8"/>
  <c r="I131" i="8" s="1"/>
  <c r="L131" i="8" s="1"/>
  <c r="H163" i="8"/>
  <c r="H235" i="8"/>
  <c r="H303" i="8"/>
  <c r="H375" i="8"/>
  <c r="H80" i="8"/>
  <c r="H376" i="8"/>
  <c r="H10" i="8"/>
  <c r="H30" i="8"/>
  <c r="H82" i="8"/>
  <c r="H154" i="8"/>
  <c r="I154" i="8" s="1"/>
  <c r="L154" i="8" s="1"/>
  <c r="H262" i="8"/>
  <c r="H402" i="8"/>
  <c r="H430" i="8"/>
  <c r="H58" i="8"/>
  <c r="G162" i="8"/>
  <c r="H258" i="8"/>
  <c r="H310" i="8"/>
  <c r="H255" i="8"/>
  <c r="I255" i="8" s="1"/>
  <c r="L255" i="8" s="1"/>
  <c r="H335" i="8"/>
  <c r="H23" i="8"/>
  <c r="I23" i="8" s="1"/>
  <c r="L23" i="8" s="1"/>
  <c r="H63" i="8"/>
  <c r="H151" i="8"/>
  <c r="H179" i="8"/>
  <c r="H299" i="8"/>
  <c r="H371" i="8"/>
  <c r="H411" i="8"/>
  <c r="H272" i="8"/>
  <c r="H408" i="8"/>
  <c r="H174" i="8"/>
  <c r="G182" i="8"/>
  <c r="I182" i="8" s="1"/>
  <c r="H194" i="8"/>
  <c r="I194" i="8" s="1"/>
  <c r="L194" i="8" s="1"/>
  <c r="G69" i="8"/>
  <c r="H81" i="8"/>
  <c r="H89" i="8"/>
  <c r="I89" i="8" s="1"/>
  <c r="L89" i="8" s="1"/>
  <c r="H97" i="8"/>
  <c r="I97" i="8" s="1"/>
  <c r="L97" i="8" s="1"/>
  <c r="H101" i="8"/>
  <c r="I101" i="8" s="1"/>
  <c r="L101" i="8" s="1"/>
  <c r="H217" i="8"/>
  <c r="I217" i="8" s="1"/>
  <c r="L217" i="8" s="1"/>
  <c r="G225" i="8"/>
  <c r="I225" i="8" s="1"/>
  <c r="L225" i="8" s="1"/>
  <c r="H233" i="8"/>
  <c r="I233" i="8" s="1"/>
  <c r="L233" i="8" s="1"/>
  <c r="G237" i="8"/>
  <c r="H249" i="8"/>
  <c r="I249" i="8" s="1"/>
  <c r="L249" i="8" s="1"/>
  <c r="H273" i="8"/>
  <c r="H281" i="8"/>
  <c r="H289" i="8"/>
  <c r="I289" i="8" s="1"/>
  <c r="L289" i="8" s="1"/>
  <c r="H309" i="8"/>
  <c r="I309" i="8" s="1"/>
  <c r="L309" i="8" s="1"/>
  <c r="H313" i="8"/>
  <c r="H321" i="8"/>
  <c r="H329" i="8"/>
  <c r="G333" i="8"/>
  <c r="H349" i="8"/>
  <c r="I349" i="8" s="1"/>
  <c r="L349" i="8" s="1"/>
  <c r="H357" i="8"/>
  <c r="I357" i="8" s="1"/>
  <c r="L357" i="8" s="1"/>
  <c r="G369" i="8"/>
  <c r="H397" i="8"/>
  <c r="I397" i="8" s="1"/>
  <c r="L397" i="8" s="1"/>
  <c r="G413" i="8"/>
  <c r="I413" i="8" s="1"/>
  <c r="G417" i="8"/>
  <c r="I417" i="8" s="1"/>
  <c r="H433" i="8"/>
  <c r="H341" i="8"/>
  <c r="I341" i="8" s="1"/>
  <c r="L341" i="8" s="1"/>
  <c r="H122" i="8"/>
  <c r="G130" i="8"/>
  <c r="H146" i="8"/>
  <c r="I146" i="8" s="1"/>
  <c r="H178" i="8"/>
  <c r="H202" i="8"/>
  <c r="G273" i="8"/>
  <c r="H253" i="8"/>
  <c r="I253" i="8" s="1"/>
  <c r="L253" i="8" s="1"/>
  <c r="G56" i="8"/>
  <c r="G35" i="8"/>
  <c r="I35" i="8" s="1"/>
  <c r="L35" i="8" s="1"/>
  <c r="H47" i="8"/>
  <c r="H34" i="8"/>
  <c r="H112" i="8"/>
  <c r="H276" i="8"/>
  <c r="I276" i="8" s="1"/>
  <c r="L276" i="8" s="1"/>
  <c r="H360" i="8"/>
  <c r="H102" i="8"/>
  <c r="G239" i="8"/>
  <c r="G247" i="8"/>
  <c r="G43" i="8"/>
  <c r="G103" i="8"/>
  <c r="G430" i="8"/>
  <c r="I430" i="8" s="1"/>
  <c r="L430" i="8" s="1"/>
  <c r="G281" i="8"/>
  <c r="G18" i="8"/>
  <c r="G220" i="8"/>
  <c r="G132" i="8"/>
  <c r="I132" i="8" s="1"/>
  <c r="G359" i="8"/>
  <c r="G415" i="8"/>
  <c r="H263" i="8"/>
  <c r="G198" i="8"/>
  <c r="I198" i="8" s="1"/>
  <c r="L198" i="8" s="1"/>
  <c r="H322" i="8"/>
  <c r="H120" i="8"/>
  <c r="G75" i="8"/>
  <c r="H91" i="8"/>
  <c r="I91" i="8" s="1"/>
  <c r="L91" i="8" s="1"/>
  <c r="H106" i="8"/>
  <c r="H22" i="8"/>
  <c r="I123" i="4"/>
  <c r="L123" i="4" s="1"/>
  <c r="I294" i="4"/>
  <c r="L294" i="4" s="1"/>
  <c r="I206" i="4"/>
  <c r="L206" i="4" s="1"/>
  <c r="I106" i="4"/>
  <c r="L106" i="4" s="1"/>
  <c r="I119" i="4"/>
  <c r="L119" i="4" s="1"/>
  <c r="I83" i="4"/>
  <c r="L83" i="4" s="1"/>
  <c r="I259" i="4"/>
  <c r="L259" i="4" s="1"/>
  <c r="I384" i="4"/>
  <c r="I332" i="4"/>
  <c r="L332" i="4" s="1"/>
  <c r="I204" i="4"/>
  <c r="I152" i="4"/>
  <c r="L152" i="4" s="1"/>
  <c r="I76" i="4"/>
  <c r="L76" i="4" s="1"/>
  <c r="I408" i="7"/>
  <c r="L408" i="7" s="1"/>
  <c r="I356" i="7"/>
  <c r="L356" i="7" s="1"/>
  <c r="I328" i="7"/>
  <c r="I312" i="7"/>
  <c r="L312" i="7" s="1"/>
  <c r="I244" i="7"/>
  <c r="I212" i="7"/>
  <c r="I155" i="7"/>
  <c r="I151" i="7"/>
  <c r="I111" i="7"/>
  <c r="L111" i="7" s="1"/>
  <c r="I99" i="7"/>
  <c r="L99" i="7" s="1"/>
  <c r="I95" i="7"/>
  <c r="I337" i="8"/>
  <c r="L337" i="8" s="1"/>
  <c r="I321" i="8"/>
  <c r="I31" i="8"/>
  <c r="L31" i="8" s="1"/>
  <c r="I265" i="8"/>
  <c r="L265" i="8" s="1"/>
  <c r="I197" i="8"/>
  <c r="L197" i="8" s="1"/>
  <c r="I371" i="10"/>
  <c r="L371" i="10" s="1"/>
  <c r="I123" i="10"/>
  <c r="L123" i="10" s="1"/>
  <c r="I63" i="10"/>
  <c r="I47" i="10"/>
  <c r="I386" i="10"/>
  <c r="L386" i="10" s="1"/>
  <c r="I290" i="10"/>
  <c r="H80" i="1"/>
  <c r="H176" i="1"/>
  <c r="H274" i="1"/>
  <c r="H92" i="1"/>
  <c r="G335" i="1"/>
  <c r="H294" i="8"/>
  <c r="I294" i="8" s="1"/>
  <c r="L294" i="8" s="1"/>
  <c r="H94" i="8"/>
  <c r="H357" i="1"/>
  <c r="H422" i="8"/>
  <c r="H290" i="8"/>
  <c r="I290" i="8" s="1"/>
  <c r="L290" i="8" s="1"/>
  <c r="I351" i="10"/>
  <c r="L351" i="10" s="1"/>
  <c r="I107" i="10"/>
  <c r="L107" i="10" s="1"/>
  <c r="I253" i="7"/>
  <c r="L253" i="7" s="1"/>
  <c r="I335" i="10"/>
  <c r="L335" i="10" s="1"/>
  <c r="I255" i="10"/>
  <c r="L255" i="10" s="1"/>
  <c r="I242" i="10"/>
  <c r="L242" i="10" s="1"/>
  <c r="I415" i="10"/>
  <c r="L415" i="10" s="1"/>
  <c r="I315" i="10"/>
  <c r="L315" i="10" s="1"/>
  <c r="I27" i="10"/>
  <c r="L27" i="10" s="1"/>
  <c r="I138" i="4"/>
  <c r="L138" i="4" s="1"/>
  <c r="I350" i="4"/>
  <c r="L350" i="4" s="1"/>
  <c r="I271" i="10"/>
  <c r="L271" i="10" s="1"/>
  <c r="I207" i="10"/>
  <c r="L207" i="10" s="1"/>
  <c r="I39" i="10"/>
  <c r="L39" i="10" s="1"/>
  <c r="I111" i="4"/>
  <c r="L111" i="4" s="1"/>
  <c r="I174" i="10"/>
  <c r="L174" i="10" s="1"/>
  <c r="I22" i="10"/>
  <c r="I78" i="4"/>
  <c r="L78" i="4" s="1"/>
  <c r="I295" i="4"/>
  <c r="L295" i="4" s="1"/>
  <c r="I34" i="4"/>
  <c r="L34" i="4" s="1"/>
  <c r="I402" i="4"/>
  <c r="L402" i="4" s="1"/>
  <c r="I183" i="4"/>
  <c r="L183" i="4" s="1"/>
  <c r="I255" i="4"/>
  <c r="L255" i="4" s="1"/>
  <c r="I135" i="4"/>
  <c r="L135" i="4" s="1"/>
  <c r="I126" i="4"/>
  <c r="L126" i="4" s="1"/>
  <c r="I199" i="4"/>
  <c r="L199" i="4" s="1"/>
  <c r="I38" i="4"/>
  <c r="L38" i="4" s="1"/>
  <c r="I30" i="4"/>
  <c r="L30" i="4" s="1"/>
  <c r="I91" i="4"/>
  <c r="L91" i="4" s="1"/>
  <c r="I198" i="3"/>
  <c r="L198" i="3" s="1"/>
  <c r="I298" i="3"/>
  <c r="I220" i="3"/>
  <c r="L220" i="3" s="1"/>
  <c r="I46" i="3"/>
  <c r="L46" i="3" s="1"/>
  <c r="I202" i="3"/>
  <c r="I352" i="3"/>
  <c r="L352" i="3" s="1"/>
  <c r="I95" i="3"/>
  <c r="I401" i="3"/>
  <c r="I155" i="3"/>
  <c r="L155" i="3" s="1"/>
  <c r="I179" i="3"/>
  <c r="I175" i="3"/>
  <c r="I111" i="3"/>
  <c r="L111" i="3" s="1"/>
  <c r="I38" i="3"/>
  <c r="L38" i="3" s="1"/>
  <c r="I338" i="3"/>
  <c r="I19" i="3"/>
  <c r="I247" i="3"/>
  <c r="L247" i="3" s="1"/>
  <c r="I186" i="3"/>
  <c r="I397" i="3"/>
  <c r="I415" i="3"/>
  <c r="L415" i="3" s="1"/>
  <c r="I207" i="3"/>
  <c r="L207" i="3" s="1"/>
  <c r="I367" i="3"/>
  <c r="I69" i="3"/>
  <c r="L69" i="3" s="1"/>
  <c r="I384" i="3"/>
  <c r="L384" i="3" s="1"/>
  <c r="I336" i="3"/>
  <c r="I309" i="3"/>
  <c r="L309" i="3" s="1"/>
  <c r="I93" i="3"/>
  <c r="I314" i="3"/>
  <c r="I173" i="3"/>
  <c r="L173" i="3" s="1"/>
  <c r="I149" i="3"/>
  <c r="I254" i="3"/>
  <c r="L254" i="3" s="1"/>
  <c r="I380" i="3"/>
  <c r="I25" i="3"/>
  <c r="I217" i="3"/>
  <c r="L217" i="3" s="1"/>
  <c r="I351" i="3"/>
  <c r="I363" i="3"/>
  <c r="I241" i="3"/>
  <c r="I375" i="3"/>
  <c r="I343" i="3"/>
  <c r="I421" i="3"/>
  <c r="I372" i="3"/>
  <c r="L372" i="3" s="1"/>
  <c r="I236" i="3"/>
  <c r="I49" i="3"/>
  <c r="L49" i="3" s="1"/>
  <c r="I165" i="3"/>
  <c r="I115" i="3"/>
  <c r="I297" i="3"/>
  <c r="L297" i="3" s="1"/>
  <c r="I52" i="3"/>
  <c r="L52" i="3" s="1"/>
  <c r="I11" i="3"/>
  <c r="L11" i="3" s="1"/>
  <c r="I278" i="3"/>
  <c r="L278" i="3" s="1"/>
  <c r="I102" i="3"/>
  <c r="I66" i="3"/>
  <c r="L66" i="3" s="1"/>
  <c r="I307" i="3"/>
  <c r="L307" i="3" s="1"/>
  <c r="I120" i="3"/>
  <c r="L120" i="3" s="1"/>
  <c r="I396" i="3"/>
  <c r="L396" i="3" s="1"/>
  <c r="I263" i="3"/>
  <c r="L263" i="3" s="1"/>
  <c r="I222" i="2"/>
  <c r="H429" i="2"/>
  <c r="H333" i="2"/>
  <c r="H237" i="2"/>
  <c r="H9" i="2"/>
  <c r="H381" i="2"/>
  <c r="H361" i="2"/>
  <c r="H273" i="2"/>
  <c r="I273" i="2" s="1"/>
  <c r="H225" i="2"/>
  <c r="I225" i="2" s="1"/>
  <c r="H169" i="2"/>
  <c r="H141" i="2"/>
  <c r="H105" i="2"/>
  <c r="H37" i="2"/>
  <c r="H29" i="2"/>
  <c r="H13" i="2"/>
  <c r="I13" i="2" s="1"/>
  <c r="G243" i="2"/>
  <c r="H432" i="2"/>
  <c r="H420" i="2"/>
  <c r="I420" i="2" s="1"/>
  <c r="L420" i="2" s="1"/>
  <c r="H230" i="2"/>
  <c r="H32" i="2"/>
  <c r="I32" i="2" s="1"/>
  <c r="G401" i="2"/>
  <c r="H327" i="2"/>
  <c r="I327" i="2" s="1"/>
  <c r="L327" i="2" s="1"/>
  <c r="H41" i="2"/>
  <c r="H202" i="2"/>
  <c r="I202" i="2" s="1"/>
  <c r="H23" i="2"/>
  <c r="I23" i="2" s="1"/>
  <c r="L23" i="2" s="1"/>
  <c r="H307" i="2"/>
  <c r="G337" i="2"/>
  <c r="G163" i="2"/>
  <c r="I163" i="2" s="1"/>
  <c r="G107" i="2"/>
  <c r="H130" i="2"/>
  <c r="I130" i="2" s="1"/>
  <c r="G354" i="2"/>
  <c r="I354" i="2" s="1"/>
  <c r="G422" i="2"/>
  <c r="G46" i="2"/>
  <c r="G70" i="2"/>
  <c r="H142" i="2"/>
  <c r="I142" i="2" s="1"/>
  <c r="H395" i="2"/>
  <c r="I395" i="2" s="1"/>
  <c r="L395" i="2" s="1"/>
  <c r="G403" i="2"/>
  <c r="G339" i="2"/>
  <c r="G134" i="2"/>
  <c r="G190" i="2"/>
  <c r="G128" i="2"/>
  <c r="H180" i="2"/>
  <c r="I180" i="2" s="1"/>
  <c r="H382" i="2"/>
  <c r="H146" i="2"/>
  <c r="G203" i="2"/>
  <c r="H179" i="2"/>
  <c r="H60" i="2"/>
  <c r="G283" i="2"/>
  <c r="H331" i="2"/>
  <c r="G179" i="2"/>
  <c r="I179" i="2" s="1"/>
  <c r="H268" i="2"/>
  <c r="G151" i="2"/>
  <c r="I151" i="2" s="1"/>
  <c r="L151" i="2" s="1"/>
  <c r="H419" i="2"/>
  <c r="G82" i="2"/>
  <c r="G345" i="2"/>
  <c r="I345" i="2" s="1"/>
  <c r="L345" i="2" s="1"/>
  <c r="H410" i="2"/>
  <c r="H50" i="2"/>
  <c r="H287" i="2"/>
  <c r="I287" i="2" s="1"/>
  <c r="G13" i="2"/>
  <c r="G169" i="2"/>
  <c r="H98" i="2"/>
  <c r="I98" i="2" s="1"/>
  <c r="L98" i="2" s="1"/>
  <c r="G323" i="2"/>
  <c r="H210" i="2"/>
  <c r="G418" i="2"/>
  <c r="G15" i="2"/>
  <c r="G124" i="2"/>
  <c r="G210" i="2"/>
  <c r="H48" i="2"/>
  <c r="G371" i="2"/>
  <c r="H127" i="2"/>
  <c r="G427" i="2"/>
  <c r="I427" i="2" s="1"/>
  <c r="L427" i="2" s="1"/>
  <c r="G241" i="2"/>
  <c r="G115" i="2"/>
  <c r="I115" i="2" s="1"/>
  <c r="L115" i="2" s="1"/>
  <c r="H263" i="2"/>
  <c r="G118" i="2"/>
  <c r="I118" i="2" s="1"/>
  <c r="L118" i="2" s="1"/>
  <c r="G204" i="2"/>
  <c r="G205" i="2"/>
  <c r="I205" i="2" s="1"/>
  <c r="H259" i="2"/>
  <c r="G384" i="2"/>
  <c r="I384" i="2" s="1"/>
  <c r="G338" i="2"/>
  <c r="G194" i="2"/>
  <c r="G246" i="2"/>
  <c r="G261" i="2"/>
  <c r="G54" i="2"/>
  <c r="I54" i="2" s="1"/>
  <c r="G342" i="2"/>
  <c r="H240" i="2"/>
  <c r="I240" i="2" s="1"/>
  <c r="G374" i="2"/>
  <c r="I374" i="2" s="1"/>
  <c r="L374" i="2" s="1"/>
  <c r="H391" i="2"/>
  <c r="G215" i="2"/>
  <c r="G202" i="2"/>
  <c r="G217" i="2"/>
  <c r="H343" i="2"/>
  <c r="G189" i="2"/>
  <c r="I189" i="2" s="1"/>
  <c r="L189" i="2" s="1"/>
  <c r="G195" i="2"/>
  <c r="H244" i="2"/>
  <c r="G154" i="2"/>
  <c r="G397" i="2"/>
  <c r="G64" i="2"/>
  <c r="I64" i="2" s="1"/>
  <c r="G32" i="2"/>
  <c r="G91" i="2"/>
  <c r="G287" i="2"/>
  <c r="H408" i="2"/>
  <c r="H278" i="2"/>
  <c r="H186" i="2"/>
  <c r="H114" i="2"/>
  <c r="I114" i="2" s="1"/>
  <c r="L114" i="2" s="1"/>
  <c r="H14" i="2"/>
  <c r="I14" i="2" s="1"/>
  <c r="L14" i="2" s="1"/>
  <c r="H266" i="2"/>
  <c r="H166" i="2"/>
  <c r="H349" i="2"/>
  <c r="H409" i="2"/>
  <c r="H397" i="2"/>
  <c r="I397" i="2" s="1"/>
  <c r="H353" i="2"/>
  <c r="H341" i="2"/>
  <c r="H329" i="2"/>
  <c r="H317" i="2"/>
  <c r="H293" i="2"/>
  <c r="H281" i="2"/>
  <c r="H245" i="2"/>
  <c r="H233" i="2"/>
  <c r="H193" i="2"/>
  <c r="H161" i="2"/>
  <c r="H117" i="2"/>
  <c r="H89" i="2"/>
  <c r="H81" i="2"/>
  <c r="I81" i="2" s="1"/>
  <c r="L81" i="2" s="1"/>
  <c r="H69" i="2"/>
  <c r="I69" i="2" s="1"/>
  <c r="L69" i="2" s="1"/>
  <c r="H53" i="2"/>
  <c r="G244" i="2"/>
  <c r="G197" i="2"/>
  <c r="G239" i="2"/>
  <c r="I239" i="2" s="1"/>
  <c r="L239" i="2" s="1"/>
  <c r="H404" i="2"/>
  <c r="H388" i="2"/>
  <c r="I388" i="2" s="1"/>
  <c r="H376" i="2"/>
  <c r="G234" i="2"/>
  <c r="H66" i="2"/>
  <c r="I66" i="2" s="1"/>
  <c r="G143" i="2"/>
  <c r="H168" i="2"/>
  <c r="H67" i="2"/>
  <c r="H194" i="2"/>
  <c r="H228" i="2"/>
  <c r="G141" i="2"/>
  <c r="I141" i="2" s="1"/>
  <c r="H35" i="2"/>
  <c r="G31" i="2"/>
  <c r="G11" i="2"/>
  <c r="H205" i="2"/>
  <c r="G174" i="2"/>
  <c r="I174" i="2" s="1"/>
  <c r="H422" i="2"/>
  <c r="I422" i="2" s="1"/>
  <c r="G52" i="2"/>
  <c r="I52" i="2" s="1"/>
  <c r="L52" i="2" s="1"/>
  <c r="H271" i="2"/>
  <c r="G332" i="2"/>
  <c r="I332" i="2" s="1"/>
  <c r="L332" i="2" s="1"/>
  <c r="H59" i="2"/>
  <c r="G35" i="2"/>
  <c r="I35" i="2" s="1"/>
  <c r="G152" i="2"/>
  <c r="G160" i="2"/>
  <c r="I160" i="2" s="1"/>
  <c r="G352" i="2"/>
  <c r="H54" i="2"/>
  <c r="G303" i="2"/>
  <c r="H431" i="2"/>
  <c r="G135" i="2"/>
  <c r="I135" i="2" s="1"/>
  <c r="L135" i="2" s="1"/>
  <c r="G296" i="2"/>
  <c r="I296" i="2" s="1"/>
  <c r="L296" i="2" s="1"/>
  <c r="G300" i="2"/>
  <c r="H430" i="2"/>
  <c r="H102" i="2"/>
  <c r="H318" i="2"/>
  <c r="G186" i="2"/>
  <c r="I186" i="2" s="1"/>
  <c r="L186" i="2" s="1"/>
  <c r="G276" i="2"/>
  <c r="G376" i="2"/>
  <c r="H12" i="2"/>
  <c r="G140" i="2"/>
  <c r="I140" i="2" s="1"/>
  <c r="L140" i="2" s="1"/>
  <c r="G292" i="2"/>
  <c r="G119" i="2"/>
  <c r="G17" i="2"/>
  <c r="G182" i="2"/>
  <c r="G220" i="2"/>
  <c r="G431" i="2"/>
  <c r="H15" i="2"/>
  <c r="I15" i="2" s="1"/>
  <c r="H38" i="2"/>
  <c r="G49" i="2"/>
  <c r="G377" i="2"/>
  <c r="H272" i="2"/>
  <c r="H199" i="2"/>
  <c r="G316" i="2"/>
  <c r="G214" i="2"/>
  <c r="H198" i="2"/>
  <c r="G259" i="2"/>
  <c r="I259" i="2" s="1"/>
  <c r="L259" i="2" s="1"/>
  <c r="H191" i="2"/>
  <c r="G392" i="2"/>
  <c r="G60" i="2"/>
  <c r="G196" i="2"/>
  <c r="G16" i="2"/>
  <c r="G360" i="2"/>
  <c r="G87" i="2"/>
  <c r="G207" i="2"/>
  <c r="H227" i="2"/>
  <c r="H260" i="2"/>
  <c r="H335" i="2"/>
  <c r="G430" i="2"/>
  <c r="I430" i="2" s="1"/>
  <c r="G76" i="2"/>
  <c r="G391" i="2"/>
  <c r="I391" i="2" s="1"/>
  <c r="L391" i="2" s="1"/>
  <c r="G126" i="2"/>
  <c r="G86" i="2"/>
  <c r="G127" i="2"/>
  <c r="I127" i="2" s="1"/>
  <c r="L127" i="2" s="1"/>
  <c r="G416" i="2"/>
  <c r="G42" i="2"/>
  <c r="G273" i="2"/>
  <c r="G385" i="2"/>
  <c r="I385" i="2" s="1"/>
  <c r="L385" i="2" s="1"/>
  <c r="G58" i="2"/>
  <c r="G298" i="2"/>
  <c r="G59" i="2"/>
  <c r="I59" i="2" s="1"/>
  <c r="G26" i="2"/>
  <c r="G50" i="2"/>
  <c r="G359" i="2"/>
  <c r="H350" i="2"/>
  <c r="I350" i="2" s="1"/>
  <c r="G413" i="2"/>
  <c r="I413" i="2" s="1"/>
  <c r="H112" i="2"/>
  <c r="G268" i="2"/>
  <c r="H76" i="2"/>
  <c r="G10" i="2"/>
  <c r="I10" i="2" s="1"/>
  <c r="L10" i="2" s="1"/>
  <c r="G14" i="2"/>
  <c r="G85" i="2"/>
  <c r="I85" i="2" s="1"/>
  <c r="L85" i="2" s="1"/>
  <c r="H44" i="2"/>
  <c r="G138" i="2"/>
  <c r="G131" i="2"/>
  <c r="H380" i="2"/>
  <c r="I380" i="2" s="1"/>
  <c r="H372" i="2"/>
  <c r="H400" i="2"/>
  <c r="G108" i="2"/>
  <c r="H131" i="2"/>
  <c r="G263" i="2"/>
  <c r="I263" i="2" s="1"/>
  <c r="G424" i="2"/>
  <c r="G96" i="2"/>
  <c r="I96" i="2" s="1"/>
  <c r="G232" i="2"/>
  <c r="G171" i="2"/>
  <c r="H236" i="2"/>
  <c r="G229" i="2"/>
  <c r="G21" i="2"/>
  <c r="G177" i="2"/>
  <c r="G74" i="2"/>
  <c r="G390" i="2"/>
  <c r="H378" i="2"/>
  <c r="G27" i="2"/>
  <c r="H251" i="2"/>
  <c r="G271" i="2"/>
  <c r="I271" i="2" s="1"/>
  <c r="H398" i="2"/>
  <c r="G363" i="2"/>
  <c r="H434" i="2"/>
  <c r="H95" i="2"/>
  <c r="H299" i="2"/>
  <c r="G170" i="2"/>
  <c r="H116" i="2"/>
  <c r="G180" i="2"/>
  <c r="H223" i="2"/>
  <c r="H40" i="2"/>
  <c r="G158" i="2"/>
  <c r="H402" i="2"/>
  <c r="G282" i="2"/>
  <c r="I282" i="2" s="1"/>
  <c r="H55" i="2"/>
  <c r="G262" i="2"/>
  <c r="G24" i="2"/>
  <c r="I24" i="2" s="1"/>
  <c r="G105" i="2"/>
  <c r="G67" i="2"/>
  <c r="H312" i="2"/>
  <c r="G330" i="2"/>
  <c r="G304" i="2"/>
  <c r="G142" i="2"/>
  <c r="H200" i="2"/>
  <c r="G251" i="2"/>
  <c r="H426" i="2"/>
  <c r="G55" i="2"/>
  <c r="I55" i="2" s="1"/>
  <c r="L55" i="2" s="1"/>
  <c r="G288" i="2"/>
  <c r="G199" i="2"/>
  <c r="I199" i="2" s="1"/>
  <c r="H159" i="2"/>
  <c r="H308" i="2"/>
  <c r="G248" i="2"/>
  <c r="G226" i="2"/>
  <c r="G93" i="2"/>
  <c r="G191" i="2"/>
  <c r="I191" i="2" s="1"/>
  <c r="G147" i="2"/>
  <c r="H355" i="2"/>
  <c r="I355" i="2" s="1"/>
  <c r="L355" i="2" s="1"/>
  <c r="H83" i="2"/>
  <c r="G104" i="2"/>
  <c r="G314" i="2"/>
  <c r="G41" i="2"/>
  <c r="H247" i="2"/>
  <c r="G335" i="2"/>
  <c r="H88" i="2"/>
  <c r="G344" i="2"/>
  <c r="G228" i="2"/>
  <c r="G326" i="2"/>
  <c r="G280" i="2"/>
  <c r="H87" i="2"/>
  <c r="G238" i="2"/>
  <c r="G336" i="2"/>
  <c r="I336" i="2" s="1"/>
  <c r="G277" i="2"/>
  <c r="H154" i="2"/>
  <c r="H262" i="2"/>
  <c r="H319" i="2"/>
  <c r="G193" i="2"/>
  <c r="G426" i="2"/>
  <c r="G412" i="2"/>
  <c r="G313" i="2"/>
  <c r="H347" i="2"/>
  <c r="I347" i="2" s="1"/>
  <c r="G388" i="2"/>
  <c r="H187" i="2"/>
  <c r="G249" i="2"/>
  <c r="I249" i="2" s="1"/>
  <c r="H242" i="2"/>
  <c r="H235" i="2"/>
  <c r="H366" i="2"/>
  <c r="G89" i="2"/>
  <c r="H31" i="2"/>
  <c r="G311" i="2"/>
  <c r="I311" i="2" s="1"/>
  <c r="G393" i="2"/>
  <c r="H138" i="2"/>
  <c r="H246" i="2"/>
  <c r="H47" i="2"/>
  <c r="I47" i="2" s="1"/>
  <c r="L47" i="2" s="1"/>
  <c r="H148" i="2"/>
  <c r="H284" i="2"/>
  <c r="I284" i="2" s="1"/>
  <c r="L284" i="2" s="1"/>
  <c r="G113" i="2"/>
  <c r="G281" i="2"/>
  <c r="I281" i="2" s="1"/>
  <c r="H124" i="2"/>
  <c r="G253" i="2"/>
  <c r="G187" i="2"/>
  <c r="H280" i="2"/>
  <c r="G159" i="2"/>
  <c r="I159" i="2" s="1"/>
  <c r="G30" i="2"/>
  <c r="I30" i="2" s="1"/>
  <c r="G299" i="2"/>
  <c r="G302" i="2"/>
  <c r="G183" i="2"/>
  <c r="I183" i="2" s="1"/>
  <c r="H155" i="2"/>
  <c r="I155" i="2" s="1"/>
  <c r="L155" i="2" s="1"/>
  <c r="G53" i="2"/>
  <c r="I53" i="2" s="1"/>
  <c r="H43" i="2"/>
  <c r="G256" i="2"/>
  <c r="I256" i="2" s="1"/>
  <c r="G369" i="2"/>
  <c r="G270" i="2"/>
  <c r="I270" i="2" s="1"/>
  <c r="H359" i="2"/>
  <c r="H239" i="2"/>
  <c r="H390" i="2"/>
  <c r="I390" i="2" s="1"/>
  <c r="G200" i="2"/>
  <c r="H215" i="2"/>
  <c r="H220" i="2"/>
  <c r="H276" i="2"/>
  <c r="H206" i="2"/>
  <c r="H74" i="2"/>
  <c r="H316" i="2"/>
  <c r="G164" i="2"/>
  <c r="I164" i="2" s="1"/>
  <c r="H18" i="2"/>
  <c r="H304" i="2"/>
  <c r="G136" i="2"/>
  <c r="G409" i="2"/>
  <c r="I409" i="2" s="1"/>
  <c r="G211" i="2"/>
  <c r="H362" i="2"/>
  <c r="H156" i="2"/>
  <c r="G129" i="2"/>
  <c r="G334" i="2"/>
  <c r="H8" i="2"/>
  <c r="I8" i="2" s="1"/>
  <c r="G432" i="2"/>
  <c r="H134" i="2"/>
  <c r="G254" i="2"/>
  <c r="H110" i="2"/>
  <c r="I110" i="2" s="1"/>
  <c r="L110" i="2" s="1"/>
  <c r="G176" i="2"/>
  <c r="G236" i="2"/>
  <c r="I236" i="2" s="1"/>
  <c r="L236" i="2" s="1"/>
  <c r="H334" i="2"/>
  <c r="G84" i="2"/>
  <c r="H192" i="2"/>
  <c r="H58" i="2"/>
  <c r="H80" i="2"/>
  <c r="I80" i="2" s="1"/>
  <c r="G221" i="2"/>
  <c r="G230" i="2"/>
  <c r="I230" i="2" s="1"/>
  <c r="H158" i="2"/>
  <c r="G247" i="2"/>
  <c r="H46" i="2"/>
  <c r="G149" i="2"/>
  <c r="H234" i="2"/>
  <c r="H144" i="2"/>
  <c r="I144" i="2" s="1"/>
  <c r="H256" i="2"/>
  <c r="G198" i="2"/>
  <c r="H178" i="2"/>
  <c r="G279" i="2"/>
  <c r="I279" i="2" s="1"/>
  <c r="G38" i="2"/>
  <c r="G94" i="2"/>
  <c r="G208" i="2"/>
  <c r="H407" i="2"/>
  <c r="H27" i="2"/>
  <c r="H115" i="2"/>
  <c r="H135" i="2"/>
  <c r="H133" i="2"/>
  <c r="H188" i="2"/>
  <c r="H274" i="2"/>
  <c r="G112" i="2"/>
  <c r="I112" i="2" s="1"/>
  <c r="H183" i="2"/>
  <c r="G185" i="2"/>
  <c r="H405" i="2"/>
  <c r="I405" i="2" s="1"/>
  <c r="L405" i="2" s="1"/>
  <c r="H305" i="2"/>
  <c r="H96" i="2"/>
  <c r="H129" i="2"/>
  <c r="G175" i="2"/>
  <c r="G165" i="2"/>
  <c r="G132" i="2"/>
  <c r="H147" i="2"/>
  <c r="I147" i="2" s="1"/>
  <c r="H427" i="2"/>
  <c r="H78" i="2"/>
  <c r="G109" i="2"/>
  <c r="G75" i="2"/>
  <c r="I75" i="2" s="1"/>
  <c r="H291" i="2"/>
  <c r="G36" i="2"/>
  <c r="G305" i="2"/>
  <c r="H221" i="2"/>
  <c r="I221" i="2" s="1"/>
  <c r="G83" i="2"/>
  <c r="H352" i="2"/>
  <c r="H340" i="2"/>
  <c r="H356" i="2"/>
  <c r="H416" i="2"/>
  <c r="H11" i="2"/>
  <c r="G34" i="2"/>
  <c r="I34" i="2" s="1"/>
  <c r="G415" i="2"/>
  <c r="G349" i="2"/>
  <c r="I349" i="2" s="1"/>
  <c r="G402" i="2"/>
  <c r="G88" i="2"/>
  <c r="H140" i="2"/>
  <c r="G106" i="2"/>
  <c r="I106" i="2" s="1"/>
  <c r="G188" i="2"/>
  <c r="I188" i="2" s="1"/>
  <c r="G321" i="2"/>
  <c r="I321" i="2" s="1"/>
  <c r="G56" i="2"/>
  <c r="G408" i="2"/>
  <c r="I408" i="2" s="1"/>
  <c r="G341" i="2"/>
  <c r="I341" i="2" s="1"/>
  <c r="H324" i="2"/>
  <c r="G130" i="2"/>
  <c r="G421" i="2"/>
  <c r="G404" i="2"/>
  <c r="G172" i="2"/>
  <c r="G372" i="2"/>
  <c r="I372" i="2" s="1"/>
  <c r="L372" i="2" s="1"/>
  <c r="H292" i="2"/>
  <c r="G18" i="2"/>
  <c r="G102" i="2"/>
  <c r="G306" i="2"/>
  <c r="H394" i="2"/>
  <c r="H255" i="2"/>
  <c r="I255" i="2" s="1"/>
  <c r="L255" i="2" s="1"/>
  <c r="G278" i="2"/>
  <c r="I278" i="2" s="1"/>
  <c r="G291" i="2"/>
  <c r="I291" i="2" s="1"/>
  <c r="G373" i="2"/>
  <c r="H123" i="2"/>
  <c r="G233" i="2"/>
  <c r="I233" i="2" s="1"/>
  <c r="H63" i="2"/>
  <c r="G319" i="2"/>
  <c r="G350" i="2"/>
  <c r="H171" i="2"/>
  <c r="I171" i="2" s="1"/>
  <c r="H300" i="2"/>
  <c r="G382" i="2"/>
  <c r="G387" i="2"/>
  <c r="G434" i="2"/>
  <c r="G307" i="2"/>
  <c r="I307" i="2" s="1"/>
  <c r="G366" i="2"/>
  <c r="H252" i="2"/>
  <c r="I252" i="2" s="1"/>
  <c r="L252" i="2" s="1"/>
  <c r="G240" i="2"/>
  <c r="G365" i="2"/>
  <c r="G137" i="2"/>
  <c r="G153" i="2"/>
  <c r="G157" i="2"/>
  <c r="G324" i="2"/>
  <c r="G28" i="2"/>
  <c r="I28" i="2" s="1"/>
  <c r="H346" i="2"/>
  <c r="H338" i="2"/>
  <c r="I338" i="2" s="1"/>
  <c r="L338" i="2" s="1"/>
  <c r="H91" i="2"/>
  <c r="H216" i="2"/>
  <c r="G425" i="2"/>
  <c r="G95" i="2"/>
  <c r="I95" i="2" s="1"/>
  <c r="L95" i="2" s="1"/>
  <c r="G78" i="2"/>
  <c r="I78" i="2" s="1"/>
  <c r="H107" i="2"/>
  <c r="H303" i="2"/>
  <c r="G347" i="2"/>
  <c r="H283" i="2"/>
  <c r="G328" i="2"/>
  <c r="G274" i="2"/>
  <c r="I274" i="2" s="1"/>
  <c r="G40" i="2"/>
  <c r="G381" i="2"/>
  <c r="I381" i="2" s="1"/>
  <c r="H418" i="2"/>
  <c r="H414" i="2"/>
  <c r="H24" i="2"/>
  <c r="G379" i="2"/>
  <c r="G414" i="2"/>
  <c r="I414" i="2" s="1"/>
  <c r="G318" i="2"/>
  <c r="I318" i="2" s="1"/>
  <c r="G264" i="2"/>
  <c r="G166" i="2"/>
  <c r="I166" i="2" s="1"/>
  <c r="H288" i="2"/>
  <c r="G428" i="2"/>
  <c r="H122" i="2"/>
  <c r="G310" i="2"/>
  <c r="G227" i="2"/>
  <c r="I227" i="2" s="1"/>
  <c r="G285" i="2"/>
  <c r="I285" i="2" s="1"/>
  <c r="H363" i="2"/>
  <c r="G168" i="2"/>
  <c r="G275" i="2"/>
  <c r="H435" i="2"/>
  <c r="I435" i="2" s="1"/>
  <c r="L435" i="2" s="1"/>
  <c r="H232" i="2"/>
  <c r="G258" i="2"/>
  <c r="H339" i="2"/>
  <c r="H258" i="2"/>
  <c r="G79" i="2"/>
  <c r="H219" i="2"/>
  <c r="I219" i="2" s="1"/>
  <c r="L219" i="2" s="1"/>
  <c r="H68" i="2"/>
  <c r="H254" i="2"/>
  <c r="H214" i="2"/>
  <c r="H104" i="2"/>
  <c r="I104" i="2" s="1"/>
  <c r="H330" i="2"/>
  <c r="G364" i="2"/>
  <c r="I364" i="2" s="1"/>
  <c r="G394" i="2"/>
  <c r="G218" i="2"/>
  <c r="H212" i="2"/>
  <c r="I212" i="2" s="1"/>
  <c r="L212" i="2" s="1"/>
  <c r="G380" i="2"/>
  <c r="G231" i="2"/>
  <c r="I231" i="2" s="1"/>
  <c r="G235" i="2"/>
  <c r="I235" i="2" s="1"/>
  <c r="L235" i="2" s="1"/>
  <c r="H415" i="2"/>
  <c r="I415" i="2" s="1"/>
  <c r="H151" i="2"/>
  <c r="G250" i="2"/>
  <c r="H367" i="2"/>
  <c r="H323" i="2"/>
  <c r="G8" i="2"/>
  <c r="H423" i="2"/>
  <c r="I423" i="2" s="1"/>
  <c r="L423" i="2" s="1"/>
  <c r="G320" i="2"/>
  <c r="G245" i="2"/>
  <c r="G101" i="2"/>
  <c r="H39" i="2"/>
  <c r="H132" i="2"/>
  <c r="G367" i="2"/>
  <c r="G355" i="2"/>
  <c r="G25" i="2"/>
  <c r="I25" i="2" s="1"/>
  <c r="H36" i="2"/>
  <c r="H152" i="2"/>
  <c r="H406" i="2"/>
  <c r="I406" i="2" s="1"/>
  <c r="L406" i="2" s="1"/>
  <c r="H71" i="2"/>
  <c r="G407" i="2"/>
  <c r="H375" i="2"/>
  <c r="I375" i="2" s="1"/>
  <c r="L375" i="2" s="1"/>
  <c r="G71" i="2"/>
  <c r="G301" i="2"/>
  <c r="G260" i="2"/>
  <c r="I260" i="2" s="1"/>
  <c r="G162" i="2"/>
  <c r="H175" i="2"/>
  <c r="G121" i="2"/>
  <c r="H126" i="2"/>
  <c r="H226" i="2"/>
  <c r="G269" i="2"/>
  <c r="I269" i="2" s="1"/>
  <c r="G333" i="2"/>
  <c r="H250" i="2"/>
  <c r="H79" i="2"/>
  <c r="I79" i="2" s="1"/>
  <c r="G144" i="2"/>
  <c r="G400" i="2"/>
  <c r="G315" i="2"/>
  <c r="I315" i="2" s="1"/>
  <c r="G284" i="2"/>
  <c r="H94" i="2"/>
  <c r="G267" i="2"/>
  <c r="I267" i="2" s="1"/>
  <c r="H310" i="2"/>
  <c r="G80" i="2"/>
  <c r="G167" i="2"/>
  <c r="I167" i="2" s="1"/>
  <c r="H172" i="2"/>
  <c r="I172" i="2" s="1"/>
  <c r="G62" i="2"/>
  <c r="G133" i="2"/>
  <c r="I133" i="2" s="1"/>
  <c r="G317" i="2"/>
  <c r="G45" i="2"/>
  <c r="I45" i="2" s="1"/>
  <c r="H298" i="2"/>
  <c r="H118" i="2"/>
  <c r="G348" i="2"/>
  <c r="I348" i="2" s="1"/>
  <c r="G43" i="2"/>
  <c r="I43" i="2" s="1"/>
  <c r="L43" i="2" s="1"/>
  <c r="H77" i="2"/>
  <c r="H213" i="2"/>
  <c r="G68" i="2"/>
  <c r="I68" i="2" s="1"/>
  <c r="L68" i="2" s="1"/>
  <c r="H342" i="2"/>
  <c r="H217" i="2"/>
  <c r="G122" i="2"/>
  <c r="H20" i="2"/>
  <c r="H56" i="2"/>
  <c r="G383" i="2"/>
  <c r="I383" i="2" s="1"/>
  <c r="H153" i="2"/>
  <c r="H257" i="2"/>
  <c r="H184" i="2"/>
  <c r="I184" i="2" s="1"/>
  <c r="L184" i="2" s="1"/>
  <c r="H119" i="2"/>
  <c r="G309" i="2"/>
  <c r="G92" i="2"/>
  <c r="H289" i="2"/>
  <c r="H421" i="2"/>
  <c r="G99" i="2"/>
  <c r="G289" i="2"/>
  <c r="I289" i="2" s="1"/>
  <c r="L289" i="2" s="1"/>
  <c r="G398" i="2"/>
  <c r="H290" i="2"/>
  <c r="I290" i="2" s="1"/>
  <c r="L290" i="2" s="1"/>
  <c r="G63" i="2"/>
  <c r="H302" i="2"/>
  <c r="I302" i="2" s="1"/>
  <c r="H374" i="2"/>
  <c r="H344" i="2"/>
  <c r="I344" i="2" s="1"/>
  <c r="H360" i="2"/>
  <c r="I329" i="2"/>
  <c r="I48" i="2"/>
  <c r="L48" i="2" s="1"/>
  <c r="I61" i="2"/>
  <c r="L61" i="2" s="1"/>
  <c r="I150" i="2"/>
  <c r="H182" i="2"/>
  <c r="H106" i="2"/>
  <c r="H326" i="2"/>
  <c r="H26" i="2"/>
  <c r="I26" i="2" s="1"/>
  <c r="H393" i="2"/>
  <c r="H57" i="2"/>
  <c r="H425" i="2"/>
  <c r="H369" i="2"/>
  <c r="H301" i="2"/>
  <c r="H253" i="2"/>
  <c r="H201" i="2"/>
  <c r="H177" i="2"/>
  <c r="I177" i="2" s="1"/>
  <c r="H149" i="2"/>
  <c r="H125" i="2"/>
  <c r="H97" i="2"/>
  <c r="I97" i="2" s="1"/>
  <c r="G57" i="2"/>
  <c r="G103" i="2"/>
  <c r="H162" i="2"/>
  <c r="I162" i="2" s="1"/>
  <c r="H90" i="2"/>
  <c r="H30" i="2"/>
  <c r="H190" i="2"/>
  <c r="H82" i="2"/>
  <c r="H10" i="2"/>
  <c r="H417" i="2"/>
  <c r="H373" i="2"/>
  <c r="H313" i="2"/>
  <c r="H261" i="2"/>
  <c r="H185" i="2"/>
  <c r="H25" i="2"/>
  <c r="H433" i="2"/>
  <c r="I433" i="2" s="1"/>
  <c r="L433" i="2" s="1"/>
  <c r="H401" i="2"/>
  <c r="H365" i="2"/>
  <c r="H337" i="2"/>
  <c r="H325" i="2"/>
  <c r="H309" i="2"/>
  <c r="H297" i="2"/>
  <c r="H285" i="2"/>
  <c r="H277" i="2"/>
  <c r="H241" i="2"/>
  <c r="H181" i="2"/>
  <c r="H165" i="2"/>
  <c r="I165" i="2" s="1"/>
  <c r="H145" i="2"/>
  <c r="H121" i="2"/>
  <c r="H101" i="2"/>
  <c r="I101" i="2" s="1"/>
  <c r="H93" i="2"/>
  <c r="H73" i="2"/>
  <c r="H49" i="2"/>
  <c r="H33" i="2"/>
  <c r="I33" i="2" s="1"/>
  <c r="L33" i="2" s="1"/>
  <c r="H314" i="2"/>
  <c r="H412" i="2"/>
  <c r="I412" i="2" s="1"/>
  <c r="H392" i="2"/>
  <c r="H328" i="2"/>
  <c r="H264" i="2"/>
  <c r="H139" i="2"/>
  <c r="I139" i="2" s="1"/>
  <c r="L139" i="2" s="1"/>
  <c r="H370" i="2"/>
  <c r="H371" i="2"/>
  <c r="G65" i="2"/>
  <c r="G178" i="2"/>
  <c r="H62" i="2"/>
  <c r="H17" i="2"/>
  <c r="H72" i="2"/>
  <c r="H22" i="2"/>
  <c r="I22" i="2" s="1"/>
  <c r="L22" i="2" s="1"/>
  <c r="G417" i="2"/>
  <c r="G419" i="2"/>
  <c r="I419" i="2" s="1"/>
  <c r="L419" i="2" s="1"/>
  <c r="H65" i="2"/>
  <c r="G294" i="2"/>
  <c r="H286" i="2"/>
  <c r="I286" i="2" s="1"/>
  <c r="L286" i="2" s="1"/>
  <c r="G125" i="2"/>
  <c r="I125" i="2" s="1"/>
  <c r="G37" i="2"/>
  <c r="G389" i="2"/>
  <c r="I389" i="2" s="1"/>
  <c r="L389" i="2" s="1"/>
  <c r="H204" i="2"/>
  <c r="G370" i="2"/>
  <c r="I370" i="2" s="1"/>
  <c r="G411" i="2"/>
  <c r="G209" i="2"/>
  <c r="I209" i="2" s="1"/>
  <c r="L209" i="2" s="1"/>
  <c r="H176" i="2"/>
  <c r="H411" i="2"/>
  <c r="H351" i="2"/>
  <c r="I351" i="2" s="1"/>
  <c r="L351" i="2" s="1"/>
  <c r="G223" i="2"/>
  <c r="I223" i="2" s="1"/>
  <c r="L223" i="2" s="1"/>
  <c r="G97" i="2"/>
  <c r="H203" i="2"/>
  <c r="G192" i="2"/>
  <c r="I192" i="2" s="1"/>
  <c r="L192" i="2" s="1"/>
  <c r="G116" i="2"/>
  <c r="G410" i="2"/>
  <c r="I410" i="2" s="1"/>
  <c r="L410" i="2" s="1"/>
  <c r="G201" i="2"/>
  <c r="H86" i="2"/>
  <c r="H322" i="2"/>
  <c r="G257" i="2"/>
  <c r="G331" i="2"/>
  <c r="G343" i="2"/>
  <c r="I343" i="2" s="1"/>
  <c r="L343" i="2" s="1"/>
  <c r="G361" i="2"/>
  <c r="G123" i="2"/>
  <c r="I123" i="2" s="1"/>
  <c r="L123" i="2" s="1"/>
  <c r="G206" i="2"/>
  <c r="I206" i="2" s="1"/>
  <c r="L206" i="2" s="1"/>
  <c r="G20" i="2"/>
  <c r="I20" i="2" s="1"/>
  <c r="L20" i="2" s="1"/>
  <c r="H306" i="2"/>
  <c r="H238" i="2"/>
  <c r="H143" i="2"/>
  <c r="G242" i="2"/>
  <c r="I242" i="2" s="1"/>
  <c r="L242" i="2" s="1"/>
  <c r="G156" i="2"/>
  <c r="I156" i="2" s="1"/>
  <c r="L156" i="2" s="1"/>
  <c r="H70" i="2"/>
  <c r="G368" i="2"/>
  <c r="I368" i="2" s="1"/>
  <c r="G272" i="2"/>
  <c r="H275" i="2"/>
  <c r="G325" i="2"/>
  <c r="H103" i="2"/>
  <c r="G346" i="2"/>
  <c r="I346" i="2" s="1"/>
  <c r="L346" i="2" s="1"/>
  <c r="G148" i="2"/>
  <c r="H84" i="2"/>
  <c r="G295" i="2"/>
  <c r="G51" i="2"/>
  <c r="H403" i="2"/>
  <c r="G181" i="2"/>
  <c r="G312" i="2"/>
  <c r="G340" i="2"/>
  <c r="H386" i="2"/>
  <c r="G353" i="2"/>
  <c r="H128" i="2"/>
  <c r="G378" i="2"/>
  <c r="G357" i="2"/>
  <c r="I357" i="2" s="1"/>
  <c r="L357" i="2" s="1"/>
  <c r="G308" i="2"/>
  <c r="H92" i="2"/>
  <c r="I92" i="2" s="1"/>
  <c r="G90" i="2"/>
  <c r="I90" i="2" s="1"/>
  <c r="L90" i="2" s="1"/>
  <c r="G322" i="2"/>
  <c r="G73" i="2"/>
  <c r="G362" i="2"/>
  <c r="G44" i="2"/>
  <c r="G72" i="2"/>
  <c r="G77" i="2"/>
  <c r="G173" i="2"/>
  <c r="I173" i="2" s="1"/>
  <c r="L173" i="2" s="1"/>
  <c r="H387" i="2"/>
  <c r="G117" i="2"/>
  <c r="G216" i="2"/>
  <c r="I216" i="2" s="1"/>
  <c r="L216" i="2" s="1"/>
  <c r="H196" i="2"/>
  <c r="G293" i="2"/>
  <c r="I293" i="2" s="1"/>
  <c r="G29" i="2"/>
  <c r="I29" i="2" s="1"/>
  <c r="H207" i="2"/>
  <c r="G265" i="2"/>
  <c r="G429" i="2"/>
  <c r="I429" i="2" s="1"/>
  <c r="H100" i="2"/>
  <c r="I100" i="2" s="1"/>
  <c r="L100" i="2" s="1"/>
  <c r="G399" i="2"/>
  <c r="I399" i="2" s="1"/>
  <c r="G266" i="2"/>
  <c r="H428" i="2"/>
  <c r="I183" i="1"/>
  <c r="I51" i="1"/>
  <c r="L51" i="1" s="1"/>
  <c r="I134" i="1"/>
  <c r="L134" i="1" s="1"/>
  <c r="I368" i="1"/>
  <c r="L368" i="1" s="1"/>
  <c r="I207" i="1"/>
  <c r="I75" i="1"/>
  <c r="I415" i="1"/>
  <c r="I334" i="1"/>
  <c r="L334" i="1" s="1"/>
  <c r="I242" i="1"/>
  <c r="L242" i="1" s="1"/>
  <c r="I162" i="1"/>
  <c r="I26" i="1"/>
  <c r="I15" i="1"/>
  <c r="L15" i="1" s="1"/>
  <c r="I92" i="1"/>
  <c r="L92" i="1" s="1"/>
  <c r="I380" i="1"/>
  <c r="L380" i="1" s="1"/>
  <c r="I111" i="1"/>
  <c r="L111" i="1" s="1"/>
  <c r="I206" i="1"/>
  <c r="I110" i="1"/>
  <c r="I123" i="1"/>
  <c r="I35" i="1"/>
  <c r="L35" i="1" s="1"/>
  <c r="I430" i="4"/>
  <c r="L430" i="4" s="1"/>
  <c r="I405" i="4"/>
  <c r="L405" i="4" s="1"/>
  <c r="I400" i="1"/>
  <c r="L400" i="1" s="1"/>
  <c r="I278" i="1"/>
  <c r="I210" i="8"/>
  <c r="L210" i="8" s="1"/>
  <c r="I243" i="8"/>
  <c r="L243" i="8" s="1"/>
  <c r="I407" i="4"/>
  <c r="L407" i="4" s="1"/>
  <c r="I191" i="4"/>
  <c r="L191" i="4" s="1"/>
  <c r="I410" i="4"/>
  <c r="L410" i="4" s="1"/>
  <c r="I351" i="1"/>
  <c r="L351" i="1" s="1"/>
  <c r="I230" i="1"/>
  <c r="I186" i="1"/>
  <c r="L186" i="1" s="1"/>
  <c r="I90" i="1"/>
  <c r="I411" i="3"/>
  <c r="I419" i="10"/>
  <c r="H125" i="1"/>
  <c r="H181" i="1"/>
  <c r="H329" i="1"/>
  <c r="H386" i="1"/>
  <c r="H69" i="1"/>
  <c r="H277" i="1"/>
  <c r="H53" i="1"/>
  <c r="H109" i="1"/>
  <c r="H209" i="1"/>
  <c r="H241" i="1"/>
  <c r="H374" i="1"/>
  <c r="H236" i="1"/>
  <c r="H152" i="1"/>
  <c r="H308" i="1"/>
  <c r="H33" i="1"/>
  <c r="H341" i="1"/>
  <c r="H145" i="1"/>
  <c r="H422" i="1"/>
  <c r="H349" i="1"/>
  <c r="H260" i="1"/>
  <c r="I260" i="1" s="1"/>
  <c r="L260" i="1" s="1"/>
  <c r="H344" i="1"/>
  <c r="H48" i="1"/>
  <c r="G224" i="1"/>
  <c r="G301" i="1"/>
  <c r="G304" i="1"/>
  <c r="G177" i="1"/>
  <c r="G79" i="1"/>
  <c r="I79" i="1" s="1"/>
  <c r="L79" i="1" s="1"/>
  <c r="G113" i="1"/>
  <c r="I113" i="1" s="1"/>
  <c r="L113" i="1" s="1"/>
  <c r="G292" i="1"/>
  <c r="G362" i="1"/>
  <c r="G297" i="1"/>
  <c r="G97" i="1"/>
  <c r="G405" i="1"/>
  <c r="G252" i="1"/>
  <c r="G21" i="1"/>
  <c r="G232" i="1"/>
  <c r="H382" i="1"/>
  <c r="G213" i="1"/>
  <c r="I213" i="1" s="1"/>
  <c r="L213" i="1" s="1"/>
  <c r="H205" i="1"/>
  <c r="G153" i="1"/>
  <c r="G129" i="1"/>
  <c r="H406" i="1"/>
  <c r="G68" i="1"/>
  <c r="I68" i="1" s="1"/>
  <c r="L68" i="1" s="1"/>
  <c r="G390" i="1"/>
  <c r="G281" i="1"/>
  <c r="G61" i="1"/>
  <c r="G328" i="1"/>
  <c r="I328" i="1" s="1"/>
  <c r="L328" i="1" s="1"/>
  <c r="G73" i="1"/>
  <c r="H325" i="1"/>
  <c r="H257" i="1"/>
  <c r="G316" i="1"/>
  <c r="G105" i="1"/>
  <c r="G121" i="1"/>
  <c r="I121" i="1" s="1"/>
  <c r="L121" i="1" s="1"/>
  <c r="G244" i="1"/>
  <c r="G414" i="1"/>
  <c r="G164" i="1"/>
  <c r="I164" i="1" s="1"/>
  <c r="L164" i="1" s="1"/>
  <c r="G425" i="1"/>
  <c r="G317" i="1"/>
  <c r="H169" i="1"/>
  <c r="H177" i="1"/>
  <c r="G185" i="1"/>
  <c r="G228" i="1"/>
  <c r="G193" i="1"/>
  <c r="G276" i="1"/>
  <c r="G144" i="1"/>
  <c r="H394" i="1"/>
  <c r="G116" i="1"/>
  <c r="G340" i="1"/>
  <c r="I340" i="1" s="1"/>
  <c r="L340" i="1" s="1"/>
  <c r="H137" i="1"/>
  <c r="G422" i="1"/>
  <c r="H366" i="1"/>
  <c r="H129" i="1"/>
  <c r="G321" i="1"/>
  <c r="H390" i="1"/>
  <c r="G197" i="1"/>
  <c r="I197" i="1" s="1"/>
  <c r="L197" i="1" s="1"/>
  <c r="H229" i="1"/>
  <c r="G133" i="1"/>
  <c r="G9" i="1"/>
  <c r="H49" i="1"/>
  <c r="H305" i="1"/>
  <c r="H337" i="1"/>
  <c r="G261" i="1"/>
  <c r="H185" i="1"/>
  <c r="H213" i="1"/>
  <c r="H117" i="1"/>
  <c r="H354" i="1"/>
  <c r="G81" i="1"/>
  <c r="G253" i="1"/>
  <c r="G125" i="1"/>
  <c r="I125" i="1" s="1"/>
  <c r="L125" i="1" s="1"/>
  <c r="G313" i="1"/>
  <c r="G28" i="1"/>
  <c r="G369" i="1"/>
  <c r="I369" i="1" s="1"/>
  <c r="L369" i="1" s="1"/>
  <c r="H106" i="1"/>
  <c r="I106" i="1" s="1"/>
  <c r="L106" i="1" s="1"/>
  <c r="H318" i="1"/>
  <c r="G72" i="1"/>
  <c r="G426" i="1"/>
  <c r="G33" i="1"/>
  <c r="G345" i="1"/>
  <c r="I345" i="1" s="1"/>
  <c r="L345" i="1" s="1"/>
  <c r="G160" i="1"/>
  <c r="G268" i="1"/>
  <c r="G108" i="1"/>
  <c r="G357" i="1"/>
  <c r="I357" i="1" s="1"/>
  <c r="L357" i="1" s="1"/>
  <c r="H313" i="1"/>
  <c r="H370" i="1"/>
  <c r="H108" i="1"/>
  <c r="G17" i="1"/>
  <c r="H168" i="1"/>
  <c r="H397" i="1"/>
  <c r="H224" i="1"/>
  <c r="H292" i="1"/>
  <c r="H348" i="1"/>
  <c r="H120" i="1"/>
  <c r="H417" i="1"/>
  <c r="I417" i="1" s="1"/>
  <c r="L417" i="1" s="1"/>
  <c r="H434" i="1"/>
  <c r="H105" i="1"/>
  <c r="H293" i="1"/>
  <c r="H9" i="1"/>
  <c r="H220" i="1"/>
  <c r="H421" i="1"/>
  <c r="H304" i="1"/>
  <c r="G172" i="1"/>
  <c r="G358" i="1"/>
  <c r="G196" i="1"/>
  <c r="I196" i="1" s="1"/>
  <c r="L196" i="1" s="1"/>
  <c r="G285" i="1"/>
  <c r="G421" i="1"/>
  <c r="I421" i="1" s="1"/>
  <c r="L421" i="1" s="1"/>
  <c r="G132" i="1"/>
  <c r="G266" i="1"/>
  <c r="I266" i="1" s="1"/>
  <c r="L266" i="1" s="1"/>
  <c r="G257" i="1"/>
  <c r="G201" i="1"/>
  <c r="G220" i="1"/>
  <c r="G40" i="1"/>
  <c r="I40" i="1" s="1"/>
  <c r="L40" i="1" s="1"/>
  <c r="H298" i="1"/>
  <c r="G241" i="1"/>
  <c r="G389" i="1"/>
  <c r="G37" i="1"/>
  <c r="I37" i="1" s="1"/>
  <c r="L37" i="1" s="1"/>
  <c r="G433" i="1"/>
  <c r="G156" i="1"/>
  <c r="G374" i="1"/>
  <c r="I374" i="1" s="1"/>
  <c r="L374" i="1" s="1"/>
  <c r="H281" i="1"/>
  <c r="G336" i="1"/>
  <c r="I336" i="1" s="1"/>
  <c r="L336" i="1" s="1"/>
  <c r="H189" i="1"/>
  <c r="G293" i="1"/>
  <c r="G320" i="1"/>
  <c r="I320" i="1" s="1"/>
  <c r="L320" i="1" s="1"/>
  <c r="H13" i="1"/>
  <c r="H157" i="1"/>
  <c r="H153" i="1"/>
  <c r="H273" i="1"/>
  <c r="H217" i="1"/>
  <c r="H77" i="1"/>
  <c r="H91" i="1"/>
  <c r="H358" i="1"/>
  <c r="G361" i="1"/>
  <c r="H81" i="1"/>
  <c r="H133" i="1"/>
  <c r="H321" i="1"/>
  <c r="G341" i="1"/>
  <c r="H309" i="1"/>
  <c r="G48" i="1"/>
  <c r="G260" i="1"/>
  <c r="H285" i="1"/>
  <c r="G402" i="1"/>
  <c r="G41" i="1"/>
  <c r="H402" i="1"/>
  <c r="I402" i="1" s="1"/>
  <c r="L402" i="1" s="1"/>
  <c r="G49" i="1"/>
  <c r="I49" i="1" s="1"/>
  <c r="L49" i="1" s="1"/>
  <c r="G349" i="1"/>
  <c r="G96" i="1"/>
  <c r="G229" i="1"/>
  <c r="I229" i="1" s="1"/>
  <c r="L229" i="1" s="1"/>
  <c r="G20" i="1"/>
  <c r="H89" i="1"/>
  <c r="G88" i="1"/>
  <c r="I88" i="1" s="1"/>
  <c r="L88" i="1" s="1"/>
  <c r="G381" i="1"/>
  <c r="G418" i="1"/>
  <c r="G348" i="1"/>
  <c r="I348" i="1" s="1"/>
  <c r="L348" i="1" s="1"/>
  <c r="G60" i="1"/>
  <c r="I60" i="1" s="1"/>
  <c r="L60" i="1" s="1"/>
  <c r="G394" i="1"/>
  <c r="G161" i="1"/>
  <c r="G305" i="1"/>
  <c r="I305" i="1" s="1"/>
  <c r="L305" i="1" s="1"/>
  <c r="H414" i="1"/>
  <c r="G217" i="1"/>
  <c r="G167" i="1"/>
  <c r="H233" i="1"/>
  <c r="I233" i="1" s="1"/>
  <c r="L233" i="1" s="1"/>
  <c r="G124" i="1"/>
  <c r="G112" i="1"/>
  <c r="H141" i="1"/>
  <c r="H93" i="1"/>
  <c r="H161" i="1"/>
  <c r="G36" i="1"/>
  <c r="I36" i="1" s="1"/>
  <c r="L36" i="1" s="1"/>
  <c r="H173" i="1"/>
  <c r="G434" i="1"/>
  <c r="I434" i="1" s="1"/>
  <c r="L434" i="1" s="1"/>
  <c r="G365" i="1"/>
  <c r="H32" i="1"/>
  <c r="G410" i="1"/>
  <c r="H345" i="1"/>
  <c r="G173" i="1"/>
  <c r="I173" i="1" s="1"/>
  <c r="L173" i="1" s="1"/>
  <c r="H40" i="1"/>
  <c r="G176" i="1"/>
  <c r="I176" i="1" s="1"/>
  <c r="L176" i="1" s="1"/>
  <c r="H261" i="1"/>
  <c r="I261" i="1" s="1"/>
  <c r="L261" i="1" s="1"/>
  <c r="H244" i="1"/>
  <c r="H328" i="1"/>
  <c r="H409" i="1"/>
  <c r="H172" i="1"/>
  <c r="H204" i="1"/>
  <c r="H8" i="1"/>
  <c r="H37" i="1"/>
  <c r="H433" i="1"/>
  <c r="H296" i="1"/>
  <c r="H144" i="1"/>
  <c r="H124" i="1"/>
  <c r="H320" i="1"/>
  <c r="G401" i="1"/>
  <c r="H355" i="1"/>
  <c r="I355" i="1" s="1"/>
  <c r="L355" i="1" s="1"/>
  <c r="G237" i="1"/>
  <c r="G148" i="1"/>
  <c r="I148" i="1" s="1"/>
  <c r="L148" i="1" s="1"/>
  <c r="G398" i="1"/>
  <c r="G272" i="1"/>
  <c r="G69" i="1"/>
  <c r="I69" i="1" s="1"/>
  <c r="L69" i="1" s="1"/>
  <c r="G378" i="1"/>
  <c r="G141" i="1"/>
  <c r="G57" i="1"/>
  <c r="G337" i="1"/>
  <c r="I337" i="1" s="1"/>
  <c r="L337" i="1" s="1"/>
  <c r="G168" i="1"/>
  <c r="H201" i="1"/>
  <c r="G45" i="1"/>
  <c r="G280" i="1"/>
  <c r="G157" i="1"/>
  <c r="G80" i="1"/>
  <c r="I80" i="1" s="1"/>
  <c r="G385" i="1"/>
  <c r="G32" i="1"/>
  <c r="H223" i="1"/>
  <c r="I223" i="1" s="1"/>
  <c r="L223" i="1" s="1"/>
  <c r="G269" i="1"/>
  <c r="G12" i="1"/>
  <c r="H73" i="1"/>
  <c r="G256" i="1"/>
  <c r="I256" i="1" s="1"/>
  <c r="L256" i="1" s="1"/>
  <c r="H197" i="1"/>
  <c r="G85" i="1"/>
  <c r="G149" i="1"/>
  <c r="H317" i="1"/>
  <c r="H121" i="1"/>
  <c r="G200" i="1"/>
  <c r="I200" i="1" s="1"/>
  <c r="L200" i="1" s="1"/>
  <c r="G221" i="1"/>
  <c r="I221" i="1" s="1"/>
  <c r="L221" i="1" s="1"/>
  <c r="G429" i="1"/>
  <c r="I429" i="1" s="1"/>
  <c r="L429" i="1" s="1"/>
  <c r="G370" i="1"/>
  <c r="G137" i="1"/>
  <c r="G216" i="1"/>
  <c r="G245" i="1"/>
  <c r="G344" i="1"/>
  <c r="G140" i="1"/>
  <c r="G128" i="1"/>
  <c r="G169" i="1"/>
  <c r="G225" i="1"/>
  <c r="G29" i="1"/>
  <c r="H232" i="1"/>
  <c r="H280" i="1"/>
  <c r="H377" i="1"/>
  <c r="H252" i="1"/>
  <c r="H160" i="1"/>
  <c r="H208" i="1"/>
  <c r="H76" i="1"/>
  <c r="G152" i="1"/>
  <c r="G77" i="1"/>
  <c r="I77" i="1" s="1"/>
  <c r="L77" i="1" s="1"/>
  <c r="G76" i="1"/>
  <c r="I76" i="1" s="1"/>
  <c r="L76" i="1" s="1"/>
  <c r="G373" i="1"/>
  <c r="I373" i="1" s="1"/>
  <c r="L373" i="1" s="1"/>
  <c r="H237" i="1"/>
  <c r="G325" i="1"/>
  <c r="I325" i="1" s="1"/>
  <c r="L325" i="1" s="1"/>
  <c r="H165" i="1"/>
  <c r="H45" i="1"/>
  <c r="H430" i="1"/>
  <c r="G24" i="1"/>
  <c r="I24" i="1" s="1"/>
  <c r="L24" i="1" s="1"/>
  <c r="G249" i="1"/>
  <c r="G13" i="1"/>
  <c r="I13" i="1" s="1"/>
  <c r="L13" i="1" s="1"/>
  <c r="G406" i="1"/>
  <c r="G136" i="1"/>
  <c r="I136" i="1" s="1"/>
  <c r="L136" i="1" s="1"/>
  <c r="H17" i="1"/>
  <c r="I17" i="1" s="1"/>
  <c r="L17" i="1" s="1"/>
  <c r="G165" i="1"/>
  <c r="H418" i="1"/>
  <c r="H289" i="1"/>
  <c r="H365" i="1"/>
  <c r="H284" i="1"/>
  <c r="H116" i="1"/>
  <c r="H65" i="1"/>
  <c r="H97" i="1"/>
  <c r="H85" i="1"/>
  <c r="H100" i="1"/>
  <c r="H316" i="1"/>
  <c r="H156" i="1"/>
  <c r="I156" i="1" s="1"/>
  <c r="L156" i="1" s="1"/>
  <c r="H180" i="1"/>
  <c r="G100" i="1"/>
  <c r="I100" i="1" s="1"/>
  <c r="L100" i="1" s="1"/>
  <c r="G117" i="1"/>
  <c r="G92" i="1"/>
  <c r="G312" i="1"/>
  <c r="I312" i="1" s="1"/>
  <c r="L312" i="1" s="1"/>
  <c r="G240" i="1"/>
  <c r="I240" i="1" s="1"/>
  <c r="L240" i="1" s="1"/>
  <c r="G16" i="1"/>
  <c r="G309" i="1"/>
  <c r="I309" i="1" s="1"/>
  <c r="L309" i="1" s="1"/>
  <c r="G377" i="1"/>
  <c r="G300" i="1"/>
  <c r="I300" i="1" s="1"/>
  <c r="L300" i="1" s="1"/>
  <c r="G104" i="1"/>
  <c r="G296" i="1"/>
  <c r="I296" i="1" s="1"/>
  <c r="L296" i="1" s="1"/>
  <c r="G205" i="1"/>
  <c r="I205" i="1" s="1"/>
  <c r="L205" i="1" s="1"/>
  <c r="H21" i="1"/>
  <c r="G397" i="1"/>
  <c r="G332" i="1"/>
  <c r="G417" i="1"/>
  <c r="H426" i="1"/>
  <c r="G184" i="1"/>
  <c r="I184" i="1" s="1"/>
  <c r="L184" i="1" s="1"/>
  <c r="G393" i="1"/>
  <c r="G308" i="1"/>
  <c r="G289" i="1"/>
  <c r="H225" i="1"/>
  <c r="G259" i="1"/>
  <c r="I259" i="1" s="1"/>
  <c r="L259" i="1" s="1"/>
  <c r="H301" i="1"/>
  <c r="H57" i="1"/>
  <c r="H41" i="1"/>
  <c r="H61" i="1"/>
  <c r="I61" i="1" s="1"/>
  <c r="L61" i="1" s="1"/>
  <c r="G248" i="1"/>
  <c r="G386" i="1"/>
  <c r="H378" i="1"/>
  <c r="G333" i="1"/>
  <c r="H249" i="1"/>
  <c r="G52" i="1"/>
  <c r="I52" i="1" s="1"/>
  <c r="L52" i="1" s="1"/>
  <c r="H44" i="1"/>
  <c r="H393" i="1"/>
  <c r="H332" i="1"/>
  <c r="H264" i="1"/>
  <c r="H96" i="1"/>
  <c r="H12" i="1"/>
  <c r="H84" i="1"/>
  <c r="H265" i="1"/>
  <c r="H36" i="1"/>
  <c r="G44" i="1"/>
  <c r="I44" i="1" s="1"/>
  <c r="L44" i="1" s="1"/>
  <c r="G430" i="1"/>
  <c r="G101" i="1"/>
  <c r="G382" i="1"/>
  <c r="G324" i="1"/>
  <c r="G180" i="1"/>
  <c r="H245" i="1"/>
  <c r="H113" i="1"/>
  <c r="G189" i="1"/>
  <c r="I189" i="1" s="1"/>
  <c r="L189" i="1" s="1"/>
  <c r="G188" i="1"/>
  <c r="I188" i="1" s="1"/>
  <c r="L188" i="1" s="1"/>
  <c r="G181" i="1"/>
  <c r="H29" i="1"/>
  <c r="H363" i="1"/>
  <c r="H297" i="1"/>
  <c r="I297" i="1" s="1"/>
  <c r="L297" i="1" s="1"/>
  <c r="G109" i="1"/>
  <c r="G409" i="1"/>
  <c r="H25" i="1"/>
  <c r="G25" i="1"/>
  <c r="I25" i="1" s="1"/>
  <c r="L25" i="1" s="1"/>
  <c r="G208" i="1"/>
  <c r="G350" i="1"/>
  <c r="H398" i="1"/>
  <c r="H20" i="1"/>
  <c r="H192" i="1"/>
  <c r="H112" i="1"/>
  <c r="H413" i="1"/>
  <c r="H196" i="1"/>
  <c r="H256" i="1"/>
  <c r="H52" i="1"/>
  <c r="H389" i="1"/>
  <c r="I389" i="1" s="1"/>
  <c r="L389" i="1" s="1"/>
  <c r="H221" i="1"/>
  <c r="H410" i="1"/>
  <c r="I410" i="1" s="1"/>
  <c r="L410" i="1" s="1"/>
  <c r="H149" i="1"/>
  <c r="I149" i="1" s="1"/>
  <c r="L149" i="1" s="1"/>
  <c r="H68" i="1"/>
  <c r="G192" i="1"/>
  <c r="G8" i="1"/>
  <c r="G145" i="1"/>
  <c r="G413" i="1"/>
  <c r="I413" i="1" s="1"/>
  <c r="L413" i="1" s="1"/>
  <c r="G93" i="1"/>
  <c r="G212" i="1"/>
  <c r="G209" i="1"/>
  <c r="I209" i="1" s="1"/>
  <c r="L209" i="1" s="1"/>
  <c r="G284" i="1"/>
  <c r="I284" i="1" s="1"/>
  <c r="L284" i="1" s="1"/>
  <c r="G288" i="1"/>
  <c r="I288" i="1" s="1"/>
  <c r="L288" i="1" s="1"/>
  <c r="G274" i="1"/>
  <c r="G120" i="1"/>
  <c r="I120" i="1" s="1"/>
  <c r="L120" i="1" s="1"/>
  <c r="H193" i="1"/>
  <c r="G53" i="1"/>
  <c r="I53" i="1" s="1"/>
  <c r="L53" i="1" s="1"/>
  <c r="G273" i="1"/>
  <c r="H269" i="1"/>
  <c r="G56" i="1"/>
  <c r="G233" i="1"/>
  <c r="G277" i="1"/>
  <c r="H362" i="1"/>
  <c r="G329" i="1"/>
  <c r="I329" i="1" s="1"/>
  <c r="L329" i="1" s="1"/>
  <c r="G64" i="1"/>
  <c r="H101" i="1"/>
  <c r="G264" i="1"/>
  <c r="H253" i="1"/>
  <c r="G204" i="1"/>
  <c r="G353" i="1"/>
  <c r="G265" i="1"/>
  <c r="H350" i="1"/>
  <c r="G236" i="1"/>
  <c r="I236" i="1" s="1"/>
  <c r="L236" i="1" s="1"/>
  <c r="G354" i="1"/>
  <c r="G65" i="1"/>
  <c r="G89" i="1"/>
  <c r="I89" i="1" s="1"/>
  <c r="L89" i="1" s="1"/>
  <c r="H333" i="1"/>
  <c r="G84" i="1"/>
  <c r="G366" i="1"/>
  <c r="I366" i="1" s="1"/>
  <c r="H381" i="1"/>
  <c r="I381" i="1" s="1"/>
  <c r="L381" i="1" s="1"/>
  <c r="H128" i="1"/>
  <c r="H16" i="1"/>
  <c r="H361" i="1"/>
  <c r="H212" i="1"/>
  <c r="H140" i="1"/>
  <c r="I140" i="1" s="1"/>
  <c r="L140" i="1" s="1"/>
  <c r="H64" i="1"/>
  <c r="H398" i="5"/>
  <c r="G161" i="5"/>
  <c r="I161" i="5" s="1"/>
  <c r="L161" i="5" s="1"/>
  <c r="G141" i="5"/>
  <c r="I141" i="5" s="1"/>
  <c r="L141" i="5" s="1"/>
  <c r="G88" i="5"/>
  <c r="I88" i="5" s="1"/>
  <c r="G229" i="5"/>
  <c r="I229" i="5" s="1"/>
  <c r="L229" i="5" s="1"/>
  <c r="G301" i="5"/>
  <c r="I301" i="5" s="1"/>
  <c r="L301" i="5" s="1"/>
  <c r="H159" i="5"/>
  <c r="G390" i="5"/>
  <c r="I390" i="5" s="1"/>
  <c r="L390" i="5" s="1"/>
  <c r="G423" i="5"/>
  <c r="I423" i="5" s="1"/>
  <c r="L423" i="5" s="1"/>
  <c r="H68" i="5"/>
  <c r="G67" i="5"/>
  <c r="I67" i="5" s="1"/>
  <c r="H348" i="5"/>
  <c r="I348" i="5" s="1"/>
  <c r="L348" i="5" s="1"/>
  <c r="H267" i="5"/>
  <c r="I267" i="5" s="1"/>
  <c r="L267" i="5" s="1"/>
  <c r="G407" i="5"/>
  <c r="I407" i="5" s="1"/>
  <c r="H435" i="5"/>
  <c r="H356" i="5"/>
  <c r="I356" i="5" s="1"/>
  <c r="L356" i="5" s="1"/>
  <c r="H316" i="5"/>
  <c r="I316" i="5" s="1"/>
  <c r="L316" i="5" s="1"/>
  <c r="H160" i="5"/>
  <c r="I160" i="5" s="1"/>
  <c r="L160" i="5" s="1"/>
  <c r="H92" i="5"/>
  <c r="I92" i="5" s="1"/>
  <c r="L92" i="5" s="1"/>
  <c r="H355" i="5"/>
  <c r="I355" i="5" s="1"/>
  <c r="L355" i="5" s="1"/>
  <c r="H386" i="5"/>
  <c r="H392" i="5"/>
  <c r="I392" i="5" s="1"/>
  <c r="L392" i="5" s="1"/>
  <c r="G177" i="5"/>
  <c r="I177" i="5" s="1"/>
  <c r="L177" i="5" s="1"/>
  <c r="H63" i="5"/>
  <c r="I63" i="5" s="1"/>
  <c r="L63" i="5" s="1"/>
  <c r="H226" i="5"/>
  <c r="G70" i="5"/>
  <c r="I70" i="5" s="1"/>
  <c r="L70" i="5" s="1"/>
  <c r="G86" i="5"/>
  <c r="I86" i="5" s="1"/>
  <c r="G232" i="5"/>
  <c r="I232" i="5" s="1"/>
  <c r="G29" i="5"/>
  <c r="I29" i="5" s="1"/>
  <c r="L29" i="5" s="1"/>
  <c r="G126" i="5"/>
  <c r="I126" i="5" s="1"/>
  <c r="L126" i="5" s="1"/>
  <c r="H79" i="5"/>
  <c r="I79" i="5" s="1"/>
  <c r="L79" i="5" s="1"/>
  <c r="H114" i="5"/>
  <c r="I114" i="5" s="1"/>
  <c r="L114" i="5" s="1"/>
  <c r="H298" i="5"/>
  <c r="I298" i="5" s="1"/>
  <c r="L298" i="5" s="1"/>
  <c r="H328" i="5"/>
  <c r="H290" i="5"/>
  <c r="G48" i="5"/>
  <c r="I48" i="5" s="1"/>
  <c r="L48" i="5" s="1"/>
  <c r="H375" i="5"/>
  <c r="H251" i="5"/>
  <c r="H332" i="5"/>
  <c r="I332" i="5" s="1"/>
  <c r="L332" i="5" s="1"/>
  <c r="G143" i="5"/>
  <c r="I143" i="5" s="1"/>
  <c r="L143" i="5" s="1"/>
  <c r="G290" i="5"/>
  <c r="I290" i="5" s="1"/>
  <c r="L290" i="5" s="1"/>
  <c r="G68" i="5"/>
  <c r="H84" i="5"/>
  <c r="G9" i="5"/>
  <c r="G209" i="5"/>
  <c r="I209" i="5" s="1"/>
  <c r="L209" i="5" s="1"/>
  <c r="H62" i="5"/>
  <c r="H379" i="5"/>
  <c r="I379" i="5" s="1"/>
  <c r="L379" i="5" s="1"/>
  <c r="H408" i="5"/>
  <c r="I408" i="5" s="1"/>
  <c r="L408" i="5" s="1"/>
  <c r="G201" i="5"/>
  <c r="I201" i="5" s="1"/>
  <c r="G293" i="5"/>
  <c r="H132" i="5"/>
  <c r="H49" i="5"/>
  <c r="G254" i="5"/>
  <c r="I254" i="5" s="1"/>
  <c r="L254" i="5" s="1"/>
  <c r="H312" i="5"/>
  <c r="I312" i="5" s="1"/>
  <c r="L312" i="5" s="1"/>
  <c r="G116" i="5"/>
  <c r="I116" i="5" s="1"/>
  <c r="G156" i="5"/>
  <c r="I156" i="5" s="1"/>
  <c r="L156" i="5" s="1"/>
  <c r="G383" i="5"/>
  <c r="I383" i="5" s="1"/>
  <c r="L383" i="5" s="1"/>
  <c r="H259" i="5"/>
  <c r="G270" i="5"/>
  <c r="I270" i="5" s="1"/>
  <c r="L270" i="5" s="1"/>
  <c r="H174" i="5"/>
  <c r="I174" i="5" s="1"/>
  <c r="L174" i="5" s="1"/>
  <c r="G231" i="5"/>
  <c r="I231" i="5" s="1"/>
  <c r="L231" i="5" s="1"/>
  <c r="H173" i="5"/>
  <c r="G288" i="5"/>
  <c r="I288" i="5" s="1"/>
  <c r="L288" i="5" s="1"/>
  <c r="G362" i="5"/>
  <c r="I362" i="5" s="1"/>
  <c r="L362" i="5" s="1"/>
  <c r="G59" i="5"/>
  <c r="I59" i="5" s="1"/>
  <c r="L59" i="5" s="1"/>
  <c r="H317" i="5"/>
  <c r="I317" i="5" s="1"/>
  <c r="L317" i="5" s="1"/>
  <c r="G337" i="5"/>
  <c r="I337" i="5" s="1"/>
  <c r="L337" i="5" s="1"/>
  <c r="H273" i="5"/>
  <c r="I273" i="5" s="1"/>
  <c r="L273" i="5" s="1"/>
  <c r="G170" i="5"/>
  <c r="I170" i="5" s="1"/>
  <c r="L170" i="5" s="1"/>
  <c r="I297" i="2"/>
  <c r="L297" i="2" s="1"/>
  <c r="I131" i="2"/>
  <c r="L131" i="2" s="1"/>
  <c r="I227" i="3"/>
  <c r="L227" i="3" s="1"/>
  <c r="I333" i="3"/>
  <c r="L333" i="3" s="1"/>
  <c r="I180" i="3"/>
  <c r="L180" i="3" s="1"/>
  <c r="I272" i="4"/>
  <c r="L272" i="4" s="1"/>
  <c r="I64" i="4"/>
  <c r="L64" i="4" s="1"/>
  <c r="I266" i="5"/>
  <c r="L266" i="5" s="1"/>
  <c r="I259" i="5"/>
  <c r="I417" i="5"/>
  <c r="L417" i="5" s="1"/>
  <c r="I125" i="5"/>
  <c r="I84" i="5"/>
  <c r="L84" i="5" s="1"/>
  <c r="I162" i="5"/>
  <c r="L162" i="5" s="1"/>
  <c r="I98" i="5"/>
  <c r="L98" i="5" s="1"/>
  <c r="I251" i="5"/>
  <c r="L251" i="5" s="1"/>
  <c r="I318" i="5"/>
  <c r="L318" i="5" s="1"/>
  <c r="I247" i="5"/>
  <c r="L247" i="5" s="1"/>
  <c r="I391" i="5"/>
  <c r="L391" i="5" s="1"/>
  <c r="H419" i="6"/>
  <c r="H79" i="6"/>
  <c r="H13" i="6"/>
  <c r="I272" i="8"/>
  <c r="I254" i="10"/>
  <c r="L254" i="10" s="1"/>
  <c r="I66" i="10"/>
  <c r="L66" i="10" s="1"/>
  <c r="I234" i="10"/>
  <c r="L234" i="10" s="1"/>
  <c r="I50" i="10"/>
  <c r="H385" i="1"/>
  <c r="H184" i="1"/>
  <c r="I218" i="4"/>
  <c r="L218" i="4" s="1"/>
  <c r="I327" i="4"/>
  <c r="L327" i="4" s="1"/>
  <c r="I343" i="4"/>
  <c r="L343" i="4" s="1"/>
  <c r="I363" i="4"/>
  <c r="L363" i="4" s="1"/>
  <c r="I221" i="4"/>
  <c r="L221" i="4" s="1"/>
  <c r="I163" i="4"/>
  <c r="L163" i="4" s="1"/>
  <c r="I43" i="4"/>
  <c r="L43" i="4" s="1"/>
  <c r="I102" i="4"/>
  <c r="L102" i="4" s="1"/>
  <c r="I147" i="4"/>
  <c r="L147" i="4" s="1"/>
  <c r="I311" i="4"/>
  <c r="L311" i="4" s="1"/>
  <c r="I186" i="4"/>
  <c r="L186" i="4" s="1"/>
  <c r="I286" i="4"/>
  <c r="L286" i="4" s="1"/>
  <c r="I27" i="4"/>
  <c r="L27" i="4" s="1"/>
  <c r="I370" i="4"/>
  <c r="L370" i="4" s="1"/>
  <c r="H272" i="1"/>
  <c r="H405" i="1"/>
  <c r="I405" i="1" s="1"/>
  <c r="L405" i="1" s="1"/>
  <c r="H248" i="1"/>
  <c r="H148" i="1"/>
  <c r="H425" i="1"/>
  <c r="H372" i="1"/>
  <c r="G98" i="1"/>
  <c r="I98" i="1" s="1"/>
  <c r="G431" i="1"/>
  <c r="I431" i="1" s="1"/>
  <c r="G427" i="1"/>
  <c r="G411" i="1"/>
  <c r="I411" i="1" s="1"/>
  <c r="H399" i="1"/>
  <c r="I399" i="1" s="1"/>
  <c r="L399" i="1" s="1"/>
  <c r="G359" i="1"/>
  <c r="I359" i="1" s="1"/>
  <c r="H346" i="1"/>
  <c r="I346" i="1" s="1"/>
  <c r="L346" i="1" s="1"/>
  <c r="H338" i="1"/>
  <c r="I338" i="1" s="1"/>
  <c r="L338" i="1" s="1"/>
  <c r="G318" i="1"/>
  <c r="G254" i="1"/>
  <c r="I254" i="1" s="1"/>
  <c r="G246" i="1"/>
  <c r="G238" i="1"/>
  <c r="H194" i="1"/>
  <c r="H178" i="1"/>
  <c r="I178" i="1" s="1"/>
  <c r="L178" i="1" s="1"/>
  <c r="H150" i="1"/>
  <c r="I150" i="1" s="1"/>
  <c r="L150" i="1" s="1"/>
  <c r="G142" i="1"/>
  <c r="H82" i="1"/>
  <c r="H74" i="1"/>
  <c r="I74" i="1" s="1"/>
  <c r="L74" i="1" s="1"/>
  <c r="H58" i="1"/>
  <c r="I58" i="1" s="1"/>
  <c r="L58" i="1" s="1"/>
  <c r="G54" i="1"/>
  <c r="G46" i="1"/>
  <c r="G30" i="1"/>
  <c r="I30" i="1" s="1"/>
  <c r="H22" i="1"/>
  <c r="G14" i="1"/>
  <c r="I14" i="1" s="1"/>
  <c r="H428" i="1"/>
  <c r="G412" i="1"/>
  <c r="I412" i="1" s="1"/>
  <c r="G372" i="1"/>
  <c r="H360" i="1"/>
  <c r="H343" i="1"/>
  <c r="I343" i="1" s="1"/>
  <c r="H319" i="1"/>
  <c r="G303" i="1"/>
  <c r="I303" i="1" s="1"/>
  <c r="H295" i="1"/>
  <c r="G247" i="1"/>
  <c r="I247" i="1" s="1"/>
  <c r="L247" i="1" s="1"/>
  <c r="H239" i="1"/>
  <c r="H199" i="1"/>
  <c r="I199" i="1" s="1"/>
  <c r="L199" i="1" s="1"/>
  <c r="G191" i="1"/>
  <c r="I191" i="1" s="1"/>
  <c r="L191" i="1" s="1"/>
  <c r="H175" i="1"/>
  <c r="I175" i="1" s="1"/>
  <c r="G155" i="1"/>
  <c r="I155" i="1" s="1"/>
  <c r="G147" i="1"/>
  <c r="H131" i="1"/>
  <c r="I131" i="1" s="1"/>
  <c r="L131" i="1" s="1"/>
  <c r="H127" i="1"/>
  <c r="G67" i="1"/>
  <c r="G31" i="1"/>
  <c r="G19" i="1"/>
  <c r="H408" i="1"/>
  <c r="I408" i="1" s="1"/>
  <c r="L408" i="1" s="1"/>
  <c r="G227" i="1"/>
  <c r="I227" i="1" s="1"/>
  <c r="G435" i="1"/>
  <c r="G407" i="1"/>
  <c r="I407" i="1" s="1"/>
  <c r="H395" i="1"/>
  <c r="I395" i="1" s="1"/>
  <c r="H371" i="1"/>
  <c r="I371" i="1" s="1"/>
  <c r="L371" i="1" s="1"/>
  <c r="G322" i="1"/>
  <c r="H310" i="1"/>
  <c r="I310" i="1" s="1"/>
  <c r="L310" i="1" s="1"/>
  <c r="G286" i="1"/>
  <c r="I286" i="1" s="1"/>
  <c r="L286" i="1" s="1"/>
  <c r="G234" i="1"/>
  <c r="G222" i="1"/>
  <c r="I222" i="1" s="1"/>
  <c r="L222" i="1" s="1"/>
  <c r="G198" i="1"/>
  <c r="I198" i="1" s="1"/>
  <c r="H182" i="1"/>
  <c r="I182" i="1" s="1"/>
  <c r="L182" i="1" s="1"/>
  <c r="H138" i="1"/>
  <c r="G126" i="1"/>
  <c r="I126" i="1" s="1"/>
  <c r="H118" i="1"/>
  <c r="H102" i="1"/>
  <c r="I102" i="1" s="1"/>
  <c r="L102" i="1" s="1"/>
  <c r="H62" i="1"/>
  <c r="H50" i="1"/>
  <c r="H18" i="1"/>
  <c r="I18" i="1" s="1"/>
  <c r="H424" i="1"/>
  <c r="G396" i="1"/>
  <c r="I396" i="1" s="1"/>
  <c r="G384" i="1"/>
  <c r="I384" i="1" s="1"/>
  <c r="H364" i="1"/>
  <c r="I364" i="1" s="1"/>
  <c r="L364" i="1" s="1"/>
  <c r="H356" i="1"/>
  <c r="G331" i="1"/>
  <c r="I331" i="1" s="1"/>
  <c r="L331" i="1" s="1"/>
  <c r="G323" i="1"/>
  <c r="I323" i="1" s="1"/>
  <c r="H299" i="1"/>
  <c r="I299" i="1" s="1"/>
  <c r="H267" i="1"/>
  <c r="I267" i="1" s="1"/>
  <c r="H243" i="1"/>
  <c r="H219" i="1"/>
  <c r="H203" i="1"/>
  <c r="I203" i="1" s="1"/>
  <c r="H195" i="1"/>
  <c r="I195" i="1" s="1"/>
  <c r="G179" i="1"/>
  <c r="H143" i="1"/>
  <c r="I143" i="1" s="1"/>
  <c r="L143" i="1" s="1"/>
  <c r="G135" i="1"/>
  <c r="I135" i="1" s="1"/>
  <c r="L135" i="1" s="1"/>
  <c r="G115" i="1"/>
  <c r="I115" i="1" s="1"/>
  <c r="H107" i="1"/>
  <c r="G91" i="1"/>
  <c r="H63" i="1"/>
  <c r="G43" i="1"/>
  <c r="I43" i="1" s="1"/>
  <c r="H39" i="1"/>
  <c r="H27" i="1"/>
  <c r="I417" i="2"/>
  <c r="L417" i="2" s="1"/>
  <c r="I257" i="2"/>
  <c r="I124" i="2"/>
  <c r="L124" i="2" s="1"/>
  <c r="I308" i="2"/>
  <c r="L308" i="2" s="1"/>
  <c r="I265" i="2"/>
  <c r="L265" i="2" s="1"/>
  <c r="I112" i="3"/>
  <c r="I192" i="4"/>
  <c r="I416" i="4"/>
  <c r="I376" i="4"/>
  <c r="L376" i="4" s="1"/>
  <c r="I368" i="4"/>
  <c r="I320" i="4"/>
  <c r="L320" i="4" s="1"/>
  <c r="I312" i="4"/>
  <c r="L312" i="4" s="1"/>
  <c r="I248" i="4"/>
  <c r="L248" i="4" s="1"/>
  <c r="I224" i="4"/>
  <c r="L224" i="4" s="1"/>
  <c r="I216" i="4"/>
  <c r="I148" i="4"/>
  <c r="I124" i="4"/>
  <c r="L124" i="4" s="1"/>
  <c r="I84" i="4"/>
  <c r="L84" i="4" s="1"/>
  <c r="I72" i="4"/>
  <c r="L72" i="4" s="1"/>
  <c r="I56" i="4"/>
  <c r="L56" i="4" s="1"/>
  <c r="I16" i="4"/>
  <c r="L16" i="4" s="1"/>
  <c r="I8" i="4"/>
  <c r="I428" i="4"/>
  <c r="I276" i="4"/>
  <c r="I168" i="4"/>
  <c r="L168" i="4" s="1"/>
  <c r="I112" i="4"/>
  <c r="I68" i="4"/>
  <c r="I102" i="5"/>
  <c r="L102" i="5" s="1"/>
  <c r="I173" i="5"/>
  <c r="L173" i="5" s="1"/>
  <c r="I151" i="5"/>
  <c r="L151" i="5" s="1"/>
  <c r="I108" i="5"/>
  <c r="I342" i="5"/>
  <c r="I190" i="5"/>
  <c r="L190" i="5" s="1"/>
  <c r="I241" i="5"/>
  <c r="L241" i="5" s="1"/>
  <c r="I134" i="5"/>
  <c r="I286" i="5"/>
  <c r="L286" i="5" s="1"/>
  <c r="I335" i="5"/>
  <c r="I278" i="5"/>
  <c r="I207" i="5"/>
  <c r="L207" i="5" s="1"/>
  <c r="I357" i="5"/>
  <c r="L357" i="5" s="1"/>
  <c r="I398" i="5"/>
  <c r="L398" i="5" s="1"/>
  <c r="I376" i="5"/>
  <c r="L376" i="5" s="1"/>
  <c r="I346" i="5"/>
  <c r="L346" i="5" s="1"/>
  <c r="I409" i="5"/>
  <c r="I49" i="5"/>
  <c r="L49" i="5" s="1"/>
  <c r="I192" i="5"/>
  <c r="L192" i="5" s="1"/>
  <c r="I277" i="5"/>
  <c r="I128" i="5"/>
  <c r="L128" i="5" s="1"/>
  <c r="I115" i="5"/>
  <c r="L115" i="5" s="1"/>
  <c r="I44" i="5"/>
  <c r="L44" i="5" s="1"/>
  <c r="I47" i="5"/>
  <c r="L47" i="5" s="1"/>
  <c r="I155" i="5"/>
  <c r="L155" i="5" s="1"/>
  <c r="I167" i="5"/>
  <c r="L167" i="5" s="1"/>
  <c r="I340" i="5"/>
  <c r="L340" i="5" s="1"/>
  <c r="I388" i="5"/>
  <c r="L388" i="5" s="1"/>
  <c r="I248" i="5"/>
  <c r="I399" i="5"/>
  <c r="I375" i="5"/>
  <c r="L375" i="5" s="1"/>
  <c r="I224" i="5"/>
  <c r="L224" i="5" s="1"/>
  <c r="H386" i="6"/>
  <c r="H268" i="6"/>
  <c r="H198" i="6"/>
  <c r="H245" i="6"/>
  <c r="H351" i="6"/>
  <c r="H203" i="6"/>
  <c r="H130" i="6"/>
  <c r="H74" i="6"/>
  <c r="H295" i="6"/>
  <c r="H299" i="6"/>
  <c r="H296" i="6"/>
  <c r="H275" i="6"/>
  <c r="H176" i="6"/>
  <c r="H271" i="6"/>
  <c r="H161" i="6"/>
  <c r="H153" i="6"/>
  <c r="H423" i="6"/>
  <c r="H416" i="6"/>
  <c r="H431" i="6"/>
  <c r="H87" i="6"/>
  <c r="H37" i="6"/>
  <c r="H409" i="6"/>
  <c r="H334" i="6"/>
  <c r="H52" i="6"/>
  <c r="H345" i="6"/>
  <c r="H135" i="6"/>
  <c r="H337" i="6"/>
  <c r="I432" i="7"/>
  <c r="I428" i="7"/>
  <c r="L428" i="7" s="1"/>
  <c r="I388" i="7"/>
  <c r="L388" i="7" s="1"/>
  <c r="I372" i="7"/>
  <c r="I300" i="7"/>
  <c r="I272" i="7"/>
  <c r="L272" i="7" s="1"/>
  <c r="I260" i="7"/>
  <c r="L260" i="7" s="1"/>
  <c r="I200" i="7"/>
  <c r="I196" i="7"/>
  <c r="I55" i="7"/>
  <c r="L55" i="7" s="1"/>
  <c r="I51" i="7"/>
  <c r="L51" i="7" s="1"/>
  <c r="I23" i="7"/>
  <c r="I11" i="7"/>
  <c r="L11" i="7" s="1"/>
  <c r="I147" i="8"/>
  <c r="I262" i="8"/>
  <c r="I230" i="8"/>
  <c r="L230" i="8" s="1"/>
  <c r="I62" i="8"/>
  <c r="L62" i="8" s="1"/>
  <c r="I323" i="10"/>
  <c r="L323" i="10" s="1"/>
  <c r="I267" i="10"/>
  <c r="I151" i="10"/>
  <c r="L151" i="10" s="1"/>
  <c r="I390" i="10"/>
  <c r="L390" i="10" s="1"/>
  <c r="I310" i="10"/>
  <c r="I302" i="10"/>
  <c r="I282" i="10"/>
  <c r="L282" i="10" s="1"/>
  <c r="I270" i="10"/>
  <c r="L270" i="10" s="1"/>
  <c r="I230" i="10"/>
  <c r="L230" i="10" s="1"/>
  <c r="I170" i="10"/>
  <c r="I162" i="10"/>
  <c r="L162" i="10" s="1"/>
  <c r="I138" i="10"/>
  <c r="L138" i="10" s="1"/>
  <c r="I90" i="10"/>
  <c r="L90" i="10" s="1"/>
  <c r="I10" i="10"/>
  <c r="I394" i="10"/>
  <c r="L394" i="10" s="1"/>
  <c r="I370" i="10"/>
  <c r="L370" i="10" s="1"/>
  <c r="I350" i="10"/>
  <c r="I334" i="10"/>
  <c r="I306" i="10"/>
  <c r="L306" i="10" s="1"/>
  <c r="I298" i="10"/>
  <c r="L298" i="10" s="1"/>
  <c r="I250" i="10"/>
  <c r="L250" i="10" s="1"/>
  <c r="I226" i="10"/>
  <c r="I150" i="10"/>
  <c r="L150" i="10" s="1"/>
  <c r="I134" i="10"/>
  <c r="L134" i="10" s="1"/>
  <c r="I114" i="10"/>
  <c r="H288" i="8"/>
  <c r="H212" i="8"/>
  <c r="G298" i="1"/>
  <c r="G130" i="1"/>
  <c r="I130" i="1" s="1"/>
  <c r="L130" i="1" s="1"/>
  <c r="H379" i="8"/>
  <c r="H283" i="8"/>
  <c r="I283" i="8" s="1"/>
  <c r="L283" i="8" s="1"/>
  <c r="H51" i="8"/>
  <c r="H19" i="8"/>
  <c r="I19" i="8" s="1"/>
  <c r="L19" i="8" s="1"/>
  <c r="H359" i="8"/>
  <c r="H39" i="8"/>
  <c r="I39" i="8" s="1"/>
  <c r="L39" i="8" s="1"/>
  <c r="H392" i="1"/>
  <c r="H394" i="8"/>
  <c r="I394" i="8" s="1"/>
  <c r="L394" i="8" s="1"/>
  <c r="H314" i="8"/>
  <c r="H274" i="8"/>
  <c r="I274" i="8" s="1"/>
  <c r="L274" i="8" s="1"/>
  <c r="H190" i="8"/>
  <c r="H70" i="8"/>
  <c r="H324" i="1"/>
  <c r="H268" i="1"/>
  <c r="H132" i="1"/>
  <c r="H56" i="1"/>
  <c r="H414" i="8"/>
  <c r="I414" i="8" s="1"/>
  <c r="L414" i="8" s="1"/>
  <c r="H358" i="8"/>
  <c r="H246" i="8"/>
  <c r="H214" i="8"/>
  <c r="H90" i="8"/>
  <c r="I90" i="8" s="1"/>
  <c r="L90" i="8" s="1"/>
  <c r="H26" i="8"/>
  <c r="I26" i="8" s="1"/>
  <c r="L26" i="8" s="1"/>
  <c r="I267" i="4"/>
  <c r="L267" i="4" s="1"/>
  <c r="I130" i="4"/>
  <c r="L130" i="4" s="1"/>
  <c r="I386" i="4"/>
  <c r="L386" i="4" s="1"/>
  <c r="I306" i="4"/>
  <c r="L306" i="4" s="1"/>
  <c r="I170" i="4"/>
  <c r="L170" i="4" s="1"/>
  <c r="I326" i="4"/>
  <c r="L326" i="4" s="1"/>
  <c r="I359" i="4"/>
  <c r="L359" i="4" s="1"/>
  <c r="I243" i="4"/>
  <c r="L243" i="4" s="1"/>
  <c r="I198" i="4"/>
  <c r="L198" i="4" s="1"/>
  <c r="I66" i="4"/>
  <c r="L66" i="4" s="1"/>
  <c r="I226" i="4"/>
  <c r="L226" i="4" s="1"/>
  <c r="I238" i="4"/>
  <c r="L238" i="4" s="1"/>
  <c r="I307" i="4"/>
  <c r="L307" i="4" s="1"/>
  <c r="I150" i="4"/>
  <c r="L150" i="4" s="1"/>
  <c r="I118" i="4"/>
  <c r="L118" i="4" s="1"/>
  <c r="I235" i="4"/>
  <c r="L235" i="4" s="1"/>
  <c r="I231" i="4"/>
  <c r="L231" i="4" s="1"/>
  <c r="I298" i="4"/>
  <c r="L298" i="4" s="1"/>
  <c r="I54" i="4"/>
  <c r="L54" i="4" s="1"/>
  <c r="I46" i="4"/>
  <c r="L46" i="4" s="1"/>
  <c r="I411" i="4"/>
  <c r="L411" i="4" s="1"/>
  <c r="I19" i="4"/>
  <c r="L19" i="4" s="1"/>
  <c r="I14" i="4"/>
  <c r="L14" i="4" s="1"/>
  <c r="I290" i="4"/>
  <c r="L290" i="4" s="1"/>
  <c r="I391" i="4"/>
  <c r="L391" i="4" s="1"/>
  <c r="I179" i="4"/>
  <c r="L179" i="4" s="1"/>
  <c r="I398" i="4"/>
  <c r="L398" i="4" s="1"/>
  <c r="I263" i="4"/>
  <c r="L263" i="4" s="1"/>
  <c r="I390" i="4"/>
  <c r="L390" i="4" s="1"/>
  <c r="I70" i="4"/>
  <c r="L70" i="4" s="1"/>
  <c r="G161" i="2"/>
  <c r="H396" i="2"/>
  <c r="I396" i="2" s="1"/>
  <c r="L396" i="2" s="1"/>
  <c r="G145" i="2"/>
  <c r="G19" i="2"/>
  <c r="I19" i="2" s="1"/>
  <c r="L19" i="2" s="1"/>
  <c r="H248" i="2"/>
  <c r="I248" i="2" s="1"/>
  <c r="L248" i="2" s="1"/>
  <c r="G379" i="8"/>
  <c r="H57" i="8"/>
  <c r="H181" i="8"/>
  <c r="G100" i="8"/>
  <c r="G408" i="8"/>
  <c r="G259" i="8"/>
  <c r="I259" i="8" s="1"/>
  <c r="L259" i="8" s="1"/>
  <c r="G350" i="8"/>
  <c r="G54" i="8"/>
  <c r="G52" i="8"/>
  <c r="G282" i="8"/>
  <c r="G107" i="8"/>
  <c r="G129" i="8"/>
  <c r="G120" i="8"/>
  <c r="I120" i="8" s="1"/>
  <c r="L120" i="8" s="1"/>
  <c r="H204" i="8"/>
  <c r="I204" i="8" s="1"/>
  <c r="L204" i="8" s="1"/>
  <c r="G28" i="8"/>
  <c r="H160" i="8"/>
  <c r="I160" i="8" s="1"/>
  <c r="L160" i="8" s="1"/>
  <c r="H320" i="8"/>
  <c r="I320" i="8" s="1"/>
  <c r="L320" i="8" s="1"/>
  <c r="G34" i="8"/>
  <c r="I34" i="8" s="1"/>
  <c r="L34" i="8" s="1"/>
  <c r="G330" i="8"/>
  <c r="H300" i="8"/>
  <c r="I300" i="8" s="1"/>
  <c r="L300" i="8" s="1"/>
  <c r="G55" i="8"/>
  <c r="G140" i="8"/>
  <c r="G313" i="8"/>
  <c r="H125" i="8"/>
  <c r="G224" i="8"/>
  <c r="H213" i="8"/>
  <c r="I213" i="8" s="1"/>
  <c r="L213" i="8" s="1"/>
  <c r="G305" i="8"/>
  <c r="I305" i="8" s="1"/>
  <c r="L305" i="8" s="1"/>
  <c r="G384" i="8"/>
  <c r="G327" i="8"/>
  <c r="I327" i="8" s="1"/>
  <c r="L327" i="8" s="1"/>
  <c r="G67" i="8"/>
  <c r="H388" i="8"/>
  <c r="G371" i="8"/>
  <c r="G356" i="8"/>
  <c r="H133" i="8"/>
  <c r="G66" i="8"/>
  <c r="G258" i="8"/>
  <c r="G151" i="8"/>
  <c r="G331" i="8"/>
  <c r="I331" i="8" s="1"/>
  <c r="L331" i="8" s="1"/>
  <c r="G161" i="8"/>
  <c r="H348" i="8"/>
  <c r="G185" i="8"/>
  <c r="G299" i="8"/>
  <c r="G232" i="8"/>
  <c r="G106" i="8"/>
  <c r="G264" i="8"/>
  <c r="H141" i="8"/>
  <c r="H149" i="8"/>
  <c r="I149" i="8" s="1"/>
  <c r="L149" i="8" s="1"/>
  <c r="G292" i="8"/>
  <c r="I292" i="8" s="1"/>
  <c r="L292" i="8" s="1"/>
  <c r="G351" i="8"/>
  <c r="H136" i="8"/>
  <c r="I136" i="8" s="1"/>
  <c r="L136" i="8" s="1"/>
  <c r="H137" i="8"/>
  <c r="I137" i="8" s="1"/>
  <c r="L137" i="8" s="1"/>
  <c r="G37" i="8"/>
  <c r="I37" i="8" s="1"/>
  <c r="L37" i="8" s="1"/>
  <c r="G82" i="8"/>
  <c r="G372" i="8"/>
  <c r="G112" i="8"/>
  <c r="G163" i="8"/>
  <c r="G218" i="8"/>
  <c r="G427" i="8"/>
  <c r="I427" i="8" s="1"/>
  <c r="L427" i="8" s="1"/>
  <c r="G48" i="8"/>
  <c r="G181" i="8"/>
  <c r="H352" i="8"/>
  <c r="G358" i="8"/>
  <c r="I358" i="8" s="1"/>
  <c r="L358" i="8" s="1"/>
  <c r="G242" i="8"/>
  <c r="G383" i="8"/>
  <c r="H185" i="8"/>
  <c r="H33" i="8"/>
  <c r="I33" i="8" s="1"/>
  <c r="L33" i="8" s="1"/>
  <c r="G368" i="8"/>
  <c r="G57" i="8"/>
  <c r="G250" i="8"/>
  <c r="I250" i="8" s="1"/>
  <c r="L250" i="8" s="1"/>
  <c r="H200" i="8"/>
  <c r="H356" i="8"/>
  <c r="G8" i="8"/>
  <c r="I8" i="8" s="1"/>
  <c r="L8" i="8" s="1"/>
  <c r="G348" i="8"/>
  <c r="I348" i="8" s="1"/>
  <c r="L348" i="8" s="1"/>
  <c r="G227" i="8"/>
  <c r="G60" i="8"/>
  <c r="G256" i="8"/>
  <c r="H29" i="8"/>
  <c r="G422" i="8"/>
  <c r="G192" i="8"/>
  <c r="I192" i="8" s="1"/>
  <c r="L192" i="8" s="1"/>
  <c r="G21" i="8"/>
  <c r="G36" i="8"/>
  <c r="G296" i="8"/>
  <c r="G200" i="8"/>
  <c r="H13" i="8"/>
  <c r="I13" i="8" s="1"/>
  <c r="L13" i="8" s="1"/>
  <c r="G148" i="8"/>
  <c r="G278" i="8"/>
  <c r="G211" i="8"/>
  <c r="I211" i="8" s="1"/>
  <c r="L211" i="8" s="1"/>
  <c r="G208" i="8"/>
  <c r="G298" i="8"/>
  <c r="G17" i="8"/>
  <c r="G87" i="8"/>
  <c r="I87" i="8" s="1"/>
  <c r="L87" i="8" s="1"/>
  <c r="G315" i="8"/>
  <c r="G365" i="8"/>
  <c r="I365" i="8" s="1"/>
  <c r="L365" i="8" s="1"/>
  <c r="G59" i="8"/>
  <c r="I59" i="8" s="1"/>
  <c r="L59" i="8" s="1"/>
  <c r="H128" i="8"/>
  <c r="G38" i="8"/>
  <c r="G423" i="8"/>
  <c r="G418" i="8"/>
  <c r="I418" i="8" s="1"/>
  <c r="L418" i="8" s="1"/>
  <c r="H256" i="8"/>
  <c r="G80" i="8"/>
  <c r="G109" i="8"/>
  <c r="I109" i="8" s="1"/>
  <c r="L109" i="8" s="1"/>
  <c r="G175" i="8"/>
  <c r="I175" i="8" s="1"/>
  <c r="L175" i="8" s="1"/>
  <c r="G95" i="8"/>
  <c r="G128" i="8"/>
  <c r="G116" i="8"/>
  <c r="G22" i="8"/>
  <c r="I22" i="8" s="1"/>
  <c r="L22" i="8" s="1"/>
  <c r="G165" i="8"/>
  <c r="H189" i="8"/>
  <c r="G374" i="8"/>
  <c r="H205" i="8"/>
  <c r="I205" i="8" s="1"/>
  <c r="L205" i="8" s="1"/>
  <c r="G88" i="8"/>
  <c r="I88" i="8" s="1"/>
  <c r="L88" i="8" s="1"/>
  <c r="G193" i="8"/>
  <c r="H28" i="8"/>
  <c r="G244" i="8"/>
  <c r="H260" i="8"/>
  <c r="G396" i="8"/>
  <c r="G295" i="8"/>
  <c r="G223" i="8"/>
  <c r="H180" i="8"/>
  <c r="G424" i="8"/>
  <c r="H280" i="8"/>
  <c r="I280" i="8" s="1"/>
  <c r="L280" i="8" s="1"/>
  <c r="G391" i="8"/>
  <c r="G127" i="8"/>
  <c r="G402" i="8"/>
  <c r="G58" i="8"/>
  <c r="H96" i="8"/>
  <c r="G352" i="8"/>
  <c r="G115" i="8"/>
  <c r="G16" i="8"/>
  <c r="G395" i="8"/>
  <c r="G110" i="8"/>
  <c r="H340" i="8"/>
  <c r="G310" i="8"/>
  <c r="I310" i="8" s="1"/>
  <c r="L310" i="8" s="1"/>
  <c r="G102" i="8"/>
  <c r="I102" i="8" s="1"/>
  <c r="L102" i="8" s="1"/>
  <c r="G319" i="8"/>
  <c r="I319" i="8" s="1"/>
  <c r="L319" i="8" s="1"/>
  <c r="H161" i="8"/>
  <c r="G263" i="8"/>
  <c r="I263" i="8" s="1"/>
  <c r="L263" i="8" s="1"/>
  <c r="G342" i="8"/>
  <c r="I342" i="8" s="1"/>
  <c r="L342" i="8" s="1"/>
  <c r="G72" i="8"/>
  <c r="G419" i="8"/>
  <c r="G15" i="8"/>
  <c r="I15" i="8" s="1"/>
  <c r="L15" i="8" s="1"/>
  <c r="H296" i="8"/>
  <c r="H20" i="8"/>
  <c r="I20" i="8" s="1"/>
  <c r="L20" i="8" s="1"/>
  <c r="H264" i="8"/>
  <c r="H368" i="8"/>
  <c r="H48" i="8"/>
  <c r="H232" i="8"/>
  <c r="G210" i="8"/>
  <c r="G96" i="8"/>
  <c r="G94" i="8"/>
  <c r="I94" i="8" s="1"/>
  <c r="L94" i="8" s="1"/>
  <c r="H247" i="8"/>
  <c r="H113" i="8"/>
  <c r="I113" i="8" s="1"/>
  <c r="L113" i="8" s="1"/>
  <c r="H351" i="8"/>
  <c r="H403" i="8"/>
  <c r="H21" i="8"/>
  <c r="H228" i="8"/>
  <c r="G382" i="8"/>
  <c r="G335" i="8"/>
  <c r="I335" i="8" s="1"/>
  <c r="L335" i="8" s="1"/>
  <c r="H184" i="8"/>
  <c r="H423" i="8"/>
  <c r="G61" i="8"/>
  <c r="G291" i="8"/>
  <c r="G188" i="8"/>
  <c r="G332" i="8"/>
  <c r="G266" i="8"/>
  <c r="I266" i="8" s="1"/>
  <c r="L266" i="8" s="1"/>
  <c r="G133" i="8"/>
  <c r="I133" i="8" s="1"/>
  <c r="L133" i="8" s="1"/>
  <c r="H287" i="8"/>
  <c r="I287" i="8" s="1"/>
  <c r="L287" i="8" s="1"/>
  <c r="G340" i="8"/>
  <c r="G241" i="8"/>
  <c r="I241" i="8" s="1"/>
  <c r="L241" i="8" s="1"/>
  <c r="G279" i="8"/>
  <c r="I279" i="8" s="1"/>
  <c r="L279" i="8" s="1"/>
  <c r="G169" i="8"/>
  <c r="H427" i="8"/>
  <c r="G366" i="8"/>
  <c r="G44" i="8"/>
  <c r="G63" i="8"/>
  <c r="G139" i="8"/>
  <c r="I139" i="8" s="1"/>
  <c r="L139" i="8" s="1"/>
  <c r="G117" i="8"/>
  <c r="G411" i="8"/>
  <c r="I411" i="8" s="1"/>
  <c r="L411" i="8" s="1"/>
  <c r="G403" i="8"/>
  <c r="G125" i="8"/>
  <c r="G248" i="8"/>
  <c r="G284" i="8"/>
  <c r="I284" i="8" s="1"/>
  <c r="L284" i="8" s="1"/>
  <c r="H105" i="8"/>
  <c r="I105" i="8" s="1"/>
  <c r="L105" i="8" s="1"/>
  <c r="G346" i="8"/>
  <c r="H312" i="8"/>
  <c r="I312" i="8" s="1"/>
  <c r="L312" i="8" s="1"/>
  <c r="G362" i="8"/>
  <c r="I362" i="8" s="1"/>
  <c r="L362" i="8" s="1"/>
  <c r="H17" i="8"/>
  <c r="H107" i="8"/>
  <c r="H203" i="8"/>
  <c r="H148" i="8"/>
  <c r="I148" i="8" s="1"/>
  <c r="L148" i="8" s="1"/>
  <c r="H399" i="8"/>
  <c r="H307" i="8"/>
  <c r="H220" i="8"/>
  <c r="H55" i="8"/>
  <c r="H127" i="8"/>
  <c r="H25" i="8"/>
  <c r="H188" i="8"/>
  <c r="H308" i="8"/>
  <c r="I308" i="8" s="1"/>
  <c r="L308" i="8" s="1"/>
  <c r="H315" i="8"/>
  <c r="G209" i="8"/>
  <c r="I209" i="8" s="1"/>
  <c r="L209" i="8" s="1"/>
  <c r="G302" i="8"/>
  <c r="G187" i="8"/>
  <c r="I187" i="8" s="1"/>
  <c r="L187" i="8" s="1"/>
  <c r="G416" i="8"/>
  <c r="H240" i="8"/>
  <c r="G51" i="8"/>
  <c r="G199" i="8"/>
  <c r="I199" i="8" s="1"/>
  <c r="L199" i="8" s="1"/>
  <c r="H355" i="8"/>
  <c r="I355" i="8" s="1"/>
  <c r="L355" i="8" s="1"/>
  <c r="H176" i="8"/>
  <c r="H165" i="8"/>
  <c r="G25" i="8"/>
  <c r="H416" i="8"/>
  <c r="G316" i="8"/>
  <c r="G228" i="8"/>
  <c r="I228" i="8" s="1"/>
  <c r="L228" i="8" s="1"/>
  <c r="G410" i="8"/>
  <c r="H64" i="8"/>
  <c r="H431" i="8"/>
  <c r="I431" i="8" s="1"/>
  <c r="L431" i="8" s="1"/>
  <c r="G186" i="8"/>
  <c r="I186" i="8" s="1"/>
  <c r="L186" i="8" s="1"/>
  <c r="G123" i="8"/>
  <c r="H245" i="8"/>
  <c r="G135" i="8"/>
  <c r="I135" i="8" s="1"/>
  <c r="L135" i="8" s="1"/>
  <c r="G214" i="8"/>
  <c r="H83" i="8"/>
  <c r="I83" i="8" s="1"/>
  <c r="L83" i="8" s="1"/>
  <c r="H372" i="8"/>
  <c r="G260" i="8"/>
  <c r="H227" i="8"/>
  <c r="H201" i="8"/>
  <c r="I201" i="8" s="1"/>
  <c r="L201" i="8" s="1"/>
  <c r="G268" i="8"/>
  <c r="I268" i="8" s="1"/>
  <c r="L268" i="8" s="1"/>
  <c r="H225" i="8"/>
  <c r="G190" i="8"/>
  <c r="H391" i="8"/>
  <c r="H171" i="8"/>
  <c r="I171" i="8" s="1"/>
  <c r="L171" i="8" s="1"/>
  <c r="H381" i="8"/>
  <c r="I381" i="8" s="1"/>
  <c r="G235" i="8"/>
  <c r="H428" i="8"/>
  <c r="H336" i="8"/>
  <c r="I336" i="8" s="1"/>
  <c r="L336" i="8" s="1"/>
  <c r="H364" i="8"/>
  <c r="I364" i="8" s="1"/>
  <c r="L364" i="8" s="1"/>
  <c r="H68" i="8"/>
  <c r="G119" i="8"/>
  <c r="I119" i="8" s="1"/>
  <c r="L119" i="8" s="1"/>
  <c r="G141" i="8"/>
  <c r="H284" i="8"/>
  <c r="H36" i="8"/>
  <c r="I36" i="8" s="1"/>
  <c r="L36" i="8" s="1"/>
  <c r="H84" i="8"/>
  <c r="H291" i="8"/>
  <c r="H400" i="8"/>
  <c r="H92" i="8"/>
  <c r="H164" i="8"/>
  <c r="I164" i="8" s="1"/>
  <c r="L164" i="8" s="1"/>
  <c r="H412" i="8"/>
  <c r="I412" i="8" s="1"/>
  <c r="L412" i="8" s="1"/>
  <c r="H71" i="8"/>
  <c r="I71" i="8" s="1"/>
  <c r="L71" i="8" s="1"/>
  <c r="H191" i="8"/>
  <c r="H52" i="8"/>
  <c r="H195" i="8"/>
  <c r="I195" i="8" s="1"/>
  <c r="L195" i="8" s="1"/>
  <c r="H76" i="8"/>
  <c r="I76" i="8" s="1"/>
  <c r="L76" i="8" s="1"/>
  <c r="H304" i="8"/>
  <c r="I304" i="8" s="1"/>
  <c r="L304" i="8" s="1"/>
  <c r="H129" i="8"/>
  <c r="H9" i="8"/>
  <c r="H60" i="8"/>
  <c r="G378" i="8"/>
  <c r="I378" i="8" s="1"/>
  <c r="L378" i="8" s="1"/>
  <c r="H103" i="8"/>
  <c r="I103" i="8" s="1"/>
  <c r="L103" i="8" s="1"/>
  <c r="G12" i="8"/>
  <c r="G339" i="8"/>
  <c r="G243" i="8"/>
  <c r="G240" i="8"/>
  <c r="I240" i="8" s="1"/>
  <c r="L240" i="8" s="1"/>
  <c r="H278" i="8"/>
  <c r="G322" i="8"/>
  <c r="G386" i="8"/>
  <c r="I386" i="8" s="1"/>
  <c r="L386" i="8" s="1"/>
  <c r="H248" i="8"/>
  <c r="G46" i="8"/>
  <c r="I46" i="8" s="1"/>
  <c r="L46" i="8" s="1"/>
  <c r="G196" i="8"/>
  <c r="G297" i="8"/>
  <c r="I297" i="8" s="1"/>
  <c r="G70" i="8"/>
  <c r="H350" i="8"/>
  <c r="I350" i="8" s="1"/>
  <c r="L350" i="8" s="1"/>
  <c r="H251" i="8"/>
  <c r="I251" i="8" s="1"/>
  <c r="L251" i="8" s="1"/>
  <c r="G246" i="8"/>
  <c r="H143" i="8"/>
  <c r="G180" i="8"/>
  <c r="I180" i="8" s="1"/>
  <c r="L180" i="8" s="1"/>
  <c r="H111" i="8"/>
  <c r="H282" i="8"/>
  <c r="H40" i="8"/>
  <c r="H384" i="8"/>
  <c r="G376" i="8"/>
  <c r="H404" i="8"/>
  <c r="I404" i="8" s="1"/>
  <c r="L404" i="8" s="1"/>
  <c r="H239" i="8"/>
  <c r="H396" i="8"/>
  <c r="H387" i="8"/>
  <c r="H61" i="8"/>
  <c r="H208" i="8"/>
  <c r="H44" i="8"/>
  <c r="H367" i="8"/>
  <c r="H339" i="8"/>
  <c r="G400" i="8"/>
  <c r="G226" i="8"/>
  <c r="I226" i="8" s="1"/>
  <c r="L226" i="8" s="1"/>
  <c r="H110" i="8"/>
  <c r="G219" i="8"/>
  <c r="I219" i="8" s="1"/>
  <c r="L219" i="8" s="1"/>
  <c r="G338" i="8"/>
  <c r="I338" i="8" s="1"/>
  <c r="L338" i="8" s="1"/>
  <c r="G79" i="8"/>
  <c r="G64" i="8"/>
  <c r="I64" i="8" s="1"/>
  <c r="L64" i="8" s="1"/>
  <c r="G428" i="8"/>
  <c r="H42" i="8"/>
  <c r="I42" i="8" s="1"/>
  <c r="L42" i="8" s="1"/>
  <c r="G275" i="8"/>
  <c r="G49" i="8"/>
  <c r="H234" i="8"/>
  <c r="I234" i="8" s="1"/>
  <c r="L234" i="8" s="1"/>
  <c r="G14" i="8"/>
  <c r="I14" i="8" s="1"/>
  <c r="L14" i="8" s="1"/>
  <c r="G30" i="8"/>
  <c r="I30" i="8" s="1"/>
  <c r="L30" i="8" s="1"/>
  <c r="H366" i="8"/>
  <c r="H244" i="8"/>
  <c r="H344" i="8"/>
  <c r="I344" i="8" s="1"/>
  <c r="L344" i="8" s="1"/>
  <c r="G306" i="8"/>
  <c r="H117" i="8"/>
  <c r="H347" i="8"/>
  <c r="I347" i="8" s="1"/>
  <c r="L347" i="8" s="1"/>
  <c r="H223" i="8"/>
  <c r="H406" i="8"/>
  <c r="H41" i="8"/>
  <c r="H218" i="8"/>
  <c r="H332" i="8"/>
  <c r="H415" i="8"/>
  <c r="I415" i="8" s="1"/>
  <c r="L415" i="8" s="1"/>
  <c r="H116" i="8"/>
  <c r="H318" i="8"/>
  <c r="I318" i="8" s="1"/>
  <c r="L318" i="8" s="1"/>
  <c r="G222" i="8"/>
  <c r="G45" i="8"/>
  <c r="H100" i="8"/>
  <c r="G157" i="8"/>
  <c r="G388" i="8"/>
  <c r="G92" i="8"/>
  <c r="G41" i="8"/>
  <c r="G288" i="8"/>
  <c r="G24" i="8"/>
  <c r="I24" i="8" s="1"/>
  <c r="L24" i="8" s="1"/>
  <c r="H157" i="8"/>
  <c r="H419" i="8"/>
  <c r="G307" i="8"/>
  <c r="G270" i="8"/>
  <c r="H222" i="8"/>
  <c r="H123" i="8"/>
  <c r="H12" i="8"/>
  <c r="H242" i="8"/>
  <c r="H267" i="8"/>
  <c r="I267" i="8" s="1"/>
  <c r="L267" i="8" s="1"/>
  <c r="H104" i="8"/>
  <c r="H420" i="8"/>
  <c r="I420" i="8" s="1"/>
  <c r="L420" i="8" s="1"/>
  <c r="H156" i="8"/>
  <c r="I156" i="8" s="1"/>
  <c r="L156" i="8" s="1"/>
  <c r="H79" i="8"/>
  <c r="G29" i="8"/>
  <c r="G254" i="8"/>
  <c r="I254" i="8" s="1"/>
  <c r="L254" i="8" s="1"/>
  <c r="G84" i="8"/>
  <c r="G168" i="8"/>
  <c r="G406" i="8"/>
  <c r="G176" i="8"/>
  <c r="H168" i="8"/>
  <c r="H236" i="8"/>
  <c r="G183" i="8"/>
  <c r="I183" i="8" s="1"/>
  <c r="L183" i="8" s="1"/>
  <c r="G236" i="8"/>
  <c r="H224" i="8"/>
  <c r="H45" i="8"/>
  <c r="H177" i="8"/>
  <c r="H193" i="8"/>
  <c r="H395" i="8"/>
  <c r="H49" i="8"/>
  <c r="H382" i="8"/>
  <c r="G387" i="8"/>
  <c r="G389" i="8"/>
  <c r="I389" i="8" s="1"/>
  <c r="L389" i="8" s="1"/>
  <c r="H67" i="8"/>
  <c r="H410" i="8"/>
  <c r="H238" i="8"/>
  <c r="I238" i="8" s="1"/>
  <c r="L238" i="8" s="1"/>
  <c r="G121" i="8"/>
  <c r="G159" i="8"/>
  <c r="I159" i="8" s="1"/>
  <c r="L159" i="8" s="1"/>
  <c r="G98" i="8"/>
  <c r="I98" i="8" s="1"/>
  <c r="L98" i="8" s="1"/>
  <c r="G10" i="8"/>
  <c r="I10" i="8" s="1"/>
  <c r="L10" i="8" s="1"/>
  <c r="G303" i="8"/>
  <c r="I303" i="8" s="1"/>
  <c r="L303" i="8" s="1"/>
  <c r="G434" i="8"/>
  <c r="H121" i="8"/>
  <c r="H328" i="8"/>
  <c r="I328" i="8" s="1"/>
  <c r="L328" i="8" s="1"/>
  <c r="H140" i="8"/>
  <c r="H338" i="8"/>
  <c r="H330" i="8"/>
  <c r="G375" i="8"/>
  <c r="I375" i="8" s="1"/>
  <c r="G40" i="8"/>
  <c r="I40" i="8" s="1"/>
  <c r="L40" i="8" s="1"/>
  <c r="G111" i="8"/>
  <c r="H59" i="8"/>
  <c r="G314" i="8"/>
  <c r="I314" i="8" s="1"/>
  <c r="L314" i="8" s="1"/>
  <c r="H72" i="8"/>
  <c r="H153" i="8"/>
  <c r="H435" i="8"/>
  <c r="I435" i="8" s="1"/>
  <c r="L435" i="8" s="1"/>
  <c r="G167" i="8"/>
  <c r="H32" i="8"/>
  <c r="I32" i="8" s="1"/>
  <c r="L32" i="8" s="1"/>
  <c r="H271" i="8"/>
  <c r="H108" i="8"/>
  <c r="H75" i="8"/>
  <c r="H169" i="8"/>
  <c r="I87" i="2"/>
  <c r="L87" i="2" s="1"/>
  <c r="I42" i="2"/>
  <c r="I96" i="3"/>
  <c r="I403" i="3"/>
  <c r="L403" i="3" s="1"/>
  <c r="I92" i="4"/>
  <c r="I424" i="4"/>
  <c r="I336" i="4"/>
  <c r="I208" i="4"/>
  <c r="L208" i="4" s="1"/>
  <c r="I108" i="4"/>
  <c r="L108" i="4" s="1"/>
  <c r="I27" i="5"/>
  <c r="I428" i="5"/>
  <c r="I435" i="5"/>
  <c r="L435" i="5" s="1"/>
  <c r="I246" i="5"/>
  <c r="L246" i="5" s="1"/>
  <c r="I61" i="5"/>
  <c r="I152" i="5"/>
  <c r="L152" i="5" s="1"/>
  <c r="I159" i="5"/>
  <c r="L159" i="5" s="1"/>
  <c r="I226" i="5"/>
  <c r="I9" i="5"/>
  <c r="L9" i="5" s="1"/>
  <c r="I293" i="5"/>
  <c r="L293" i="5" s="1"/>
  <c r="I130" i="5"/>
  <c r="L130" i="5" s="1"/>
  <c r="H49" i="6"/>
  <c r="H341" i="6"/>
  <c r="H115" i="6"/>
  <c r="H29" i="6"/>
  <c r="I203" i="8"/>
  <c r="I153" i="8"/>
  <c r="L153" i="8" s="1"/>
  <c r="I298" i="8"/>
  <c r="L298" i="8" s="1"/>
  <c r="I143" i="8"/>
  <c r="L143" i="8" s="1"/>
  <c r="I424" i="8"/>
  <c r="I210" i="10"/>
  <c r="I178" i="10"/>
  <c r="L178" i="10" s="1"/>
  <c r="I366" i="10"/>
  <c r="I342" i="10"/>
  <c r="L342" i="10" s="1"/>
  <c r="I327" i="10"/>
  <c r="L327" i="10" s="1"/>
  <c r="H72" i="1"/>
  <c r="H228" i="1"/>
  <c r="H28" i="1"/>
  <c r="I28" i="1" s="1"/>
  <c r="H104" i="1"/>
  <c r="H88" i="1"/>
  <c r="H401" i="1"/>
  <c r="H419" i="1"/>
  <c r="H294" i="1"/>
  <c r="I294" i="1" s="1"/>
  <c r="L294" i="1" s="1"/>
  <c r="G391" i="1"/>
  <c r="I391" i="1" s="1"/>
  <c r="L391" i="1" s="1"/>
  <c r="G404" i="1"/>
  <c r="H339" i="1"/>
  <c r="I339" i="1" s="1"/>
  <c r="L339" i="1" s="1"/>
  <c r="H427" i="1"/>
  <c r="H383" i="1"/>
  <c r="I383" i="1" s="1"/>
  <c r="L383" i="1" s="1"/>
  <c r="G375" i="1"/>
  <c r="I375" i="1" s="1"/>
  <c r="H330" i="1"/>
  <c r="I330" i="1" s="1"/>
  <c r="L330" i="1" s="1"/>
  <c r="H326" i="1"/>
  <c r="I326" i="1" s="1"/>
  <c r="L326" i="1" s="1"/>
  <c r="G306" i="1"/>
  <c r="I306" i="1" s="1"/>
  <c r="H282" i="1"/>
  <c r="I282" i="1" s="1"/>
  <c r="L282" i="1" s="1"/>
  <c r="G270" i="1"/>
  <c r="I270" i="1" s="1"/>
  <c r="G262" i="1"/>
  <c r="I262" i="1" s="1"/>
  <c r="H238" i="1"/>
  <c r="H226" i="1"/>
  <c r="I226" i="1" s="1"/>
  <c r="L226" i="1" s="1"/>
  <c r="G218" i="1"/>
  <c r="I218" i="1" s="1"/>
  <c r="H210" i="1"/>
  <c r="I210" i="1" s="1"/>
  <c r="L210" i="1" s="1"/>
  <c r="G194" i="1"/>
  <c r="G174" i="1"/>
  <c r="I174" i="1" s="1"/>
  <c r="H166" i="1"/>
  <c r="I166" i="1" s="1"/>
  <c r="L166" i="1" s="1"/>
  <c r="H158" i="1"/>
  <c r="I158" i="1" s="1"/>
  <c r="L158" i="1" s="1"/>
  <c r="H142" i="1"/>
  <c r="G122" i="1"/>
  <c r="I122" i="1" s="1"/>
  <c r="G114" i="1"/>
  <c r="I114" i="1" s="1"/>
  <c r="G82" i="1"/>
  <c r="G66" i="1"/>
  <c r="H54" i="1"/>
  <c r="G38" i="1"/>
  <c r="I38" i="1" s="1"/>
  <c r="G22" i="1"/>
  <c r="G428" i="1"/>
  <c r="H404" i="1"/>
  <c r="G392" i="1"/>
  <c r="I392" i="1" s="1"/>
  <c r="G388" i="1"/>
  <c r="I388" i="1" s="1"/>
  <c r="L388" i="1" s="1"/>
  <c r="G360" i="1"/>
  <c r="G352" i="1"/>
  <c r="I352" i="1" s="1"/>
  <c r="G319" i="1"/>
  <c r="G311" i="1"/>
  <c r="I311" i="1" s="1"/>
  <c r="G295" i="1"/>
  <c r="G271" i="1"/>
  <c r="I271" i="1" s="1"/>
  <c r="G263" i="1"/>
  <c r="I263" i="1" s="1"/>
  <c r="L263" i="1" s="1"/>
  <c r="G255" i="1"/>
  <c r="I255" i="1" s="1"/>
  <c r="G239" i="1"/>
  <c r="G231" i="1"/>
  <c r="I231" i="1" s="1"/>
  <c r="L231" i="1" s="1"/>
  <c r="H215" i="1"/>
  <c r="I215" i="1" s="1"/>
  <c r="H167" i="1"/>
  <c r="G163" i="1"/>
  <c r="H147" i="1"/>
  <c r="H139" i="1"/>
  <c r="G127" i="1"/>
  <c r="I127" i="1" s="1"/>
  <c r="G119" i="1"/>
  <c r="I119" i="1" s="1"/>
  <c r="G103" i="1"/>
  <c r="G95" i="1"/>
  <c r="I95" i="1" s="1"/>
  <c r="L95" i="1" s="1"/>
  <c r="H67" i="1"/>
  <c r="G59" i="1"/>
  <c r="I59" i="1" s="1"/>
  <c r="H31" i="1"/>
  <c r="H19" i="1"/>
  <c r="G11" i="1"/>
  <c r="I11" i="1" s="1"/>
  <c r="L11" i="1" s="1"/>
  <c r="H302" i="1"/>
  <c r="I302" i="1" s="1"/>
  <c r="L302" i="1" s="1"/>
  <c r="G291" i="1"/>
  <c r="I291" i="1" s="1"/>
  <c r="L291" i="1" s="1"/>
  <c r="H94" i="1"/>
  <c r="G187" i="1"/>
  <c r="I187" i="1" s="1"/>
  <c r="H435" i="1"/>
  <c r="G423" i="1"/>
  <c r="I423" i="1" s="1"/>
  <c r="H403" i="1"/>
  <c r="I403" i="1" s="1"/>
  <c r="G387" i="1"/>
  <c r="H379" i="1"/>
  <c r="I379" i="1" s="1"/>
  <c r="G363" i="1"/>
  <c r="I363" i="1" s="1"/>
  <c r="L363" i="1" s="1"/>
  <c r="G342" i="1"/>
  <c r="H322" i="1"/>
  <c r="G314" i="1"/>
  <c r="I314" i="1" s="1"/>
  <c r="H258" i="1"/>
  <c r="H250" i="1"/>
  <c r="I250" i="1" s="1"/>
  <c r="L250" i="1" s="1"/>
  <c r="H234" i="1"/>
  <c r="G214" i="1"/>
  <c r="G190" i="1"/>
  <c r="I190" i="1" s="1"/>
  <c r="H170" i="1"/>
  <c r="I170" i="1" s="1"/>
  <c r="H146" i="1"/>
  <c r="I146" i="1" s="1"/>
  <c r="L146" i="1" s="1"/>
  <c r="G118" i="1"/>
  <c r="G94" i="1"/>
  <c r="I94" i="1" s="1"/>
  <c r="G78" i="1"/>
  <c r="I78" i="1" s="1"/>
  <c r="G70" i="1"/>
  <c r="I70" i="1" s="1"/>
  <c r="G50" i="1"/>
  <c r="G42" i="1"/>
  <c r="I42" i="1" s="1"/>
  <c r="L42" i="1" s="1"/>
  <c r="G34" i="1"/>
  <c r="I34" i="1" s="1"/>
  <c r="L34" i="1" s="1"/>
  <c r="G18" i="1"/>
  <c r="G416" i="1"/>
  <c r="I416" i="1" s="1"/>
  <c r="L416" i="1" s="1"/>
  <c r="G356" i="1"/>
  <c r="I356" i="1" s="1"/>
  <c r="G327" i="1"/>
  <c r="I327" i="1" s="1"/>
  <c r="G315" i="1"/>
  <c r="I315" i="1" s="1"/>
  <c r="G307" i="1"/>
  <c r="I307" i="1" s="1"/>
  <c r="H291" i="1"/>
  <c r="H275" i="1"/>
  <c r="I275" i="1" s="1"/>
  <c r="L275" i="1" s="1"/>
  <c r="G251" i="1"/>
  <c r="G235" i="1"/>
  <c r="I235" i="1" s="1"/>
  <c r="G195" i="1"/>
  <c r="H179" i="1"/>
  <c r="H171" i="1"/>
  <c r="I171" i="1" s="1"/>
  <c r="G159" i="1"/>
  <c r="I159" i="1" s="1"/>
  <c r="G107" i="1"/>
  <c r="H99" i="1"/>
  <c r="I99" i="1" s="1"/>
  <c r="L99" i="1" s="1"/>
  <c r="G87" i="1"/>
  <c r="I87" i="1" s="1"/>
  <c r="H71" i="1"/>
  <c r="I71" i="1" s="1"/>
  <c r="L71" i="1" s="1"/>
  <c r="G63" i="1"/>
  <c r="H55" i="1"/>
  <c r="G39" i="1"/>
  <c r="G27" i="1"/>
  <c r="I27" i="1" s="1"/>
  <c r="G23" i="1"/>
  <c r="I23" i="1" s="1"/>
  <c r="L23" i="1" s="1"/>
  <c r="I400" i="2"/>
  <c r="L400" i="2" s="1"/>
  <c r="I40" i="2"/>
  <c r="L40" i="2" s="1"/>
  <c r="I32" i="3"/>
  <c r="L32" i="3" s="1"/>
  <c r="I342" i="3"/>
  <c r="L342" i="3" s="1"/>
  <c r="I174" i="3"/>
  <c r="L174" i="3" s="1"/>
  <c r="I193" i="3"/>
  <c r="L193" i="3" s="1"/>
  <c r="I53" i="3"/>
  <c r="L53" i="3" s="1"/>
  <c r="I147" i="3"/>
  <c r="I433" i="4"/>
  <c r="L433" i="4" s="1"/>
  <c r="I281" i="4"/>
  <c r="L281" i="4" s="1"/>
  <c r="I217" i="4"/>
  <c r="L217" i="4" s="1"/>
  <c r="I81" i="4"/>
  <c r="I140" i="4"/>
  <c r="L140" i="4" s="1"/>
  <c r="I408" i="4"/>
  <c r="L408" i="4" s="1"/>
  <c r="I380" i="4"/>
  <c r="L380" i="4" s="1"/>
  <c r="I288" i="4"/>
  <c r="L288" i="4" s="1"/>
  <c r="I412" i="4"/>
  <c r="I348" i="4"/>
  <c r="L348" i="4" s="1"/>
  <c r="I316" i="4"/>
  <c r="L316" i="4" s="1"/>
  <c r="I284" i="4"/>
  <c r="L284" i="4" s="1"/>
  <c r="I260" i="4"/>
  <c r="L260" i="4" s="1"/>
  <c r="I228" i="4"/>
  <c r="L228" i="4" s="1"/>
  <c r="I176" i="4"/>
  <c r="L176" i="4" s="1"/>
  <c r="I160" i="4"/>
  <c r="I52" i="4"/>
  <c r="L52" i="4" s="1"/>
  <c r="I28" i="4"/>
  <c r="L28" i="4" s="1"/>
  <c r="I303" i="5"/>
  <c r="L303" i="5" s="1"/>
  <c r="I37" i="5"/>
  <c r="L37" i="5" s="1"/>
  <c r="I89" i="5"/>
  <c r="I230" i="5"/>
  <c r="L230" i="5" s="1"/>
  <c r="I157" i="5"/>
  <c r="L157" i="5" s="1"/>
  <c r="I431" i="5"/>
  <c r="L431" i="5" s="1"/>
  <c r="I328" i="5"/>
  <c r="I347" i="5"/>
  <c r="L347" i="5" s="1"/>
  <c r="I421" i="5"/>
  <c r="L421" i="5" s="1"/>
  <c r="I69" i="5"/>
  <c r="I210" i="5"/>
  <c r="I321" i="5"/>
  <c r="I256" i="5"/>
  <c r="L256" i="5" s="1"/>
  <c r="I12" i="5"/>
  <c r="L12" i="5" s="1"/>
  <c r="I426" i="5"/>
  <c r="L426" i="5" s="1"/>
  <c r="I386" i="5"/>
  <c r="L386" i="5" s="1"/>
  <c r="I404" i="5"/>
  <c r="L404" i="5" s="1"/>
  <c r="I62" i="5"/>
  <c r="L62" i="5" s="1"/>
  <c r="I393" i="5"/>
  <c r="L393" i="5" s="1"/>
  <c r="H272" i="6"/>
  <c r="H206" i="6"/>
  <c r="H374" i="6"/>
  <c r="H260" i="6"/>
  <c r="H355" i="6"/>
  <c r="H183" i="6"/>
  <c r="H48" i="6"/>
  <c r="H8" i="6"/>
  <c r="H312" i="6"/>
  <c r="H141" i="6"/>
  <c r="H118" i="6"/>
  <c r="H278" i="6"/>
  <c r="H300" i="6"/>
  <c r="H259" i="6"/>
  <c r="H244" i="6"/>
  <c r="H352" i="6"/>
  <c r="H234" i="6"/>
  <c r="H67" i="6"/>
  <c r="H21" i="6"/>
  <c r="H230" i="6"/>
  <c r="H340" i="6"/>
  <c r="H142" i="6"/>
  <c r="H435" i="6"/>
  <c r="H333" i="6"/>
  <c r="H63" i="6"/>
  <c r="H349" i="6"/>
  <c r="H123" i="6"/>
  <c r="H104" i="6"/>
  <c r="I212" i="8"/>
  <c r="L212" i="8" s="1"/>
  <c r="I47" i="8"/>
  <c r="I179" i="8"/>
  <c r="L179" i="8" s="1"/>
  <c r="I191" i="8"/>
  <c r="L191" i="8" s="1"/>
  <c r="I367" i="8"/>
  <c r="L367" i="8" s="1"/>
  <c r="I104" i="8"/>
  <c r="I108" i="8"/>
  <c r="L108" i="8" s="1"/>
  <c r="I215" i="8"/>
  <c r="I177" i="8"/>
  <c r="I68" i="8"/>
  <c r="L68" i="8" s="1"/>
  <c r="I399" i="8"/>
  <c r="L399" i="8" s="1"/>
  <c r="I370" i="8"/>
  <c r="I189" i="8"/>
  <c r="L189" i="8" s="1"/>
  <c r="I16" i="8"/>
  <c r="L16" i="8" s="1"/>
  <c r="I431" i="10"/>
  <c r="I331" i="10"/>
  <c r="L331" i="10" s="1"/>
  <c r="I287" i="10"/>
  <c r="L287" i="10" s="1"/>
  <c r="I155" i="10"/>
  <c r="L155" i="10" s="1"/>
  <c r="I430" i="10"/>
  <c r="L430" i="10" s="1"/>
  <c r="I418" i="10"/>
  <c r="L418" i="10" s="1"/>
  <c r="I382" i="10"/>
  <c r="L382" i="10" s="1"/>
  <c r="I322" i="10"/>
  <c r="I314" i="10"/>
  <c r="I294" i="10"/>
  <c r="L294" i="10" s="1"/>
  <c r="I246" i="10"/>
  <c r="L246" i="10" s="1"/>
  <c r="I110" i="10"/>
  <c r="L110" i="10" s="1"/>
  <c r="H47" i="1"/>
  <c r="I47" i="1" s="1"/>
  <c r="L47" i="1" s="1"/>
  <c r="H302" i="8"/>
  <c r="G202" i="8"/>
  <c r="H353" i="1"/>
  <c r="H276" i="1"/>
  <c r="H216" i="1"/>
  <c r="H426" i="8"/>
  <c r="H374" i="8"/>
  <c r="H334" i="8"/>
  <c r="I334" i="8" s="1"/>
  <c r="L334" i="8" s="1"/>
  <c r="H270" i="8"/>
  <c r="H114" i="8"/>
  <c r="I114" i="8" s="1"/>
  <c r="L114" i="8" s="1"/>
  <c r="H66" i="8"/>
  <c r="H38" i="8"/>
  <c r="I414" i="4"/>
  <c r="L414" i="4" s="1"/>
  <c r="I114" i="4"/>
  <c r="L114" i="4" s="1"/>
  <c r="I319" i="4"/>
  <c r="L319" i="4" s="1"/>
  <c r="I335" i="4"/>
  <c r="L335" i="4" s="1"/>
  <c r="I251" i="4"/>
  <c r="L251" i="4" s="1"/>
  <c r="I322" i="4"/>
  <c r="L322" i="4" s="1"/>
  <c r="I75" i="4"/>
  <c r="L75" i="4" s="1"/>
  <c r="I23" i="4"/>
  <c r="L23" i="4" s="1"/>
  <c r="I434" i="4"/>
  <c r="L434" i="4" s="1"/>
  <c r="I158" i="4"/>
  <c r="L158" i="4" s="1"/>
  <c r="I270" i="4"/>
  <c r="L270" i="4" s="1"/>
  <c r="I247" i="4"/>
  <c r="L247" i="4" s="1"/>
  <c r="I302" i="4"/>
  <c r="L302" i="4" s="1"/>
  <c r="I107" i="4"/>
  <c r="L107" i="4" s="1"/>
  <c r="I239" i="4"/>
  <c r="L239" i="4" s="1"/>
  <c r="I62" i="4"/>
  <c r="L62" i="4" s="1"/>
  <c r="L295" i="10"/>
  <c r="L130" i="10"/>
  <c r="L190" i="10"/>
  <c r="L18" i="10"/>
  <c r="L54" i="10"/>
  <c r="L243" i="10"/>
  <c r="L431" i="10"/>
  <c r="L115" i="10"/>
  <c r="L31" i="10"/>
  <c r="L423" i="10"/>
  <c r="L398" i="10"/>
  <c r="L302" i="10"/>
  <c r="L10" i="10"/>
  <c r="L320" i="10"/>
  <c r="L163" i="10"/>
  <c r="L175" i="10"/>
  <c r="L63" i="10"/>
  <c r="L241" i="10"/>
  <c r="L338" i="10"/>
  <c r="L98" i="10"/>
  <c r="L322" i="10"/>
  <c r="L202" i="10"/>
  <c r="L82" i="10"/>
  <c r="L269" i="10"/>
  <c r="L350" i="10"/>
  <c r="L337" i="10"/>
  <c r="L199" i="10"/>
  <c r="L103" i="10"/>
  <c r="L227" i="10"/>
  <c r="L259" i="10"/>
  <c r="L219" i="10"/>
  <c r="L167" i="10"/>
  <c r="L35" i="10"/>
  <c r="L23" i="10"/>
  <c r="L233" i="10"/>
  <c r="L410" i="10"/>
  <c r="L354" i="10"/>
  <c r="I135" i="10"/>
  <c r="I274" i="10"/>
  <c r="I378" i="10"/>
  <c r="I399" i="10"/>
  <c r="I383" i="10"/>
  <c r="I367" i="10"/>
  <c r="I307" i="10"/>
  <c r="I191" i="10"/>
  <c r="I143" i="10"/>
  <c r="I83" i="10"/>
  <c r="I79" i="10"/>
  <c r="I55" i="10"/>
  <c r="I434" i="10"/>
  <c r="I330" i="10"/>
  <c r="I262" i="10"/>
  <c r="I238" i="10"/>
  <c r="I218" i="10"/>
  <c r="I198" i="10"/>
  <c r="I154" i="10"/>
  <c r="I118" i="10"/>
  <c r="I74" i="10"/>
  <c r="I426" i="10"/>
  <c r="I414" i="10"/>
  <c r="I326" i="10"/>
  <c r="I318" i="10"/>
  <c r="I278" i="10"/>
  <c r="I266" i="10"/>
  <c r="I222" i="10"/>
  <c r="I214" i="10"/>
  <c r="I186" i="10"/>
  <c r="I142" i="10"/>
  <c r="I94" i="10"/>
  <c r="I78" i="10"/>
  <c r="I70" i="10"/>
  <c r="I62" i="10"/>
  <c r="I42" i="10"/>
  <c r="I34" i="10"/>
  <c r="L109" i="10"/>
  <c r="L99" i="10"/>
  <c r="L265" i="10"/>
  <c r="L395" i="10"/>
  <c r="L147" i="10"/>
  <c r="L87" i="10"/>
  <c r="L43" i="10"/>
  <c r="L310" i="10"/>
  <c r="L170" i="10"/>
  <c r="L402" i="10"/>
  <c r="L366" i="10"/>
  <c r="L290" i="10"/>
  <c r="L50" i="10"/>
  <c r="L22" i="10"/>
  <c r="L86" i="10"/>
  <c r="L52" i="10"/>
  <c r="L127" i="10"/>
  <c r="L419" i="10"/>
  <c r="L251" i="10"/>
  <c r="L111" i="10"/>
  <c r="L47" i="10"/>
  <c r="L362" i="10"/>
  <c r="L314" i="10"/>
  <c r="L102" i="10"/>
  <c r="L334" i="10"/>
  <c r="L226" i="10"/>
  <c r="L166" i="10"/>
  <c r="L114" i="10"/>
  <c r="L15" i="10"/>
  <c r="L29" i="10"/>
  <c r="L116" i="10"/>
  <c r="L59" i="10"/>
  <c r="L239" i="10"/>
  <c r="L411" i="10"/>
  <c r="L267" i="10"/>
  <c r="L247" i="10"/>
  <c r="L215" i="10"/>
  <c r="L203" i="10"/>
  <c r="L14" i="10"/>
  <c r="L210" i="10"/>
  <c r="L146" i="10"/>
  <c r="L158" i="10"/>
  <c r="I406" i="10"/>
  <c r="I58" i="10"/>
  <c r="I286" i="10"/>
  <c r="I355" i="10"/>
  <c r="I38" i="10"/>
  <c r="I358" i="10"/>
  <c r="I194" i="10"/>
  <c r="I122" i="10"/>
  <c r="I403" i="10"/>
  <c r="I375" i="10"/>
  <c r="I319" i="10"/>
  <c r="I263" i="10"/>
  <c r="I223" i="10"/>
  <c r="I183" i="10"/>
  <c r="I159" i="10"/>
  <c r="I51" i="10"/>
  <c r="I11" i="10"/>
  <c r="I422" i="10"/>
  <c r="I374" i="10"/>
  <c r="I346" i="10"/>
  <c r="I126" i="10"/>
  <c r="I46" i="10"/>
  <c r="I30" i="10"/>
  <c r="I258" i="10"/>
  <c r="I206" i="10"/>
  <c r="I182" i="10"/>
  <c r="I106" i="10"/>
  <c r="I26" i="10"/>
  <c r="G267" i="9"/>
  <c r="G399" i="9"/>
  <c r="G164" i="9"/>
  <c r="G234" i="9"/>
  <c r="G106" i="9"/>
  <c r="G96" i="9"/>
  <c r="G396" i="9"/>
  <c r="G272" i="9"/>
  <c r="G414" i="9"/>
  <c r="H219" i="9"/>
  <c r="H112" i="9"/>
  <c r="G59" i="9"/>
  <c r="H395" i="9"/>
  <c r="H109" i="9"/>
  <c r="H269" i="9"/>
  <c r="H363" i="9"/>
  <c r="H433" i="9"/>
  <c r="H390" i="9"/>
  <c r="G49" i="9"/>
  <c r="H124" i="9"/>
  <c r="H359" i="9"/>
  <c r="H426" i="9"/>
  <c r="H342" i="9"/>
  <c r="G24" i="9"/>
  <c r="G364" i="9"/>
  <c r="G182" i="9"/>
  <c r="G315" i="9"/>
  <c r="G273" i="9"/>
  <c r="G23" i="9"/>
  <c r="G421" i="9"/>
  <c r="G320" i="9"/>
  <c r="G80" i="9"/>
  <c r="G39" i="9"/>
  <c r="G427" i="9"/>
  <c r="G410" i="9"/>
  <c r="G86" i="9"/>
  <c r="G413" i="9"/>
  <c r="G190" i="9"/>
  <c r="G233" i="9"/>
  <c r="G36" i="9"/>
  <c r="G265" i="9"/>
  <c r="H398" i="9"/>
  <c r="G386" i="9"/>
  <c r="G253" i="9"/>
  <c r="I253" i="9" s="1"/>
  <c r="G276" i="9"/>
  <c r="G198" i="9"/>
  <c r="G366" i="9"/>
  <c r="G268" i="9"/>
  <c r="G415" i="9"/>
  <c r="G238" i="9"/>
  <c r="G90" i="9"/>
  <c r="G259" i="9"/>
  <c r="G150" i="9"/>
  <c r="G338" i="9"/>
  <c r="G197" i="9"/>
  <c r="G81" i="9"/>
  <c r="H89" i="9"/>
  <c r="G139" i="9"/>
  <c r="H417" i="9"/>
  <c r="G83" i="9"/>
  <c r="G140" i="9"/>
  <c r="G12" i="9"/>
  <c r="G384" i="9"/>
  <c r="G92" i="9"/>
  <c r="G332" i="9"/>
  <c r="G138" i="9"/>
  <c r="H8" i="9"/>
  <c r="G280" i="9"/>
  <c r="G347" i="9"/>
  <c r="H216" i="9"/>
  <c r="G289" i="9"/>
  <c r="G118" i="9"/>
  <c r="G433" i="9"/>
  <c r="G350" i="9"/>
  <c r="G207" i="9"/>
  <c r="G82" i="9"/>
  <c r="G19" i="9"/>
  <c r="H182" i="9"/>
  <c r="G201" i="9"/>
  <c r="G156" i="9"/>
  <c r="H123" i="9"/>
  <c r="G430" i="9"/>
  <c r="G245" i="9"/>
  <c r="G370" i="9"/>
  <c r="G213" i="9"/>
  <c r="G27" i="9"/>
  <c r="H356" i="9"/>
  <c r="G319" i="9"/>
  <c r="H316" i="9"/>
  <c r="H208" i="9"/>
  <c r="H61" i="9"/>
  <c r="G239" i="9"/>
  <c r="G17" i="9"/>
  <c r="G331" i="9"/>
  <c r="G249" i="9"/>
  <c r="H204" i="9"/>
  <c r="G359" i="9"/>
  <c r="G84" i="9"/>
  <c r="H31" i="9"/>
  <c r="H239" i="9"/>
  <c r="G74" i="9"/>
  <c r="G11" i="9"/>
  <c r="G132" i="9"/>
  <c r="G277" i="9"/>
  <c r="G108" i="9"/>
  <c r="G111" i="9"/>
  <c r="H191" i="9"/>
  <c r="H187" i="9"/>
  <c r="G62" i="9"/>
  <c r="G321" i="9"/>
  <c r="G209" i="9"/>
  <c r="H111" i="9"/>
  <c r="H231" i="9"/>
  <c r="G287" i="9"/>
  <c r="G228" i="9"/>
  <c r="H318" i="9"/>
  <c r="H136" i="9"/>
  <c r="H429" i="9"/>
  <c r="G382" i="9"/>
  <c r="H425" i="9"/>
  <c r="H172" i="9"/>
  <c r="H367" i="9"/>
  <c r="G131" i="9"/>
  <c r="G178" i="9"/>
  <c r="G134" i="9"/>
  <c r="G176" i="9"/>
  <c r="G409" i="9"/>
  <c r="G417" i="9"/>
  <c r="G302" i="9"/>
  <c r="G325" i="9"/>
  <c r="G283" i="9"/>
  <c r="G419" i="9"/>
  <c r="G398" i="9"/>
  <c r="G336" i="9"/>
  <c r="G70" i="9"/>
  <c r="G426" i="9"/>
  <c r="G390" i="9"/>
  <c r="G94" i="9"/>
  <c r="G114" i="9"/>
  <c r="G314" i="9"/>
  <c r="G15" i="9"/>
  <c r="G146" i="9"/>
  <c r="G154" i="9"/>
  <c r="G141" i="9"/>
  <c r="G91" i="9"/>
  <c r="G297" i="9"/>
  <c r="G32" i="9"/>
  <c r="G101" i="9"/>
  <c r="G362" i="9"/>
  <c r="G171" i="9"/>
  <c r="G310" i="9"/>
  <c r="G48" i="9"/>
  <c r="G148" i="9"/>
  <c r="H388" i="9"/>
  <c r="H213" i="9"/>
  <c r="G339" i="9"/>
  <c r="G66" i="9"/>
  <c r="G269" i="9"/>
  <c r="H141" i="9"/>
  <c r="G279" i="9"/>
  <c r="G163" i="9"/>
  <c r="G431" i="9"/>
  <c r="G188" i="9"/>
  <c r="G113" i="9"/>
  <c r="G307" i="9"/>
  <c r="G117" i="9"/>
  <c r="G425" i="9"/>
  <c r="G429" i="9"/>
  <c r="H74" i="9"/>
  <c r="G97" i="9"/>
  <c r="H37" i="9"/>
  <c r="G9" i="9"/>
  <c r="G215" i="9"/>
  <c r="H127" i="9"/>
  <c r="H371" i="9"/>
  <c r="G363" i="9"/>
  <c r="I363" i="9" s="1"/>
  <c r="G285" i="9"/>
  <c r="G186" i="9"/>
  <c r="G218" i="9"/>
  <c r="G54" i="9"/>
  <c r="G316" i="9"/>
  <c r="I316" i="9" s="1"/>
  <c r="G380" i="9"/>
  <c r="G167" i="9"/>
  <c r="G144" i="9"/>
  <c r="G295" i="9"/>
  <c r="G44" i="9"/>
  <c r="G79" i="9"/>
  <c r="G43" i="9"/>
  <c r="H411" i="9"/>
  <c r="G391" i="9"/>
  <c r="G179" i="9"/>
  <c r="H63" i="9"/>
  <c r="H375" i="9"/>
  <c r="H38" i="9"/>
  <c r="H190" i="9"/>
  <c r="H186" i="9"/>
  <c r="H229" i="9"/>
  <c r="H223" i="9"/>
  <c r="H281" i="9"/>
  <c r="H246" i="9"/>
  <c r="H178" i="9"/>
  <c r="H129" i="9"/>
  <c r="H126" i="9"/>
  <c r="H57" i="9"/>
  <c r="H50" i="9"/>
  <c r="H144" i="9"/>
  <c r="G89" i="9"/>
  <c r="G16" i="9"/>
  <c r="G85" i="9"/>
  <c r="H312" i="9"/>
  <c r="H346" i="9"/>
  <c r="G388" i="9"/>
  <c r="I388" i="9" s="1"/>
  <c r="H387" i="9"/>
  <c r="H247" i="9"/>
  <c r="H308" i="9"/>
  <c r="H374" i="9"/>
  <c r="G248" i="9"/>
  <c r="H402" i="9"/>
  <c r="G172" i="9"/>
  <c r="G122" i="9"/>
  <c r="G192" i="9"/>
  <c r="G51" i="9"/>
  <c r="G58" i="9"/>
  <c r="G104" i="9"/>
  <c r="G406" i="9"/>
  <c r="G211" i="9"/>
  <c r="G61" i="9"/>
  <c r="G142" i="9"/>
  <c r="G260" i="9"/>
  <c r="G127" i="9"/>
  <c r="H48" i="9"/>
  <c r="H104" i="9"/>
  <c r="G13" i="9"/>
  <c r="G29" i="9"/>
  <c r="G95" i="9"/>
  <c r="G143" i="9"/>
  <c r="G128" i="9"/>
  <c r="G204" i="9"/>
  <c r="H140" i="9"/>
  <c r="G30" i="9"/>
  <c r="G418" i="9"/>
  <c r="G392" i="9"/>
  <c r="H11" i="9"/>
  <c r="G216" i="9"/>
  <c r="H67" i="9"/>
  <c r="H326" i="9"/>
  <c r="H238" i="9"/>
  <c r="G149" i="9"/>
  <c r="H330" i="9"/>
  <c r="G68" i="9"/>
  <c r="H101" i="9"/>
  <c r="H91" i="9"/>
  <c r="H332" i="9"/>
  <c r="H240" i="9"/>
  <c r="H352" i="9"/>
  <c r="H33" i="9"/>
  <c r="H56" i="9"/>
  <c r="H287" i="9"/>
  <c r="H329" i="9"/>
  <c r="H285" i="9"/>
  <c r="G105" i="9"/>
  <c r="H334" i="9"/>
  <c r="H315" i="9"/>
  <c r="G323" i="9"/>
  <c r="H98" i="9"/>
  <c r="H132" i="9"/>
  <c r="H293" i="9"/>
  <c r="G304" i="9"/>
  <c r="G312" i="9"/>
  <c r="G402" i="9"/>
  <c r="I402" i="9" s="1"/>
  <c r="G214" i="9"/>
  <c r="G435" i="9"/>
  <c r="G116" i="9"/>
  <c r="G133" i="9"/>
  <c r="H338" i="9"/>
  <c r="G161" i="9"/>
  <c r="G330" i="9"/>
  <c r="G87" i="9"/>
  <c r="G115" i="9"/>
  <c r="H122" i="9"/>
  <c r="G311" i="9"/>
  <c r="H360" i="9"/>
  <c r="G31" i="9"/>
  <c r="I31" i="9" s="1"/>
  <c r="H30" i="9"/>
  <c r="G183" i="9"/>
  <c r="G137" i="9"/>
  <c r="G264" i="9"/>
  <c r="G375" i="9"/>
  <c r="H242" i="9"/>
  <c r="H296" i="9"/>
  <c r="H249" i="9"/>
  <c r="G395" i="9"/>
  <c r="G257" i="9"/>
  <c r="G291" i="9"/>
  <c r="G147" i="9"/>
  <c r="H47" i="9"/>
  <c r="H51" i="9"/>
  <c r="H202" i="9"/>
  <c r="H225" i="9"/>
  <c r="G112" i="9"/>
  <c r="H224" i="9"/>
  <c r="G76" i="9"/>
  <c r="H324" i="9"/>
  <c r="G308" i="9"/>
  <c r="G187" i="9"/>
  <c r="H75" i="9"/>
  <c r="G102" i="9"/>
  <c r="H284" i="9"/>
  <c r="H41" i="9"/>
  <c r="H113" i="9"/>
  <c r="H35" i="9"/>
  <c r="H88" i="9"/>
  <c r="H340" i="9"/>
  <c r="H210" i="9"/>
  <c r="H265" i="9"/>
  <c r="H283" i="9"/>
  <c r="H92" i="9"/>
  <c r="H279" i="9"/>
  <c r="H415" i="9"/>
  <c r="G158" i="9"/>
  <c r="G282" i="9"/>
  <c r="G397" i="9"/>
  <c r="H165" i="9"/>
  <c r="H254" i="9"/>
  <c r="H286" i="9"/>
  <c r="G290" i="9"/>
  <c r="H333" i="9"/>
  <c r="H341" i="9"/>
  <c r="G377" i="9"/>
  <c r="G381" i="9"/>
  <c r="G389" i="9"/>
  <c r="G393" i="9"/>
  <c r="H408" i="9"/>
  <c r="H412" i="9"/>
  <c r="H420" i="9"/>
  <c r="H424" i="9"/>
  <c r="H413" i="9"/>
  <c r="H198" i="9"/>
  <c r="H90" i="9"/>
  <c r="H62" i="9"/>
  <c r="H168" i="9"/>
  <c r="H44" i="9"/>
  <c r="H188" i="9"/>
  <c r="H243" i="9"/>
  <c r="H102" i="9"/>
  <c r="G394" i="9"/>
  <c r="H160" i="9"/>
  <c r="G125" i="9"/>
  <c r="G261" i="9"/>
  <c r="G35" i="9"/>
  <c r="G38" i="9"/>
  <c r="G252" i="9"/>
  <c r="G121" i="9"/>
  <c r="G372" i="9"/>
  <c r="H84" i="9"/>
  <c r="H391" i="9"/>
  <c r="H26" i="9"/>
  <c r="G340" i="9"/>
  <c r="G37" i="9"/>
  <c r="I37" i="9" s="1"/>
  <c r="G374" i="9"/>
  <c r="H255" i="9"/>
  <c r="H93" i="9"/>
  <c r="G256" i="9"/>
  <c r="G378" i="9"/>
  <c r="H245" i="9"/>
  <c r="G225" i="9"/>
  <c r="G196" i="9"/>
  <c r="H241" i="9"/>
  <c r="H236" i="9"/>
  <c r="H336" i="9"/>
  <c r="H280" i="9"/>
  <c r="H192" i="9"/>
  <c r="H291" i="9"/>
  <c r="H184" i="9"/>
  <c r="H258" i="9"/>
  <c r="H274" i="9"/>
  <c r="H282" i="9"/>
  <c r="G337" i="9"/>
  <c r="H397" i="9"/>
  <c r="H180" i="9"/>
  <c r="H270" i="9"/>
  <c r="H298" i="9"/>
  <c r="G373" i="9"/>
  <c r="H377" i="9"/>
  <c r="G385" i="9"/>
  <c r="G428" i="9"/>
  <c r="G181" i="9"/>
  <c r="G317" i="9"/>
  <c r="G10" i="9"/>
  <c r="H70" i="9"/>
  <c r="G224" i="9"/>
  <c r="G263" i="9"/>
  <c r="G109" i="9"/>
  <c r="H119" i="9"/>
  <c r="G55" i="9"/>
  <c r="G202" i="9"/>
  <c r="G63" i="9"/>
  <c r="G360" i="9"/>
  <c r="I360" i="9" s="1"/>
  <c r="H355" i="9"/>
  <c r="G296" i="9"/>
  <c r="H179" i="9"/>
  <c r="G221" i="9"/>
  <c r="G367" i="9"/>
  <c r="G93" i="9"/>
  <c r="I93" i="9" s="1"/>
  <c r="H72" i="9"/>
  <c r="H34" i="9"/>
  <c r="G333" i="9"/>
  <c r="G18" i="9"/>
  <c r="G335" i="9"/>
  <c r="H130" i="9"/>
  <c r="G244" i="9"/>
  <c r="G174" i="9"/>
  <c r="H94" i="9"/>
  <c r="H85" i="9"/>
  <c r="H203" i="9"/>
  <c r="H297" i="9"/>
  <c r="G20" i="9"/>
  <c r="I20" i="9" s="1"/>
  <c r="H137" i="9"/>
  <c r="H295" i="9"/>
  <c r="H394" i="9"/>
  <c r="H97" i="9"/>
  <c r="G243" i="9"/>
  <c r="G100" i="9"/>
  <c r="G327" i="9"/>
  <c r="G230" i="9"/>
  <c r="H220" i="9"/>
  <c r="G236" i="9"/>
  <c r="G356" i="9"/>
  <c r="G271" i="9"/>
  <c r="G237" i="9"/>
  <c r="H166" i="9"/>
  <c r="H16" i="9"/>
  <c r="G56" i="9"/>
  <c r="H175" i="9"/>
  <c r="H403" i="9"/>
  <c r="H272" i="9"/>
  <c r="G354" i="9"/>
  <c r="G194" i="9"/>
  <c r="H135" i="9"/>
  <c r="H289" i="9"/>
  <c r="H45" i="9"/>
  <c r="G88" i="9"/>
  <c r="G232" i="9"/>
  <c r="G136" i="9"/>
  <c r="G352" i="9"/>
  <c r="H222" i="9"/>
  <c r="H317" i="9"/>
  <c r="H348" i="9"/>
  <c r="H276" i="9"/>
  <c r="H18" i="9"/>
  <c r="H275" i="9"/>
  <c r="H169" i="9"/>
  <c r="G184" i="9"/>
  <c r="H337" i="9"/>
  <c r="H173" i="9"/>
  <c r="H262" i="9"/>
  <c r="G278" i="9"/>
  <c r="H357" i="9"/>
  <c r="H385" i="9"/>
  <c r="H393" i="9"/>
  <c r="G408" i="9"/>
  <c r="G416" i="9"/>
  <c r="G424" i="9"/>
  <c r="H432" i="9"/>
  <c r="G301" i="9"/>
  <c r="G73" i="9"/>
  <c r="H77" i="9"/>
  <c r="G151" i="9"/>
  <c r="G155" i="9"/>
  <c r="G159" i="9"/>
  <c r="G162" i="9"/>
  <c r="G170" i="9"/>
  <c r="H181" i="9"/>
  <c r="G78" i="9"/>
  <c r="G217" i="9"/>
  <c r="G247" i="9"/>
  <c r="I247" i="9" s="1"/>
  <c r="G255" i="9"/>
  <c r="H263" i="9"/>
  <c r="H15" i="9"/>
  <c r="H22" i="9"/>
  <c r="H207" i="9"/>
  <c r="H55" i="9"/>
  <c r="H319" i="9"/>
  <c r="H23" i="9"/>
  <c r="G219" i="9"/>
  <c r="H292" i="9"/>
  <c r="H105" i="9"/>
  <c r="G299" i="9"/>
  <c r="G195" i="9"/>
  <c r="G119" i="9"/>
  <c r="G358" i="9"/>
  <c r="G191" i="9"/>
  <c r="G135" i="9"/>
  <c r="G403" i="9"/>
  <c r="G226" i="9"/>
  <c r="G343" i="9"/>
  <c r="G57" i="9"/>
  <c r="G355" i="9"/>
  <c r="G411" i="9"/>
  <c r="G242" i="9"/>
  <c r="G223" i="9"/>
  <c r="G298" i="9"/>
  <c r="I298" i="9" s="1"/>
  <c r="G99" i="9"/>
  <c r="H331" i="9"/>
  <c r="G129" i="9"/>
  <c r="G42" i="9"/>
  <c r="I42" i="9" s="1"/>
  <c r="G286" i="9"/>
  <c r="H302" i="9"/>
  <c r="G322" i="9"/>
  <c r="G258" i="9"/>
  <c r="H185" i="9"/>
  <c r="G407" i="9"/>
  <c r="G124" i="9"/>
  <c r="G241" i="9"/>
  <c r="G71" i="9"/>
  <c r="G50" i="9"/>
  <c r="G313" i="9"/>
  <c r="G126" i="9"/>
  <c r="G152" i="9"/>
  <c r="G145" i="9"/>
  <c r="H79" i="9"/>
  <c r="H100" i="9"/>
  <c r="G120" i="9"/>
  <c r="H327" i="9"/>
  <c r="H358" i="9"/>
  <c r="H71" i="9"/>
  <c r="G342" i="9"/>
  <c r="H64" i="9"/>
  <c r="G251" i="9"/>
  <c r="H421" i="9"/>
  <c r="G47" i="9"/>
  <c r="G328" i="9"/>
  <c r="G75" i="9"/>
  <c r="G288" i="9"/>
  <c r="G123" i="9"/>
  <c r="G110" i="9"/>
  <c r="H323" i="9"/>
  <c r="H17" i="9"/>
  <c r="H143" i="9"/>
  <c r="G240" i="9"/>
  <c r="H226" i="9"/>
  <c r="H261" i="9"/>
  <c r="H158" i="9"/>
  <c r="G274" i="9"/>
  <c r="G353" i="9"/>
  <c r="G254" i="9"/>
  <c r="H349" i="9"/>
  <c r="H381" i="9"/>
  <c r="G412" i="9"/>
  <c r="G309" i="9"/>
  <c r="H147" i="9"/>
  <c r="H155" i="9"/>
  <c r="H21" i="9"/>
  <c r="G40" i="9"/>
  <c r="H78" i="9"/>
  <c r="H214" i="9"/>
  <c r="G130" i="9"/>
  <c r="G34" i="9"/>
  <c r="I34" i="9" s="1"/>
  <c r="G41" i="9"/>
  <c r="H196" i="9"/>
  <c r="H49" i="9"/>
  <c r="H422" i="9"/>
  <c r="G166" i="9"/>
  <c r="G318" i="9"/>
  <c r="G77" i="9"/>
  <c r="I77" i="9" s="1"/>
  <c r="G200" i="9"/>
  <c r="G103" i="9"/>
  <c r="G329" i="9"/>
  <c r="G344" i="9"/>
  <c r="G208" i="9"/>
  <c r="G376" i="9"/>
  <c r="G210" i="9"/>
  <c r="G33" i="9"/>
  <c r="G371" i="9"/>
  <c r="G281" i="9"/>
  <c r="G64" i="9"/>
  <c r="G383" i="9"/>
  <c r="G180" i="9"/>
  <c r="G8" i="9"/>
  <c r="G222" i="9"/>
  <c r="G387" i="9"/>
  <c r="H299" i="9"/>
  <c r="G305" i="9"/>
  <c r="H347" i="9"/>
  <c r="H114" i="9"/>
  <c r="G26" i="9"/>
  <c r="H409" i="9"/>
  <c r="H183" i="9"/>
  <c r="H233" i="9"/>
  <c r="H378" i="9"/>
  <c r="H430" i="9"/>
  <c r="G205" i="9"/>
  <c r="G22" i="9"/>
  <c r="G45" i="9"/>
  <c r="H414" i="9"/>
  <c r="G334" i="9"/>
  <c r="I334" i="9" s="1"/>
  <c r="G175" i="9"/>
  <c r="G368" i="9"/>
  <c r="H148" i="9"/>
  <c r="H379" i="9"/>
  <c r="G60" i="9"/>
  <c r="H68" i="9"/>
  <c r="H115" i="9"/>
  <c r="G405" i="9"/>
  <c r="H52" i="9"/>
  <c r="H150" i="9"/>
  <c r="H206" i="9"/>
  <c r="H14" i="9"/>
  <c r="H266" i="9"/>
  <c r="H294" i="9"/>
  <c r="G173" i="9"/>
  <c r="G270" i="9"/>
  <c r="G345" i="9"/>
  <c r="G361" i="9"/>
  <c r="H373" i="9"/>
  <c r="H389" i="9"/>
  <c r="H301" i="9"/>
  <c r="G324" i="9"/>
  <c r="G14" i="9"/>
  <c r="G235" i="9"/>
  <c r="H259" i="9"/>
  <c r="H228" i="9"/>
  <c r="G300" i="9"/>
  <c r="G168" i="9"/>
  <c r="G303" i="9"/>
  <c r="I303" i="9" s="1"/>
  <c r="G284" i="9"/>
  <c r="I284" i="9" s="1"/>
  <c r="G203" i="9"/>
  <c r="G165" i="9"/>
  <c r="G351" i="9"/>
  <c r="I351" i="9" s="1"/>
  <c r="G227" i="9"/>
  <c r="H108" i="9"/>
  <c r="G434" i="9"/>
  <c r="G206" i="9"/>
  <c r="G275" i="9"/>
  <c r="H174" i="9"/>
  <c r="H120" i="9"/>
  <c r="G401" i="9"/>
  <c r="H200" i="9"/>
  <c r="G292" i="9"/>
  <c r="G177" i="9"/>
  <c r="H290" i="9"/>
  <c r="G357" i="9"/>
  <c r="I357" i="9" s="1"/>
  <c r="G420" i="9"/>
  <c r="H159" i="9"/>
  <c r="H305" i="9"/>
  <c r="H28" i="9"/>
  <c r="G220" i="9"/>
  <c r="G65" i="9"/>
  <c r="H364" i="9"/>
  <c r="G294" i="9"/>
  <c r="G404" i="9"/>
  <c r="G326" i="9"/>
  <c r="I326" i="9" s="1"/>
  <c r="G25" i="9"/>
  <c r="G346" i="9"/>
  <c r="G53" i="9"/>
  <c r="I53" i="9" s="1"/>
  <c r="G293" i="9"/>
  <c r="G157" i="9"/>
  <c r="G28" i="9"/>
  <c r="G199" i="9"/>
  <c r="G160" i="9"/>
  <c r="G212" i="9"/>
  <c r="H152" i="9"/>
  <c r="G422" i="9"/>
  <c r="H145" i="9"/>
  <c r="H133" i="9"/>
  <c r="H384" i="9"/>
  <c r="G262" i="9"/>
  <c r="H345" i="9"/>
  <c r="H404" i="9"/>
  <c r="H151" i="9"/>
  <c r="G193" i="9"/>
  <c r="G67" i="9"/>
  <c r="G52" i="9"/>
  <c r="H370" i="9"/>
  <c r="G379" i="9"/>
  <c r="G98" i="9"/>
  <c r="H209" i="9"/>
  <c r="G185" i="9"/>
  <c r="G423" i="9"/>
  <c r="H248" i="9"/>
  <c r="G169" i="9"/>
  <c r="H278" i="9"/>
  <c r="G349" i="9"/>
  <c r="I349" i="9" s="1"/>
  <c r="H416" i="9"/>
  <c r="H73" i="9"/>
  <c r="G21" i="9"/>
  <c r="H217" i="9"/>
  <c r="H167" i="9"/>
  <c r="G369" i="9"/>
  <c r="G189" i="9"/>
  <c r="G365" i="9"/>
  <c r="G46" i="9"/>
  <c r="G348" i="9"/>
  <c r="G306" i="9"/>
  <c r="H195" i="9"/>
  <c r="G266" i="9"/>
  <c r="G432" i="9"/>
  <c r="H235" i="9"/>
  <c r="G153" i="9"/>
  <c r="G246" i="9"/>
  <c r="G250" i="9"/>
  <c r="H232" i="9"/>
  <c r="G72" i="9"/>
  <c r="H407" i="9"/>
  <c r="H353" i="9"/>
  <c r="H369" i="9"/>
  <c r="H309" i="9"/>
  <c r="H199" i="9"/>
  <c r="G107" i="9"/>
  <c r="H176" i="9"/>
  <c r="H250" i="9"/>
  <c r="G341" i="9"/>
  <c r="I341" i="9" s="1"/>
  <c r="H418" i="9"/>
  <c r="H273" i="9"/>
  <c r="H428" i="9"/>
  <c r="H170" i="9"/>
  <c r="G231" i="9"/>
  <c r="G229" i="9"/>
  <c r="G69" i="9"/>
  <c r="G400" i="9"/>
  <c r="H354" i="9"/>
  <c r="H368" i="9"/>
  <c r="H322" i="9"/>
  <c r="H156" i="9"/>
  <c r="H95" i="9"/>
  <c r="H39" i="9"/>
  <c r="H401" i="9"/>
  <c r="H310" i="9"/>
  <c r="H201" i="9"/>
  <c r="H142" i="9"/>
  <c r="H87" i="9"/>
  <c r="H376" i="9"/>
  <c r="H177" i="9"/>
  <c r="H146" i="9"/>
  <c r="H131" i="9"/>
  <c r="H380" i="9"/>
  <c r="H221" i="9"/>
  <c r="H252" i="9"/>
  <c r="H361" i="9"/>
  <c r="H244" i="9"/>
  <c r="H10" i="9"/>
  <c r="H128" i="9"/>
  <c r="H212" i="9"/>
  <c r="H107" i="9"/>
  <c r="H40" i="9"/>
  <c r="H32" i="9"/>
  <c r="H435" i="9"/>
  <c r="H423" i="9"/>
  <c r="H366" i="9"/>
  <c r="H307" i="9"/>
  <c r="H24" i="9"/>
  <c r="H410" i="9"/>
  <c r="H325" i="9"/>
  <c r="H106" i="9"/>
  <c r="H43" i="9"/>
  <c r="H320" i="9"/>
  <c r="H161" i="9"/>
  <c r="H58" i="9"/>
  <c r="H205" i="9"/>
  <c r="H80" i="9"/>
  <c r="H19" i="9"/>
  <c r="H251" i="9"/>
  <c r="H66" i="9"/>
  <c r="H400" i="9"/>
  <c r="H256" i="9"/>
  <c r="H350" i="9"/>
  <c r="H260" i="9"/>
  <c r="H237" i="9"/>
  <c r="H189" i="9"/>
  <c r="H382" i="9"/>
  <c r="H234" i="9"/>
  <c r="H218" i="9"/>
  <c r="H118" i="9"/>
  <c r="H103" i="9"/>
  <c r="H343" i="9"/>
  <c r="H311" i="9"/>
  <c r="H277" i="9"/>
  <c r="H163" i="9"/>
  <c r="H27" i="9"/>
  <c r="H12" i="9"/>
  <c r="H406" i="9"/>
  <c r="H335" i="9"/>
  <c r="H82" i="9"/>
  <c r="H344" i="9"/>
  <c r="H13" i="9"/>
  <c r="H304" i="9"/>
  <c r="H164" i="9"/>
  <c r="H227" i="9"/>
  <c r="H134" i="9"/>
  <c r="H76" i="9"/>
  <c r="H383" i="9"/>
  <c r="H153" i="9"/>
  <c r="H267" i="9"/>
  <c r="H162" i="9"/>
  <c r="H139" i="9"/>
  <c r="H69" i="9"/>
  <c r="H59" i="9"/>
  <c r="H268" i="9"/>
  <c r="H29" i="9"/>
  <c r="H392" i="9"/>
  <c r="H110" i="9"/>
  <c r="H313" i="9"/>
  <c r="H230" i="9"/>
  <c r="H99" i="9"/>
  <c r="H36" i="9"/>
  <c r="H427" i="9"/>
  <c r="H86" i="9"/>
  <c r="H300" i="9"/>
  <c r="H339" i="9"/>
  <c r="H60" i="9"/>
  <c r="H96" i="9"/>
  <c r="H215" i="9"/>
  <c r="H321" i="9"/>
  <c r="H257" i="9"/>
  <c r="H171" i="9"/>
  <c r="H46" i="9"/>
  <c r="H288" i="9"/>
  <c r="H211" i="9"/>
  <c r="H83" i="9"/>
  <c r="H25" i="9"/>
  <c r="H399" i="9"/>
  <c r="H116" i="9"/>
  <c r="H54" i="9"/>
  <c r="H9" i="9"/>
  <c r="H386" i="9"/>
  <c r="H306" i="9"/>
  <c r="H194" i="9"/>
  <c r="H138" i="9"/>
  <c r="H405" i="9"/>
  <c r="H314" i="9"/>
  <c r="H157" i="9"/>
  <c r="H149" i="9"/>
  <c r="H65" i="9"/>
  <c r="H372" i="9"/>
  <c r="H81" i="9"/>
  <c r="H271" i="9"/>
  <c r="H154" i="9"/>
  <c r="H365" i="9"/>
  <c r="H197" i="9"/>
  <c r="H396" i="9"/>
  <c r="H264" i="9"/>
  <c r="H193" i="9"/>
  <c r="H121" i="9"/>
  <c r="H117" i="9"/>
  <c r="H434" i="9"/>
  <c r="H125" i="9"/>
  <c r="H431" i="9"/>
  <c r="H419" i="9"/>
  <c r="L398" i="8"/>
  <c r="L323" i="8"/>
  <c r="L392" i="8"/>
  <c r="L221" i="8"/>
  <c r="L272" i="8"/>
  <c r="L147" i="8"/>
  <c r="L262" i="8"/>
  <c r="L373" i="8"/>
  <c r="L321" i="8"/>
  <c r="L381" i="8"/>
  <c r="L297" i="8"/>
  <c r="I206" i="8"/>
  <c r="I269" i="8"/>
  <c r="I178" i="8"/>
  <c r="I361" i="8"/>
  <c r="I345" i="8"/>
  <c r="I293" i="8"/>
  <c r="I401" i="8"/>
  <c r="I145" i="8"/>
  <c r="I152" i="8"/>
  <c r="I173" i="8"/>
  <c r="I277" i="8"/>
  <c r="I326" i="8"/>
  <c r="I18" i="8"/>
  <c r="I43" i="8"/>
  <c r="I56" i="8"/>
  <c r="I433" i="8"/>
  <c r="I405" i="8"/>
  <c r="I317" i="8"/>
  <c r="I257" i="8"/>
  <c r="I93" i="8"/>
  <c r="I174" i="8"/>
  <c r="L375" i="8"/>
  <c r="L324" i="8"/>
  <c r="L65" i="8"/>
  <c r="L343" i="8"/>
  <c r="L360" i="8"/>
  <c r="L78" i="8"/>
  <c r="L432" i="8"/>
  <c r="L385" i="8"/>
  <c r="L166" i="8"/>
  <c r="L138" i="8"/>
  <c r="L252" i="8"/>
  <c r="L203" i="8"/>
  <c r="L424" i="8"/>
  <c r="L77" i="8"/>
  <c r="L155" i="8"/>
  <c r="L47" i="8"/>
  <c r="L170" i="8"/>
  <c r="L104" i="8"/>
  <c r="L215" i="8"/>
  <c r="L177" i="8"/>
  <c r="L370" i="8"/>
  <c r="L417" i="8"/>
  <c r="I229" i="8"/>
  <c r="I74" i="8"/>
  <c r="I425" i="8"/>
  <c r="I409" i="8"/>
  <c r="I122" i="8"/>
  <c r="I231" i="8"/>
  <c r="I380" i="8"/>
  <c r="I126" i="8"/>
  <c r="I172" i="8"/>
  <c r="I393" i="8"/>
  <c r="I216" i="8"/>
  <c r="I99" i="8"/>
  <c r="I144" i="8"/>
  <c r="I333" i="8"/>
  <c r="I237" i="8"/>
  <c r="I69" i="8"/>
  <c r="I158" i="8"/>
  <c r="L277" i="7"/>
  <c r="L164" i="7"/>
  <c r="L76" i="7"/>
  <c r="L156" i="7"/>
  <c r="L108" i="7"/>
  <c r="L144" i="7"/>
  <c r="L72" i="7"/>
  <c r="L60" i="7"/>
  <c r="L146" i="7"/>
  <c r="L197" i="7"/>
  <c r="L185" i="7"/>
  <c r="L132" i="7"/>
  <c r="L116" i="7"/>
  <c r="L363" i="7"/>
  <c r="L191" i="7"/>
  <c r="L130" i="7"/>
  <c r="L67" i="7"/>
  <c r="L432" i="7"/>
  <c r="L372" i="7"/>
  <c r="L328" i="7"/>
  <c r="L300" i="7"/>
  <c r="L244" i="7"/>
  <c r="L212" i="7"/>
  <c r="L200" i="7"/>
  <c r="L196" i="7"/>
  <c r="L155" i="7"/>
  <c r="L151" i="7"/>
  <c r="L95" i="7"/>
  <c r="L23" i="7"/>
  <c r="L293" i="7"/>
  <c r="L294" i="7"/>
  <c r="L209" i="7"/>
  <c r="L181" i="7"/>
  <c r="L113" i="7"/>
  <c r="L112" i="7"/>
  <c r="L413" i="7"/>
  <c r="L401" i="7"/>
  <c r="L377" i="7"/>
  <c r="L349" i="7"/>
  <c r="L237" i="7"/>
  <c r="L177" i="7"/>
  <c r="L160" i="7"/>
  <c r="I397" i="7"/>
  <c r="I84" i="7"/>
  <c r="I43" i="7"/>
  <c r="I376" i="7"/>
  <c r="I240" i="7"/>
  <c r="I176" i="7"/>
  <c r="I115" i="7"/>
  <c r="I71" i="7"/>
  <c r="I27" i="7"/>
  <c r="I333" i="7"/>
  <c r="I241" i="7"/>
  <c r="I201" i="7"/>
  <c r="I193" i="7"/>
  <c r="I124" i="7"/>
  <c r="I52" i="7"/>
  <c r="I16" i="7"/>
  <c r="I228" i="7"/>
  <c r="I420" i="7"/>
  <c r="I404" i="7"/>
  <c r="I352" i="7"/>
  <c r="I340" i="7"/>
  <c r="I316" i="7"/>
  <c r="I296" i="7"/>
  <c r="I284" i="7"/>
  <c r="I280" i="7"/>
  <c r="I256" i="7"/>
  <c r="I252" i="7"/>
  <c r="I236" i="7"/>
  <c r="I224" i="7"/>
  <c r="I208" i="7"/>
  <c r="I188" i="7"/>
  <c r="I184" i="7"/>
  <c r="I147" i="7"/>
  <c r="I139" i="7"/>
  <c r="I131" i="7"/>
  <c r="I119" i="7"/>
  <c r="I107" i="7"/>
  <c r="I83" i="7"/>
  <c r="I63" i="7"/>
  <c r="I19" i="7"/>
  <c r="L367" i="7"/>
  <c r="L291" i="7"/>
  <c r="L405" i="7"/>
  <c r="L104" i="7"/>
  <c r="L18" i="7"/>
  <c r="L175" i="7"/>
  <c r="L361" i="7"/>
  <c r="L305" i="7"/>
  <c r="L189" i="7"/>
  <c r="L152" i="7"/>
  <c r="L136" i="7"/>
  <c r="L88" i="7"/>
  <c r="L161" i="7"/>
  <c r="L92" i="7"/>
  <c r="L321" i="7"/>
  <c r="L396" i="7"/>
  <c r="L220" i="7"/>
  <c r="L168" i="7"/>
  <c r="L416" i="7"/>
  <c r="L392" i="7"/>
  <c r="L380" i="7"/>
  <c r="L368" i="7"/>
  <c r="L324" i="7"/>
  <c r="L320" i="7"/>
  <c r="L308" i="7"/>
  <c r="L276" i="7"/>
  <c r="L268" i="7"/>
  <c r="L264" i="7"/>
  <c r="L216" i="7"/>
  <c r="L180" i="7"/>
  <c r="L167" i="7"/>
  <c r="L143" i="7"/>
  <c r="L135" i="7"/>
  <c r="L103" i="7"/>
  <c r="L87" i="7"/>
  <c r="L79" i="7"/>
  <c r="L75" i="7"/>
  <c r="L47" i="7"/>
  <c r="L28" i="7"/>
  <c r="L429" i="7"/>
  <c r="L48" i="7"/>
  <c r="L267" i="7"/>
  <c r="L426" i="7"/>
  <c r="L409" i="7"/>
  <c r="L353" i="7"/>
  <c r="L341" i="7"/>
  <c r="L309" i="7"/>
  <c r="L297" i="7"/>
  <c r="L245" i="7"/>
  <c r="L140" i="7"/>
  <c r="L35" i="7"/>
  <c r="L344" i="7"/>
  <c r="L412" i="7"/>
  <c r="L172" i="7"/>
  <c r="L163" i="7"/>
  <c r="L91" i="7"/>
  <c r="I421" i="7"/>
  <c r="I385" i="7"/>
  <c r="I365" i="7"/>
  <c r="I325" i="7"/>
  <c r="I217" i="7"/>
  <c r="I169" i="7"/>
  <c r="I148" i="7"/>
  <c r="I44" i="7"/>
  <c r="I24" i="7"/>
  <c r="I384" i="7"/>
  <c r="I364" i="7"/>
  <c r="I336" i="7"/>
  <c r="I332" i="7"/>
  <c r="I304" i="7"/>
  <c r="I288" i="7"/>
  <c r="I232" i="7"/>
  <c r="I204" i="7"/>
  <c r="I159" i="7"/>
  <c r="I127" i="7"/>
  <c r="I123" i="7"/>
  <c r="I59" i="7"/>
  <c r="I31" i="7"/>
  <c r="H360" i="6"/>
  <c r="H424" i="6"/>
  <c r="H318" i="6"/>
  <c r="H412" i="6"/>
  <c r="H404" i="6"/>
  <c r="H372" i="6"/>
  <c r="H348" i="6"/>
  <c r="H309" i="6"/>
  <c r="H146" i="6"/>
  <c r="H428" i="6"/>
  <c r="H405" i="6"/>
  <c r="H397" i="6"/>
  <c r="H306" i="6"/>
  <c r="H131" i="6"/>
  <c r="H17" i="6"/>
  <c r="H350" i="6"/>
  <c r="H215" i="6"/>
  <c r="G255" i="6"/>
  <c r="I255" i="6" s="1"/>
  <c r="H280" i="6"/>
  <c r="G376" i="6"/>
  <c r="G262" i="6"/>
  <c r="H165" i="6"/>
  <c r="H38" i="6"/>
  <c r="H377" i="6"/>
  <c r="G317" i="6"/>
  <c r="G58" i="6"/>
  <c r="G121" i="6"/>
  <c r="H261" i="6"/>
  <c r="G77" i="6"/>
  <c r="G185" i="6"/>
  <c r="G297" i="6"/>
  <c r="G284" i="6"/>
  <c r="I284" i="6" s="1"/>
  <c r="G98" i="6"/>
  <c r="H46" i="6"/>
  <c r="H221" i="6"/>
  <c r="G367" i="6"/>
  <c r="G412" i="6"/>
  <c r="G155" i="6"/>
  <c r="H214" i="6"/>
  <c r="G346" i="6"/>
  <c r="H155" i="6"/>
  <c r="G90" i="6"/>
  <c r="H103" i="6"/>
  <c r="H385" i="6"/>
  <c r="H396" i="6"/>
  <c r="G130" i="6"/>
  <c r="G298" i="6"/>
  <c r="G132" i="6"/>
  <c r="G122" i="6"/>
  <c r="G289" i="6"/>
  <c r="H173" i="6"/>
  <c r="G366" i="6"/>
  <c r="G176" i="6"/>
  <c r="G212" i="6"/>
  <c r="G263" i="6"/>
  <c r="G383" i="6"/>
  <c r="G264" i="6"/>
  <c r="G340" i="6"/>
  <c r="I340" i="6" s="1"/>
  <c r="H34" i="6"/>
  <c r="H430" i="6"/>
  <c r="H225" i="6"/>
  <c r="G299" i="6"/>
  <c r="G57" i="6"/>
  <c r="G261" i="6"/>
  <c r="I261" i="6" s="1"/>
  <c r="G418" i="6"/>
  <c r="G186" i="6"/>
  <c r="G246" i="6"/>
  <c r="G375" i="6"/>
  <c r="G175" i="6"/>
  <c r="G425" i="6"/>
  <c r="G52" i="6"/>
  <c r="G295" i="6"/>
  <c r="G419" i="6"/>
  <c r="I419" i="6" s="1"/>
  <c r="G65" i="6"/>
  <c r="G28" i="6"/>
  <c r="H422" i="6"/>
  <c r="H102" i="6"/>
  <c r="G275" i="6"/>
  <c r="G118" i="6"/>
  <c r="G171" i="6"/>
  <c r="I171" i="6" s="1"/>
  <c r="H211" i="6"/>
  <c r="G402" i="6"/>
  <c r="G190" i="6"/>
  <c r="G370" i="6"/>
  <c r="G146" i="6"/>
  <c r="H84" i="6"/>
  <c r="G321" i="6"/>
  <c r="G398" i="6"/>
  <c r="G225" i="6"/>
  <c r="I225" i="6" s="1"/>
  <c r="G390" i="6"/>
  <c r="H96" i="6"/>
  <c r="H140" i="6"/>
  <c r="G162" i="6"/>
  <c r="G218" i="6"/>
  <c r="G109" i="6"/>
  <c r="H106" i="6"/>
  <c r="G330" i="6"/>
  <c r="H265" i="6"/>
  <c r="G111" i="6"/>
  <c r="I111" i="6" s="1"/>
  <c r="G241" i="6"/>
  <c r="G283" i="6"/>
  <c r="H133" i="6"/>
  <c r="H31" i="6"/>
  <c r="G101" i="6"/>
  <c r="I101" i="6" s="1"/>
  <c r="G216" i="6"/>
  <c r="G240" i="6"/>
  <c r="G233" i="6"/>
  <c r="H218" i="6"/>
  <c r="G338" i="6"/>
  <c r="G279" i="6"/>
  <c r="G373" i="6"/>
  <c r="G80" i="6"/>
  <c r="G35" i="6"/>
  <c r="G169" i="6"/>
  <c r="G315" i="6"/>
  <c r="H112" i="6"/>
  <c r="H283" i="6"/>
  <c r="H402" i="6"/>
  <c r="H147" i="6"/>
  <c r="H77" i="6"/>
  <c r="H361" i="6"/>
  <c r="G136" i="6"/>
  <c r="G82" i="6"/>
  <c r="G270" i="6"/>
  <c r="G359" i="6"/>
  <c r="I359" i="6" s="1"/>
  <c r="H410" i="6"/>
  <c r="G316" i="6"/>
  <c r="G60" i="6"/>
  <c r="G349" i="6"/>
  <c r="G154" i="6"/>
  <c r="G124" i="6"/>
  <c r="G379" i="6"/>
  <c r="G200" i="6"/>
  <c r="H159" i="6"/>
  <c r="G329" i="6"/>
  <c r="H253" i="6"/>
  <c r="G143" i="6"/>
  <c r="G72" i="6"/>
  <c r="G110" i="6"/>
  <c r="H285" i="6"/>
  <c r="G150" i="6"/>
  <c r="G358" i="6"/>
  <c r="G103" i="6"/>
  <c r="G381" i="6"/>
  <c r="G74" i="6"/>
  <c r="I74" i="6" s="1"/>
  <c r="G88" i="6"/>
  <c r="G356" i="6"/>
  <c r="I356" i="6" s="1"/>
  <c r="G424" i="6"/>
  <c r="G249" i="6"/>
  <c r="G158" i="6"/>
  <c r="I158" i="6" s="1"/>
  <c r="G148" i="6"/>
  <c r="G395" i="6"/>
  <c r="H282" i="6"/>
  <c r="G392" i="6"/>
  <c r="H307" i="6"/>
  <c r="G227" i="6"/>
  <c r="G401" i="6"/>
  <c r="G100" i="6"/>
  <c r="G22" i="6"/>
  <c r="H370" i="6"/>
  <c r="G294" i="6"/>
  <c r="I294" i="6" s="1"/>
  <c r="G248" i="6"/>
  <c r="I248" i="6" s="1"/>
  <c r="H105" i="6"/>
  <c r="G276" i="6"/>
  <c r="G388" i="6"/>
  <c r="H143" i="6"/>
  <c r="G152" i="6"/>
  <c r="G237" i="6"/>
  <c r="G411" i="6"/>
  <c r="G293" i="6"/>
  <c r="G49" i="6"/>
  <c r="I49" i="6" s="1"/>
  <c r="G378" i="6"/>
  <c r="H369" i="6"/>
  <c r="G34" i="6"/>
  <c r="G116" i="6"/>
  <c r="G277" i="6"/>
  <c r="G163" i="6"/>
  <c r="G220" i="6"/>
  <c r="H68" i="6"/>
  <c r="H166" i="6"/>
  <c r="G365" i="6"/>
  <c r="G95" i="6"/>
  <c r="G328" i="6"/>
  <c r="I328" i="6" s="1"/>
  <c r="G432" i="6"/>
  <c r="I432" i="6" s="1"/>
  <c r="H72" i="6"/>
  <c r="G325" i="6"/>
  <c r="H336" i="6"/>
  <c r="H181" i="6"/>
  <c r="G400" i="6"/>
  <c r="G197" i="6"/>
  <c r="I197" i="6" s="1"/>
  <c r="G268" i="6"/>
  <c r="G107" i="6"/>
  <c r="G352" i="6"/>
  <c r="I352" i="6" s="1"/>
  <c r="G362" i="6"/>
  <c r="H339" i="6"/>
  <c r="G36" i="6"/>
  <c r="G253" i="6"/>
  <c r="G115" i="6"/>
  <c r="G51" i="6"/>
  <c r="G128" i="6"/>
  <c r="G228" i="6"/>
  <c r="G135" i="6"/>
  <c r="G223" i="6"/>
  <c r="I223" i="6" s="1"/>
  <c r="G178" i="6"/>
  <c r="G44" i="6"/>
  <c r="G188" i="6"/>
  <c r="G251" i="6"/>
  <c r="I251" i="6" s="1"/>
  <c r="H51" i="6"/>
  <c r="H170" i="6"/>
  <c r="G46" i="6"/>
  <c r="G26" i="6"/>
  <c r="G408" i="6"/>
  <c r="G45" i="6"/>
  <c r="G78" i="6"/>
  <c r="H47" i="6"/>
  <c r="G79" i="6"/>
  <c r="G257" i="6"/>
  <c r="G372" i="6"/>
  <c r="I372" i="6" s="1"/>
  <c r="G343" i="6"/>
  <c r="H354" i="6"/>
  <c r="H343" i="6"/>
  <c r="G140" i="6"/>
  <c r="H301" i="6"/>
  <c r="G236" i="6"/>
  <c r="G334" i="6"/>
  <c r="G99" i="6"/>
  <c r="G63" i="6"/>
  <c r="I63" i="6" s="1"/>
  <c r="G396" i="6"/>
  <c r="G230" i="6"/>
  <c r="G434" i="6"/>
  <c r="G286" i="6"/>
  <c r="G314" i="6"/>
  <c r="G15" i="6"/>
  <c r="G87" i="6"/>
  <c r="H242" i="6"/>
  <c r="G120" i="6"/>
  <c r="H342" i="6"/>
  <c r="G66" i="6"/>
  <c r="G23" i="6"/>
  <c r="G50" i="6"/>
  <c r="G160" i="6"/>
  <c r="H325" i="6"/>
  <c r="H154" i="6"/>
  <c r="G305" i="6"/>
  <c r="H388" i="6"/>
  <c r="H56" i="6"/>
  <c r="G292" i="6"/>
  <c r="I292" i="6" s="1"/>
  <c r="G288" i="6"/>
  <c r="G64" i="6"/>
  <c r="G337" i="6"/>
  <c r="G351" i="6"/>
  <c r="G307" i="6"/>
  <c r="I307" i="6" s="1"/>
  <c r="G415" i="6"/>
  <c r="H139" i="6"/>
  <c r="H11" i="6"/>
  <c r="H134" i="6"/>
  <c r="H366" i="6"/>
  <c r="G139" i="6"/>
  <c r="H421" i="6"/>
  <c r="G214" i="6"/>
  <c r="G153" i="6"/>
  <c r="H99" i="6"/>
  <c r="H375" i="6"/>
  <c r="G168" i="6"/>
  <c r="G389" i="6"/>
  <c r="G8" i="6"/>
  <c r="I8" i="6" s="1"/>
  <c r="H160" i="6"/>
  <c r="H310" i="6"/>
  <c r="G141" i="6"/>
  <c r="G108" i="6"/>
  <c r="G290" i="6"/>
  <c r="G213" i="6"/>
  <c r="G177" i="6"/>
  <c r="G61" i="6"/>
  <c r="H379" i="6"/>
  <c r="H365" i="6"/>
  <c r="G267" i="6"/>
  <c r="I267" i="6" s="1"/>
  <c r="G258" i="6"/>
  <c r="G85" i="6"/>
  <c r="G245" i="6"/>
  <c r="H194" i="6"/>
  <c r="G17" i="6"/>
  <c r="G43" i="6"/>
  <c r="G193" i="6"/>
  <c r="H85" i="6"/>
  <c r="G229" i="6"/>
  <c r="G231" i="6"/>
  <c r="G147" i="6"/>
  <c r="G323" i="6"/>
  <c r="I323" i="6" s="1"/>
  <c r="H30" i="6"/>
  <c r="G385" i="6"/>
  <c r="I385" i="6" s="1"/>
  <c r="H169" i="6"/>
  <c r="G164" i="6"/>
  <c r="H233" i="6"/>
  <c r="G86" i="6"/>
  <c r="G409" i="6"/>
  <c r="I409" i="6" s="1"/>
  <c r="G11" i="6"/>
  <c r="G302" i="6"/>
  <c r="G94" i="6"/>
  <c r="I94" i="6" s="1"/>
  <c r="G27" i="6"/>
  <c r="G142" i="6"/>
  <c r="H184" i="6"/>
  <c r="G303" i="6"/>
  <c r="G113" i="6"/>
  <c r="G33" i="6"/>
  <c r="H270" i="6"/>
  <c r="G29" i="6"/>
  <c r="H324" i="6"/>
  <c r="G133" i="6"/>
  <c r="I133" i="6" s="1"/>
  <c r="G280" i="6"/>
  <c r="H227" i="6"/>
  <c r="H357" i="6"/>
  <c r="G203" i="6"/>
  <c r="G91" i="6"/>
  <c r="H392" i="6"/>
  <c r="G324" i="6"/>
  <c r="G308" i="6"/>
  <c r="H347" i="6"/>
  <c r="G196" i="6"/>
  <c r="G221" i="6"/>
  <c r="G404" i="6"/>
  <c r="G9" i="6"/>
  <c r="G48" i="6"/>
  <c r="G232" i="6"/>
  <c r="G335" i="6"/>
  <c r="G70" i="6"/>
  <c r="G287" i="6"/>
  <c r="H380" i="6"/>
  <c r="G187" i="6"/>
  <c r="H24" i="6"/>
  <c r="G427" i="6"/>
  <c r="G239" i="6"/>
  <c r="H335" i="6"/>
  <c r="H395" i="6"/>
  <c r="H319" i="6"/>
  <c r="H36" i="6"/>
  <c r="H35" i="6"/>
  <c r="G354" i="6"/>
  <c r="G73" i="6"/>
  <c r="H82" i="6"/>
  <c r="G313" i="6"/>
  <c r="H164" i="6"/>
  <c r="H362" i="6"/>
  <c r="H54" i="6"/>
  <c r="H97" i="6"/>
  <c r="H61" i="6"/>
  <c r="H76" i="6"/>
  <c r="H162" i="6"/>
  <c r="H327" i="6"/>
  <c r="H381" i="6"/>
  <c r="H14" i="6"/>
  <c r="H42" i="6"/>
  <c r="H150" i="6"/>
  <c r="H353" i="6"/>
  <c r="H109" i="6"/>
  <c r="H58" i="6"/>
  <c r="H81" i="6"/>
  <c r="H121" i="6"/>
  <c r="H210" i="6"/>
  <c r="G19" i="6"/>
  <c r="H429" i="6"/>
  <c r="G123" i="6"/>
  <c r="I123" i="6" s="1"/>
  <c r="G55" i="6"/>
  <c r="G189" i="6"/>
  <c r="H311" i="6"/>
  <c r="G222" i="6"/>
  <c r="G71" i="6"/>
  <c r="G357" i="6"/>
  <c r="I357" i="6" s="1"/>
  <c r="H322" i="6"/>
  <c r="G344" i="6"/>
  <c r="G387" i="6"/>
  <c r="G117" i="6"/>
  <c r="G21" i="6"/>
  <c r="G126" i="6"/>
  <c r="H151" i="6"/>
  <c r="G104" i="6"/>
  <c r="I104" i="6" s="1"/>
  <c r="G306" i="6"/>
  <c r="G32" i="6"/>
  <c r="G309" i="6"/>
  <c r="H252" i="6"/>
  <c r="G312" i="6"/>
  <c r="G269" i="6"/>
  <c r="H136" i="6"/>
  <c r="G202" i="6"/>
  <c r="G81" i="6"/>
  <c r="G93" i="6"/>
  <c r="H264" i="6"/>
  <c r="G417" i="6"/>
  <c r="G300" i="6"/>
  <c r="H205" i="6"/>
  <c r="G420" i="6"/>
  <c r="G97" i="6"/>
  <c r="G281" i="6"/>
  <c r="H433" i="6"/>
  <c r="G181" i="6"/>
  <c r="G327" i="6"/>
  <c r="G208" i="6"/>
  <c r="H26" i="6"/>
  <c r="H204" i="6"/>
  <c r="G282" i="6"/>
  <c r="G407" i="6"/>
  <c r="H23" i="6"/>
  <c r="H163" i="6"/>
  <c r="H314" i="6"/>
  <c r="H167" i="6"/>
  <c r="G296" i="6"/>
  <c r="G172" i="6"/>
  <c r="I172" i="6" s="1"/>
  <c r="G256" i="6"/>
  <c r="I256" i="6" s="1"/>
  <c r="G429" i="6"/>
  <c r="G157" i="6"/>
  <c r="H116" i="6"/>
  <c r="G430" i="6"/>
  <c r="H240" i="6"/>
  <c r="H243" i="6"/>
  <c r="H390" i="6"/>
  <c r="G192" i="6"/>
  <c r="G195" i="6"/>
  <c r="G368" i="6"/>
  <c r="G191" i="6"/>
  <c r="I191" i="6" s="1"/>
  <c r="G20" i="6"/>
  <c r="G210" i="6"/>
  <c r="G96" i="6"/>
  <c r="I96" i="6" s="1"/>
  <c r="G105" i="6"/>
  <c r="H250" i="6"/>
  <c r="G426" i="6"/>
  <c r="G166" i="6"/>
  <c r="I166" i="6" s="1"/>
  <c r="H62" i="6"/>
  <c r="G206" i="6"/>
  <c r="G364" i="6"/>
  <c r="G211" i="6"/>
  <c r="G37" i="6"/>
  <c r="H192" i="6"/>
  <c r="H207" i="6"/>
  <c r="H92" i="6"/>
  <c r="G24" i="6"/>
  <c r="G102" i="6"/>
  <c r="I102" i="6" s="1"/>
  <c r="G207" i="6"/>
  <c r="H175" i="6"/>
  <c r="G380" i="6"/>
  <c r="I380" i="6" s="1"/>
  <c r="G386" i="6"/>
  <c r="G265" i="6"/>
  <c r="I265" i="6" s="1"/>
  <c r="G350" i="6"/>
  <c r="G144" i="6"/>
  <c r="H15" i="6"/>
  <c r="G114" i="6"/>
  <c r="H137" i="6"/>
  <c r="H290" i="6"/>
  <c r="G423" i="6"/>
  <c r="H107" i="6"/>
  <c r="H73" i="6"/>
  <c r="H202" i="6"/>
  <c r="G149" i="6"/>
  <c r="H89" i="6"/>
  <c r="G25" i="6"/>
  <c r="H222" i="6"/>
  <c r="G161" i="6"/>
  <c r="G54" i="6"/>
  <c r="G14" i="6"/>
  <c r="G18" i="6"/>
  <c r="G435" i="6"/>
  <c r="G421" i="6"/>
  <c r="I421" i="6" s="1"/>
  <c r="G180" i="6"/>
  <c r="H235" i="6"/>
  <c r="G243" i="6"/>
  <c r="G89" i="6"/>
  <c r="G131" i="6"/>
  <c r="G119" i="6"/>
  <c r="H124" i="6"/>
  <c r="H128" i="6"/>
  <c r="H217" i="6"/>
  <c r="H65" i="6"/>
  <c r="H212" i="6"/>
  <c r="H220" i="6"/>
  <c r="H403" i="6"/>
  <c r="H158" i="6"/>
  <c r="H249" i="6"/>
  <c r="H113" i="6"/>
  <c r="H262" i="6"/>
  <c r="H277" i="6"/>
  <c r="H417" i="6"/>
  <c r="H43" i="6"/>
  <c r="H232" i="6"/>
  <c r="H174" i="6"/>
  <c r="H229" i="6"/>
  <c r="H289" i="6"/>
  <c r="G62" i="6"/>
  <c r="H200" i="6"/>
  <c r="G67" i="6"/>
  <c r="I67" i="6" s="1"/>
  <c r="H60" i="6"/>
  <c r="H171" i="6"/>
  <c r="G76" i="6"/>
  <c r="I76" i="6" s="1"/>
  <c r="G345" i="6"/>
  <c r="H378" i="6"/>
  <c r="H294" i="6"/>
  <c r="G332" i="6"/>
  <c r="H64" i="6"/>
  <c r="H303" i="6"/>
  <c r="G311" i="6"/>
  <c r="G224" i="6"/>
  <c r="G326" i="6"/>
  <c r="H208" i="6"/>
  <c r="H201" i="6"/>
  <c r="H53" i="6"/>
  <c r="G204" i="6"/>
  <c r="G159" i="6"/>
  <c r="H304" i="6"/>
  <c r="H149" i="6"/>
  <c r="G360" i="6"/>
  <c r="H358" i="6"/>
  <c r="G361" i="6"/>
  <c r="I361" i="6" s="1"/>
  <c r="G137" i="6"/>
  <c r="I137" i="6" s="1"/>
  <c r="G47" i="6"/>
  <c r="G199" i="6"/>
  <c r="G13" i="6"/>
  <c r="I13" i="6" s="1"/>
  <c r="H228" i="6"/>
  <c r="H40" i="6"/>
  <c r="G355" i="6"/>
  <c r="H114" i="6"/>
  <c r="G16" i="6"/>
  <c r="G209" i="6"/>
  <c r="G363" i="6"/>
  <c r="I363" i="6" s="1"/>
  <c r="H177" i="6"/>
  <c r="G274" i="6"/>
  <c r="H279" i="6"/>
  <c r="G260" i="6"/>
  <c r="I260" i="6" s="1"/>
  <c r="H305" i="6"/>
  <c r="H193" i="6"/>
  <c r="H399" i="6"/>
  <c r="G215" i="6"/>
  <c r="I215" i="6" s="1"/>
  <c r="G310" i="6"/>
  <c r="G399" i="6"/>
  <c r="H132" i="6"/>
  <c r="G39" i="6"/>
  <c r="H257" i="6"/>
  <c r="H384" i="6"/>
  <c r="H27" i="6"/>
  <c r="H414" i="6"/>
  <c r="G273" i="6"/>
  <c r="G194" i="6"/>
  <c r="G174" i="6"/>
  <c r="H219" i="6"/>
  <c r="H152" i="6"/>
  <c r="G391" i="6"/>
  <c r="G393" i="6"/>
  <c r="G12" i="6"/>
  <c r="I12" i="6" s="1"/>
  <c r="H367" i="6"/>
  <c r="H288" i="6"/>
  <c r="H10" i="6"/>
  <c r="H373" i="6"/>
  <c r="H39" i="6"/>
  <c r="H236" i="6"/>
  <c r="H110" i="6"/>
  <c r="H189" i="6"/>
  <c r="H328" i="6"/>
  <c r="H144" i="6"/>
  <c r="H269" i="6"/>
  <c r="H32" i="6"/>
  <c r="H78" i="6"/>
  <c r="H126" i="6"/>
  <c r="H237" i="6"/>
  <c r="H276" i="6"/>
  <c r="G151" i="6"/>
  <c r="I151" i="6" s="1"/>
  <c r="H293" i="6"/>
  <c r="H195" i="6"/>
  <c r="H286" i="6"/>
  <c r="H273" i="6"/>
  <c r="G184" i="6"/>
  <c r="I184" i="6" s="1"/>
  <c r="G30" i="6"/>
  <c r="G341" i="6"/>
  <c r="I341" i="6" s="1"/>
  <c r="H389" i="6"/>
  <c r="H302" i="6"/>
  <c r="G170" i="6"/>
  <c r="G414" i="6"/>
  <c r="I414" i="6" s="1"/>
  <c r="H394" i="6"/>
  <c r="H434" i="6"/>
  <c r="H391" i="6"/>
  <c r="H156" i="6"/>
  <c r="G394" i="6"/>
  <c r="I394" i="6" s="1"/>
  <c r="H418" i="6"/>
  <c r="H20" i="6"/>
  <c r="H197" i="6"/>
  <c r="G271" i="6"/>
  <c r="I271" i="6" s="1"/>
  <c r="G291" i="6"/>
  <c r="H231" i="6"/>
  <c r="H57" i="6"/>
  <c r="G84" i="6"/>
  <c r="G59" i="6"/>
  <c r="I59" i="6" s="1"/>
  <c r="H247" i="6"/>
  <c r="G403" i="6"/>
  <c r="G422" i="6"/>
  <c r="H185" i="6"/>
  <c r="G106" i="6"/>
  <c r="I106" i="6" s="1"/>
  <c r="G347" i="6"/>
  <c r="G235" i="6"/>
  <c r="I235" i="6" s="1"/>
  <c r="G369" i="6"/>
  <c r="I369" i="6" s="1"/>
  <c r="H376" i="6"/>
  <c r="H148" i="6"/>
  <c r="H346" i="6"/>
  <c r="H190" i="6"/>
  <c r="G244" i="6"/>
  <c r="G416" i="6"/>
  <c r="G285" i="6"/>
  <c r="I285" i="6" s="1"/>
  <c r="G182" i="6"/>
  <c r="I182" i="6" s="1"/>
  <c r="G31" i="6"/>
  <c r="I31" i="6" s="1"/>
  <c r="H316" i="6"/>
  <c r="G112" i="6"/>
  <c r="I112" i="6" s="1"/>
  <c r="H426" i="6"/>
  <c r="H246" i="6"/>
  <c r="G10" i="6"/>
  <c r="I10" i="6" s="1"/>
  <c r="G254" i="6"/>
  <c r="H266" i="6"/>
  <c r="H209" i="6"/>
  <c r="H80" i="6"/>
  <c r="H413" i="6"/>
  <c r="H50" i="6"/>
  <c r="H129" i="6"/>
  <c r="H321" i="6"/>
  <c r="H297" i="6"/>
  <c r="H28" i="6"/>
  <c r="H329" i="6"/>
  <c r="G41" i="6"/>
  <c r="I41" i="6" s="1"/>
  <c r="G431" i="6"/>
  <c r="G272" i="6"/>
  <c r="H19" i="6"/>
  <c r="H70" i="6"/>
  <c r="G219" i="6"/>
  <c r="H298" i="6"/>
  <c r="G320" i="6"/>
  <c r="H332" i="6"/>
  <c r="G127" i="6"/>
  <c r="I127" i="6" s="1"/>
  <c r="H16" i="6"/>
  <c r="H95" i="6"/>
  <c r="H254" i="6"/>
  <c r="H188" i="6"/>
  <c r="G333" i="6"/>
  <c r="G69" i="6"/>
  <c r="H196" i="6"/>
  <c r="H383" i="6"/>
  <c r="G319" i="6"/>
  <c r="G38" i="6"/>
  <c r="I38" i="6" s="1"/>
  <c r="G252" i="6"/>
  <c r="G301" i="6"/>
  <c r="G259" i="6"/>
  <c r="I259" i="6" s="1"/>
  <c r="H98" i="6"/>
  <c r="G382" i="6"/>
  <c r="I382" i="6" s="1"/>
  <c r="G56" i="6"/>
  <c r="H425" i="6"/>
  <c r="G92" i="6"/>
  <c r="G318" i="6"/>
  <c r="H213" i="6"/>
  <c r="H224" i="6"/>
  <c r="H90" i="6"/>
  <c r="H178" i="6"/>
  <c r="H281" i="6"/>
  <c r="H100" i="6"/>
  <c r="H315" i="6"/>
  <c r="H18" i="6"/>
  <c r="G234" i="6"/>
  <c r="I234" i="6" s="1"/>
  <c r="H406" i="6"/>
  <c r="G336" i="6"/>
  <c r="G374" i="6"/>
  <c r="H407" i="6"/>
  <c r="G156" i="6"/>
  <c r="G173" i="6"/>
  <c r="I173" i="6" s="1"/>
  <c r="H326" i="6"/>
  <c r="G331" i="6"/>
  <c r="I331" i="6" s="1"/>
  <c r="H411" i="6"/>
  <c r="G125" i="6"/>
  <c r="G266" i="6"/>
  <c r="I266" i="6" s="1"/>
  <c r="H88" i="6"/>
  <c r="G353" i="6"/>
  <c r="G201" i="6"/>
  <c r="H398" i="6"/>
  <c r="H223" i="6"/>
  <c r="H180" i="6"/>
  <c r="H187" i="6"/>
  <c r="G165" i="6"/>
  <c r="I165" i="6" s="1"/>
  <c r="H22" i="6"/>
  <c r="H199" i="6"/>
  <c r="H371" i="6"/>
  <c r="H145" i="6"/>
  <c r="H122" i="6"/>
  <c r="G410" i="6"/>
  <c r="I410" i="6" s="1"/>
  <c r="G53" i="6"/>
  <c r="I53" i="6" s="1"/>
  <c r="G242" i="6"/>
  <c r="H338" i="6"/>
  <c r="H179" i="6"/>
  <c r="H108" i="6"/>
  <c r="H186" i="6"/>
  <c r="G247" i="6"/>
  <c r="I247" i="6" s="1"/>
  <c r="H83" i="6"/>
  <c r="G129" i="6"/>
  <c r="I129" i="6" s="1"/>
  <c r="H368" i="6"/>
  <c r="G322" i="6"/>
  <c r="G342" i="6"/>
  <c r="G75" i="6"/>
  <c r="G406" i="6"/>
  <c r="H317" i="6"/>
  <c r="G304" i="6"/>
  <c r="I304" i="6" s="1"/>
  <c r="H120" i="6"/>
  <c r="H216" i="6"/>
  <c r="H86" i="6"/>
  <c r="H125" i="6"/>
  <c r="H258" i="6"/>
  <c r="G167" i="6"/>
  <c r="I167" i="6" s="1"/>
  <c r="H168" i="6"/>
  <c r="G183" i="6"/>
  <c r="I183" i="6" s="1"/>
  <c r="H287" i="6"/>
  <c r="G433" i="6"/>
  <c r="G83" i="6"/>
  <c r="I83" i="6" s="1"/>
  <c r="G428" i="6"/>
  <c r="I428" i="6" s="1"/>
  <c r="G377" i="6"/>
  <c r="H93" i="6"/>
  <c r="G397" i="6"/>
  <c r="G226" i="6"/>
  <c r="G179" i="6"/>
  <c r="I179" i="6" s="1"/>
  <c r="H387" i="6"/>
  <c r="G405" i="6"/>
  <c r="G198" i="6"/>
  <c r="G250" i="6"/>
  <c r="G138" i="6"/>
  <c r="I138" i="6" s="1"/>
  <c r="G339" i="6"/>
  <c r="H117" i="6"/>
  <c r="H308" i="6"/>
  <c r="G134" i="6"/>
  <c r="G68" i="6"/>
  <c r="G238" i="6"/>
  <c r="I238" i="6" s="1"/>
  <c r="G384" i="6"/>
  <c r="I384" i="6" s="1"/>
  <c r="G371" i="6"/>
  <c r="G145" i="6"/>
  <c r="I145" i="6" s="1"/>
  <c r="H239" i="6"/>
  <c r="G42" i="6"/>
  <c r="G205" i="6"/>
  <c r="G413" i="6"/>
  <c r="G217" i="6"/>
  <c r="G348" i="6"/>
  <c r="I348" i="6" s="1"/>
  <c r="G278" i="6"/>
  <c r="G40" i="6"/>
  <c r="H69" i="6"/>
  <c r="H45" i="6"/>
  <c r="H427" i="6"/>
  <c r="H415" i="6"/>
  <c r="H408" i="6"/>
  <c r="H400" i="6"/>
  <c r="H364" i="6"/>
  <c r="H313" i="6"/>
  <c r="H226" i="6"/>
  <c r="H91" i="6"/>
  <c r="H71" i="6"/>
  <c r="H420" i="6"/>
  <c r="H401" i="6"/>
  <c r="H393" i="6"/>
  <c r="H119" i="6"/>
  <c r="H111" i="6"/>
  <c r="H33" i="6"/>
  <c r="H25" i="6"/>
  <c r="L153" i="5"/>
  <c r="L89" i="5"/>
  <c r="L428" i="5"/>
  <c r="L239" i="5"/>
  <c r="L279" i="5"/>
  <c r="L368" i="5"/>
  <c r="L410" i="5"/>
  <c r="L183" i="5"/>
  <c r="L339" i="5"/>
  <c r="L361" i="5"/>
  <c r="L137" i="5"/>
  <c r="L275" i="5"/>
  <c r="L61" i="5"/>
  <c r="L125" i="5"/>
  <c r="L46" i="5"/>
  <c r="L297" i="5"/>
  <c r="L136" i="5"/>
  <c r="L427" i="5"/>
  <c r="L302" i="5"/>
  <c r="L77" i="5"/>
  <c r="L139" i="5"/>
  <c r="L104" i="5"/>
  <c r="L108" i="5"/>
  <c r="L342" i="5"/>
  <c r="L401" i="5"/>
  <c r="L225" i="5"/>
  <c r="L134" i="5"/>
  <c r="L335" i="5"/>
  <c r="L124" i="5"/>
  <c r="L387" i="5"/>
  <c r="L409" i="5"/>
  <c r="L399" i="5"/>
  <c r="L232" i="5"/>
  <c r="L253" i="5"/>
  <c r="L308" i="5"/>
  <c r="L144" i="5"/>
  <c r="L19" i="5"/>
  <c r="L244" i="5"/>
  <c r="L55" i="5"/>
  <c r="L149" i="5"/>
  <c r="L133" i="5"/>
  <c r="L264" i="5"/>
  <c r="L418" i="5"/>
  <c r="L414" i="5"/>
  <c r="L212" i="5"/>
  <c r="L100" i="5"/>
  <c r="I129" i="5"/>
  <c r="I370" i="5"/>
  <c r="I28" i="5"/>
  <c r="I90" i="5"/>
  <c r="I262" i="5"/>
  <c r="I257" i="5"/>
  <c r="I66" i="5"/>
  <c r="I311" i="5"/>
  <c r="I14" i="5"/>
  <c r="I285" i="5"/>
  <c r="I17" i="5"/>
  <c r="I158" i="5"/>
  <c r="I15" i="5"/>
  <c r="I118" i="5"/>
  <c r="I20" i="5"/>
  <c r="I111" i="5"/>
  <c r="I23" i="5"/>
  <c r="I146" i="5"/>
  <c r="I121" i="5"/>
  <c r="I171" i="5"/>
  <c r="I243" i="5"/>
  <c r="I65" i="5"/>
  <c r="I287" i="5"/>
  <c r="I168" i="5"/>
  <c r="I364" i="5"/>
  <c r="I350" i="5"/>
  <c r="I22" i="5"/>
  <c r="I385" i="5"/>
  <c r="I295" i="5"/>
  <c r="I107" i="5"/>
  <c r="I238" i="5"/>
  <c r="I284" i="5"/>
  <c r="I374" i="5"/>
  <c r="I219" i="5"/>
  <c r="I36" i="5"/>
  <c r="I415" i="5"/>
  <c r="I300" i="5"/>
  <c r="I255" i="5"/>
  <c r="I269" i="5"/>
  <c r="I306" i="5"/>
  <c r="I268" i="5"/>
  <c r="I182" i="5"/>
  <c r="I215" i="5"/>
  <c r="I299" i="5"/>
  <c r="I187" i="5"/>
  <c r="I281" i="5"/>
  <c r="I13" i="5"/>
  <c r="I360" i="5"/>
  <c r="I206" i="5"/>
  <c r="I96" i="5"/>
  <c r="I73" i="5"/>
  <c r="I260" i="5"/>
  <c r="I122" i="5"/>
  <c r="I422" i="5"/>
  <c r="I221" i="5"/>
  <c r="I93" i="5"/>
  <c r="I377" i="5"/>
  <c r="I54" i="5"/>
  <c r="I194" i="5"/>
  <c r="I145" i="5"/>
  <c r="I419" i="5"/>
  <c r="I327" i="5"/>
  <c r="I378" i="5"/>
  <c r="I424" i="5"/>
  <c r="I250" i="5"/>
  <c r="I189" i="5"/>
  <c r="I195" i="5"/>
  <c r="I274" i="5"/>
  <c r="I341" i="5"/>
  <c r="I163" i="5"/>
  <c r="I204" i="5"/>
  <c r="I240" i="5"/>
  <c r="I324" i="5"/>
  <c r="I185" i="5"/>
  <c r="I333" i="5"/>
  <c r="I119" i="5"/>
  <c r="I138" i="5"/>
  <c r="I395" i="5"/>
  <c r="I396" i="5"/>
  <c r="I34" i="5"/>
  <c r="I53" i="5"/>
  <c r="I85" i="5"/>
  <c r="I169" i="5"/>
  <c r="I198" i="5"/>
  <c r="I40" i="5"/>
  <c r="I280" i="5"/>
  <c r="I109" i="5"/>
  <c r="I384" i="5"/>
  <c r="I200" i="5"/>
  <c r="I175" i="5"/>
  <c r="I87" i="5"/>
  <c r="I18" i="5"/>
  <c r="I106" i="5"/>
  <c r="I234" i="5"/>
  <c r="I371" i="5"/>
  <c r="I31" i="5"/>
  <c r="I72" i="5"/>
  <c r="I345" i="5"/>
  <c r="I353" i="5"/>
  <c r="I58" i="5"/>
  <c r="I60" i="5"/>
  <c r="I71" i="5"/>
  <c r="I352" i="5"/>
  <c r="I416" i="5"/>
  <c r="I403" i="5"/>
  <c r="I276" i="5"/>
  <c r="I16" i="5"/>
  <c r="I35" i="5"/>
  <c r="I236" i="5"/>
  <c r="I313" i="5"/>
  <c r="I245" i="5"/>
  <c r="I41" i="5"/>
  <c r="I373" i="5"/>
  <c r="I191" i="5"/>
  <c r="I220" i="5"/>
  <c r="I366" i="5"/>
  <c r="L43" i="5"/>
  <c r="L359" i="5"/>
  <c r="L116" i="5"/>
  <c r="L86" i="5"/>
  <c r="L27" i="5"/>
  <c r="L64" i="5"/>
  <c r="L433" i="5"/>
  <c r="L188" i="5"/>
  <c r="L309" i="5"/>
  <c r="L228" i="5"/>
  <c r="L57" i="5"/>
  <c r="L259" i="5"/>
  <c r="L142" i="5"/>
  <c r="L226" i="5"/>
  <c r="L349" i="5"/>
  <c r="L351" i="5"/>
  <c r="L363" i="5"/>
  <c r="L382" i="5"/>
  <c r="L25" i="5"/>
  <c r="L365" i="5"/>
  <c r="L201" i="5"/>
  <c r="L120" i="5"/>
  <c r="L278" i="5"/>
  <c r="L277" i="5"/>
  <c r="L248" i="5"/>
  <c r="L95" i="5"/>
  <c r="L67" i="5"/>
  <c r="L407" i="5"/>
  <c r="L88" i="5"/>
  <c r="L181" i="5"/>
  <c r="L305" i="5"/>
  <c r="L430" i="5"/>
  <c r="L322" i="5"/>
  <c r="L196" i="5"/>
  <c r="L140" i="5"/>
  <c r="L328" i="5"/>
  <c r="L381" i="5"/>
  <c r="L38" i="5"/>
  <c r="L69" i="5"/>
  <c r="L81" i="5"/>
  <c r="L210" i="5"/>
  <c r="L76" i="5"/>
  <c r="L321" i="5"/>
  <c r="I354" i="5"/>
  <c r="I336" i="5"/>
  <c r="I127" i="5"/>
  <c r="I135" i="5"/>
  <c r="I412" i="5"/>
  <c r="I75" i="5"/>
  <c r="I197" i="5"/>
  <c r="I222" i="5"/>
  <c r="I400" i="5"/>
  <c r="I397" i="5"/>
  <c r="I166" i="5"/>
  <c r="I172" i="5"/>
  <c r="I150" i="5"/>
  <c r="I406" i="5"/>
  <c r="I32" i="5"/>
  <c r="I358" i="5"/>
  <c r="I294" i="5"/>
  <c r="I432" i="5"/>
  <c r="I8" i="5"/>
  <c r="I205" i="5"/>
  <c r="I292" i="5"/>
  <c r="I310" i="5"/>
  <c r="I99" i="5"/>
  <c r="I271" i="5"/>
  <c r="I148" i="5"/>
  <c r="I51" i="5"/>
  <c r="I343" i="5"/>
  <c r="I425" i="5"/>
  <c r="I176" i="5"/>
  <c r="I208" i="5"/>
  <c r="I233" i="5"/>
  <c r="I211" i="5"/>
  <c r="I261" i="5"/>
  <c r="I97" i="5"/>
  <c r="I113" i="5"/>
  <c r="I103" i="5"/>
  <c r="I338" i="5"/>
  <c r="I323" i="5"/>
  <c r="I258" i="5"/>
  <c r="I202" i="5"/>
  <c r="I131" i="5"/>
  <c r="I165" i="5"/>
  <c r="I329" i="5"/>
  <c r="I283" i="5"/>
  <c r="I30" i="5"/>
  <c r="I227" i="5"/>
  <c r="I326" i="5"/>
  <c r="I263" i="5"/>
  <c r="I411" i="5"/>
  <c r="I372" i="5"/>
  <c r="I180" i="5"/>
  <c r="I389" i="5"/>
  <c r="I83" i="5"/>
  <c r="I42" i="5"/>
  <c r="I380" i="5"/>
  <c r="I320" i="5"/>
  <c r="I282" i="5"/>
  <c r="I101" i="5"/>
  <c r="I214" i="5"/>
  <c r="I218" i="5"/>
  <c r="I289" i="5"/>
  <c r="I94" i="5"/>
  <c r="I52" i="5"/>
  <c r="I186" i="5"/>
  <c r="I291" i="5"/>
  <c r="I213" i="5"/>
  <c r="I117" i="5"/>
  <c r="I217" i="5"/>
  <c r="I26" i="5"/>
  <c r="I319" i="5"/>
  <c r="I369" i="5"/>
  <c r="I402" i="5"/>
  <c r="I237" i="5"/>
  <c r="I315" i="5"/>
  <c r="I203" i="5"/>
  <c r="I235" i="5"/>
  <c r="I21" i="5"/>
  <c r="I367" i="5"/>
  <c r="I112" i="5"/>
  <c r="I272" i="5"/>
  <c r="I178" i="5"/>
  <c r="I252" i="5"/>
  <c r="I265" i="5"/>
  <c r="I164" i="5"/>
  <c r="I420" i="5"/>
  <c r="I110" i="5"/>
  <c r="I394" i="5"/>
  <c r="I179" i="5"/>
  <c r="I10" i="5"/>
  <c r="I304" i="5"/>
  <c r="I216" i="5"/>
  <c r="I123" i="5"/>
  <c r="I334" i="5"/>
  <c r="I331" i="5"/>
  <c r="I223" i="5"/>
  <c r="I82" i="5"/>
  <c r="I344" i="5"/>
  <c r="I314" i="5"/>
  <c r="I80" i="5"/>
  <c r="I91" i="5"/>
  <c r="I39" i="5"/>
  <c r="I199" i="5"/>
  <c r="I307" i="5"/>
  <c r="I33" i="5"/>
  <c r="I24" i="5"/>
  <c r="I56" i="5"/>
  <c r="L393" i="4"/>
  <c r="L101" i="4"/>
  <c r="L129" i="4"/>
  <c r="L389" i="4"/>
  <c r="L373" i="4"/>
  <c r="L353" i="4"/>
  <c r="L341" i="4"/>
  <c r="L325" i="4"/>
  <c r="L245" i="4"/>
  <c r="L125" i="4"/>
  <c r="L113" i="4"/>
  <c r="L85" i="4"/>
  <c r="L8" i="4"/>
  <c r="L184" i="4"/>
  <c r="L160" i="4"/>
  <c r="L362" i="4"/>
  <c r="L429" i="4"/>
  <c r="L381" i="4"/>
  <c r="L369" i="4"/>
  <c r="L329" i="4"/>
  <c r="L297" i="4"/>
  <c r="L201" i="4"/>
  <c r="L165" i="4"/>
  <c r="L73" i="4"/>
  <c r="L45" i="4"/>
  <c r="L92" i="4"/>
  <c r="L219" i="4"/>
  <c r="L426" i="4"/>
  <c r="L349" i="4"/>
  <c r="L57" i="4"/>
  <c r="L365" i="4"/>
  <c r="L241" i="4"/>
  <c r="L197" i="4"/>
  <c r="L360" i="4"/>
  <c r="I313" i="4"/>
  <c r="I285" i="4"/>
  <c r="I185" i="4"/>
  <c r="I97" i="4"/>
  <c r="I400" i="4"/>
  <c r="I340" i="4"/>
  <c r="I413" i="4"/>
  <c r="I397" i="4"/>
  <c r="I337" i="4"/>
  <c r="I321" i="4"/>
  <c r="I301" i="4"/>
  <c r="I293" i="4"/>
  <c r="I257" i="4"/>
  <c r="I229" i="4"/>
  <c r="I153" i="4"/>
  <c r="I121" i="4"/>
  <c r="I17" i="4"/>
  <c r="I432" i="4"/>
  <c r="I420" i="4"/>
  <c r="I404" i="4"/>
  <c r="I388" i="4"/>
  <c r="I280" i="4"/>
  <c r="I240" i="4"/>
  <c r="I232" i="4"/>
  <c r="I200" i="4"/>
  <c r="I164" i="4"/>
  <c r="I116" i="4"/>
  <c r="I48" i="4"/>
  <c r="I372" i="4"/>
  <c r="I364" i="4"/>
  <c r="I356" i="4"/>
  <c r="I324" i="4"/>
  <c r="I308" i="4"/>
  <c r="I252" i="4"/>
  <c r="I220" i="4"/>
  <c r="I196" i="4"/>
  <c r="I120" i="4"/>
  <c r="I104" i="4"/>
  <c r="I44" i="4"/>
  <c r="I36" i="4"/>
  <c r="I20" i="4"/>
  <c r="L375" i="4"/>
  <c r="L11" i="4"/>
  <c r="L377" i="4"/>
  <c r="L361" i="4"/>
  <c r="L289" i="4"/>
  <c r="L249" i="4"/>
  <c r="L213" i="4"/>
  <c r="L157" i="4"/>
  <c r="L137" i="4"/>
  <c r="L133" i="4"/>
  <c r="L109" i="4"/>
  <c r="L69" i="4"/>
  <c r="L416" i="4"/>
  <c r="L368" i="4"/>
  <c r="L344" i="4"/>
  <c r="L216" i="4"/>
  <c r="L148" i="4"/>
  <c r="L412" i="4"/>
  <c r="L12" i="4"/>
  <c r="L339" i="4"/>
  <c r="L82" i="4"/>
  <c r="L154" i="4"/>
  <c r="L53" i="4"/>
  <c r="L93" i="4"/>
  <c r="L273" i="4"/>
  <c r="L225" i="4"/>
  <c r="L209" i="4"/>
  <c r="L181" i="4"/>
  <c r="L169" i="4"/>
  <c r="L77" i="4"/>
  <c r="L49" i="4"/>
  <c r="L384" i="4"/>
  <c r="L204" i="4"/>
  <c r="L342" i="4"/>
  <c r="L266" i="4"/>
  <c r="L315" i="4"/>
  <c r="L258" i="4"/>
  <c r="L425" i="4"/>
  <c r="L409" i="4"/>
  <c r="L205" i="4"/>
  <c r="L193" i="4"/>
  <c r="L141" i="4"/>
  <c r="L81" i="4"/>
  <c r="L33" i="4"/>
  <c r="L29" i="4"/>
  <c r="L392" i="4"/>
  <c r="L192" i="4"/>
  <c r="L136" i="4"/>
  <c r="L424" i="4"/>
  <c r="L336" i="4"/>
  <c r="L428" i="4"/>
  <c r="L276" i="4"/>
  <c r="L112" i="4"/>
  <c r="L68" i="4"/>
  <c r="I261" i="4"/>
  <c r="I145" i="4"/>
  <c r="I25" i="4"/>
  <c r="I13" i="4"/>
  <c r="I256" i="4"/>
  <c r="I172" i="4"/>
  <c r="I132" i="4"/>
  <c r="I80" i="4"/>
  <c r="I32" i="4"/>
  <c r="I268" i="4"/>
  <c r="I144" i="4"/>
  <c r="I128" i="4"/>
  <c r="I96" i="4"/>
  <c r="I88" i="4"/>
  <c r="I421" i="4"/>
  <c r="I401" i="4"/>
  <c r="I345" i="4"/>
  <c r="I333" i="4"/>
  <c r="I317" i="4"/>
  <c r="I265" i="4"/>
  <c r="I253" i="4"/>
  <c r="I237" i="4"/>
  <c r="I189" i="4"/>
  <c r="I177" i="4"/>
  <c r="I161" i="4"/>
  <c r="I117" i="4"/>
  <c r="I105" i="4"/>
  <c r="I65" i="4"/>
  <c r="I396" i="4"/>
  <c r="I352" i="4"/>
  <c r="I328" i="4"/>
  <c r="I304" i="4"/>
  <c r="I296" i="4"/>
  <c r="I264" i="4"/>
  <c r="I180" i="4"/>
  <c r="I156" i="4"/>
  <c r="I100" i="4"/>
  <c r="I40" i="4"/>
  <c r="I24" i="4"/>
  <c r="I300" i="4"/>
  <c r="I292" i="4"/>
  <c r="I244" i="4"/>
  <c r="I236" i="4"/>
  <c r="I212" i="4"/>
  <c r="I188" i="4"/>
  <c r="L123" i="3"/>
  <c r="L194" i="3"/>
  <c r="L9" i="3"/>
  <c r="L402" i="3"/>
  <c r="L258" i="3"/>
  <c r="L296" i="3"/>
  <c r="L337" i="3"/>
  <c r="L367" i="3"/>
  <c r="L398" i="3"/>
  <c r="L206" i="3"/>
  <c r="L102" i="3"/>
  <c r="L71" i="3"/>
  <c r="L95" i="3"/>
  <c r="L264" i="3"/>
  <c r="L336" i="3"/>
  <c r="L255" i="3"/>
  <c r="L93" i="3"/>
  <c r="L314" i="3"/>
  <c r="L149" i="3"/>
  <c r="L25" i="3"/>
  <c r="L351" i="3"/>
  <c r="L96" i="3"/>
  <c r="L363" i="3"/>
  <c r="L421" i="3"/>
  <c r="L286" i="3"/>
  <c r="L165" i="3"/>
  <c r="L115" i="3"/>
  <c r="L163" i="3"/>
  <c r="L226" i="3"/>
  <c r="L234" i="3"/>
  <c r="L179" i="3"/>
  <c r="L175" i="3"/>
  <c r="L383" i="3"/>
  <c r="L338" i="3"/>
  <c r="L302" i="3"/>
  <c r="L233" i="3"/>
  <c r="L112" i="3"/>
  <c r="L19" i="3"/>
  <c r="L186" i="3"/>
  <c r="I216" i="3"/>
  <c r="I195" i="3"/>
  <c r="I70" i="3"/>
  <c r="I360" i="3"/>
  <c r="I119" i="3"/>
  <c r="I107" i="3"/>
  <c r="I117" i="3"/>
  <c r="I213" i="3"/>
  <c r="I405" i="3"/>
  <c r="I116" i="3"/>
  <c r="I328" i="3"/>
  <c r="I158" i="3"/>
  <c r="I8" i="3"/>
  <c r="I47" i="3"/>
  <c r="I98" i="3"/>
  <c r="I404" i="3"/>
  <c r="I422" i="3"/>
  <c r="I30" i="3"/>
  <c r="I358" i="3"/>
  <c r="I55" i="3"/>
  <c r="I259" i="3"/>
  <c r="I270" i="3"/>
  <c r="I390" i="3"/>
  <c r="I305" i="3"/>
  <c r="I54" i="3"/>
  <c r="I320" i="3"/>
  <c r="I110" i="3"/>
  <c r="I99" i="3"/>
  <c r="I387" i="3"/>
  <c r="I244" i="3"/>
  <c r="I118" i="3"/>
  <c r="I225" i="3"/>
  <c r="I64" i="3"/>
  <c r="I235" i="3"/>
  <c r="I311" i="3"/>
  <c r="I430" i="3"/>
  <c r="I181" i="3"/>
  <c r="I238" i="3"/>
  <c r="I205" i="3"/>
  <c r="I212" i="3"/>
  <c r="I312" i="3"/>
  <c r="I167" i="3"/>
  <c r="I13" i="3"/>
  <c r="I48" i="3"/>
  <c r="I74" i="3"/>
  <c r="I318" i="3"/>
  <c r="I377" i="3"/>
  <c r="I113" i="3"/>
  <c r="I389" i="3"/>
  <c r="I178" i="3"/>
  <c r="I412" i="3"/>
  <c r="I275" i="3"/>
  <c r="I395" i="3"/>
  <c r="I420" i="3"/>
  <c r="I157" i="3"/>
  <c r="I114" i="3"/>
  <c r="I33" i="3"/>
  <c r="I230" i="3"/>
  <c r="I427" i="3"/>
  <c r="I24" i="3"/>
  <c r="I189" i="3"/>
  <c r="I329" i="3"/>
  <c r="I185" i="3"/>
  <c r="I376" i="3"/>
  <c r="I432" i="3"/>
  <c r="I23" i="3"/>
  <c r="I433" i="3"/>
  <c r="I223" i="3"/>
  <c r="I293" i="3"/>
  <c r="I326" i="3"/>
  <c r="I100" i="3"/>
  <c r="I151" i="3"/>
  <c r="I299" i="3"/>
  <c r="I91" i="3"/>
  <c r="I228" i="3"/>
  <c r="I190" i="3"/>
  <c r="I418" i="3"/>
  <c r="I353" i="3"/>
  <c r="I381" i="3"/>
  <c r="I36" i="3"/>
  <c r="I105" i="3"/>
  <c r="I201" i="3"/>
  <c r="I125" i="3"/>
  <c r="L411" i="3"/>
  <c r="L142" i="3"/>
  <c r="L12" i="3"/>
  <c r="L397" i="3"/>
  <c r="L251" i="3"/>
  <c r="L365" i="3"/>
  <c r="L315" i="3"/>
  <c r="L400" i="3"/>
  <c r="L290" i="3"/>
  <c r="L374" i="3"/>
  <c r="L224" i="3"/>
  <c r="L50" i="3"/>
  <c r="L283" i="3"/>
  <c r="L327" i="3"/>
  <c r="L323" i="3"/>
  <c r="L298" i="3"/>
  <c r="L202" i="3"/>
  <c r="L34" i="3"/>
  <c r="L431" i="3"/>
  <c r="L103" i="3"/>
  <c r="L361" i="3"/>
  <c r="L266" i="3"/>
  <c r="L407" i="3"/>
  <c r="L28" i="3"/>
  <c r="L294" i="3"/>
  <c r="L346" i="3"/>
  <c r="L26" i="3"/>
  <c r="L380" i="3"/>
  <c r="L241" i="3"/>
  <c r="L375" i="3"/>
  <c r="L343" i="3"/>
  <c r="L236" i="3"/>
  <c r="L401" i="3"/>
  <c r="L304" i="3"/>
  <c r="L29" i="3"/>
  <c r="L221" i="3"/>
  <c r="L371" i="3"/>
  <c r="L147" i="3"/>
  <c r="L92" i="3"/>
  <c r="L86" i="3"/>
  <c r="L150" i="3"/>
  <c r="L331" i="3"/>
  <c r="L184" i="3"/>
  <c r="I156" i="3"/>
  <c r="I82" i="3"/>
  <c r="I260" i="3"/>
  <c r="I43" i="3"/>
  <c r="I159" i="3"/>
  <c r="I153" i="3"/>
  <c r="I426" i="3"/>
  <c r="I366" i="3"/>
  <c r="I10" i="3"/>
  <c r="I182" i="3"/>
  <c r="I85" i="3"/>
  <c r="I330" i="3"/>
  <c r="I75" i="3"/>
  <c r="I166" i="3"/>
  <c r="I310" i="3"/>
  <c r="I252" i="3"/>
  <c r="I246" i="3"/>
  <c r="I60" i="3"/>
  <c r="I419" i="3"/>
  <c r="I321" i="3"/>
  <c r="I340" i="3"/>
  <c r="I214" i="3"/>
  <c r="I20" i="3"/>
  <c r="I261" i="3"/>
  <c r="I393" i="3"/>
  <c r="I368" i="3"/>
  <c r="I143" i="3"/>
  <c r="I121" i="3"/>
  <c r="I58" i="3"/>
  <c r="I253" i="3"/>
  <c r="I197" i="3"/>
  <c r="I357" i="3"/>
  <c r="I303" i="3"/>
  <c r="I249" i="3"/>
  <c r="I334" i="3"/>
  <c r="I152" i="3"/>
  <c r="I191" i="3"/>
  <c r="I272" i="3"/>
  <c r="I288" i="3"/>
  <c r="I31" i="3"/>
  <c r="I44" i="3"/>
  <c r="I354" i="3"/>
  <c r="I77" i="3"/>
  <c r="I285" i="3"/>
  <c r="I109" i="3"/>
  <c r="I97" i="3"/>
  <c r="I208" i="3"/>
  <c r="I51" i="3"/>
  <c r="I16" i="3"/>
  <c r="I37" i="3"/>
  <c r="I188" i="3"/>
  <c r="I15" i="3"/>
  <c r="I170" i="3"/>
  <c r="I61" i="3"/>
  <c r="I417" i="3"/>
  <c r="I56" i="3"/>
  <c r="I435" i="3"/>
  <c r="I370" i="3"/>
  <c r="I137" i="3"/>
  <c r="I339" i="3"/>
  <c r="I192" i="3"/>
  <c r="I316" i="3"/>
  <c r="I87" i="3"/>
  <c r="I273" i="3"/>
  <c r="I248" i="3"/>
  <c r="I425" i="3"/>
  <c r="I148" i="3"/>
  <c r="I279" i="3"/>
  <c r="I434" i="3"/>
  <c r="I341" i="3"/>
  <c r="I79" i="3"/>
  <c r="I379" i="3"/>
  <c r="I409" i="3"/>
  <c r="I162" i="3"/>
  <c r="I209" i="3"/>
  <c r="I276" i="3"/>
  <c r="I291" i="3"/>
  <c r="I242" i="3"/>
  <c r="I262" i="3"/>
  <c r="I145" i="3"/>
  <c r="I281" i="3"/>
  <c r="I94" i="3"/>
  <c r="I289" i="3"/>
  <c r="I243" i="3"/>
  <c r="I172" i="3"/>
  <c r="I322" i="3"/>
  <c r="L174" i="2"/>
  <c r="L160" i="2"/>
  <c r="L42" i="2"/>
  <c r="L414" i="2"/>
  <c r="I9" i="2"/>
  <c r="I431" i="2"/>
  <c r="I111" i="2"/>
  <c r="I16" i="2"/>
  <c r="I120" i="2"/>
  <c r="I361" i="2"/>
  <c r="I51" i="2"/>
  <c r="I322" i="2"/>
  <c r="I309" i="2"/>
  <c r="I317" i="2"/>
  <c r="I333" i="2"/>
  <c r="I301" i="2"/>
  <c r="I218" i="2"/>
  <c r="I168" i="2"/>
  <c r="I310" i="2"/>
  <c r="I379" i="2"/>
  <c r="I328" i="2"/>
  <c r="I157" i="2"/>
  <c r="I137" i="2"/>
  <c r="I366" i="2"/>
  <c r="I382" i="2"/>
  <c r="I319" i="2"/>
  <c r="I102" i="2"/>
  <c r="I18" i="2"/>
  <c r="I404" i="2"/>
  <c r="I56" i="2"/>
  <c r="L329" i="2"/>
  <c r="L222" i="2"/>
  <c r="L413" i="2"/>
  <c r="L150" i="2"/>
  <c r="L257" i="2"/>
  <c r="L159" i="2"/>
  <c r="I12" i="2"/>
  <c r="I358" i="2"/>
  <c r="I237" i="2"/>
  <c r="I294" i="2"/>
  <c r="I201" i="2"/>
  <c r="I331" i="2"/>
  <c r="I295" i="2"/>
  <c r="I195" i="2"/>
  <c r="I266" i="2"/>
  <c r="I208" i="2"/>
  <c r="I38" i="2"/>
  <c r="I176" i="2"/>
  <c r="I432" i="2"/>
  <c r="I211" i="2"/>
  <c r="I369" i="2"/>
  <c r="I113" i="2"/>
  <c r="I89" i="2"/>
  <c r="I193" i="2"/>
  <c r="I238" i="2"/>
  <c r="I228" i="2"/>
  <c r="I335" i="2"/>
  <c r="I226" i="2"/>
  <c r="I304" i="2"/>
  <c r="I330" i="2"/>
  <c r="I262" i="2"/>
  <c r="I170" i="2"/>
  <c r="I363" i="2"/>
  <c r="I27" i="2"/>
  <c r="I21" i="2"/>
  <c r="I229" i="2"/>
  <c r="I424" i="2"/>
  <c r="L80" i="1"/>
  <c r="L230" i="1"/>
  <c r="L90" i="1"/>
  <c r="L420" i="1"/>
  <c r="L207" i="1"/>
  <c r="L183" i="1"/>
  <c r="L162" i="1"/>
  <c r="L26" i="1"/>
  <c r="L123" i="1"/>
  <c r="L28" i="1"/>
  <c r="L283" i="1"/>
  <c r="I367" i="1"/>
  <c r="I194" i="1"/>
  <c r="I66" i="1"/>
  <c r="I287" i="1"/>
  <c r="I279" i="1"/>
  <c r="I139" i="1"/>
  <c r="I83" i="1"/>
  <c r="I432" i="1"/>
  <c r="I258" i="1"/>
  <c r="I154" i="1"/>
  <c r="I138" i="1"/>
  <c r="I86" i="1"/>
  <c r="I62" i="1"/>
  <c r="I10" i="1"/>
  <c r="I424" i="1"/>
  <c r="I243" i="1"/>
  <c r="I219" i="1"/>
  <c r="I211" i="1"/>
  <c r="I151" i="1"/>
  <c r="I55" i="1"/>
  <c r="L202" i="1"/>
  <c r="L75" i="1"/>
  <c r="L415" i="1"/>
  <c r="L278" i="1"/>
  <c r="L206" i="1"/>
  <c r="L110" i="1"/>
  <c r="L347" i="1"/>
  <c r="L366" i="1"/>
  <c r="L303" i="1"/>
  <c r="L384" i="1"/>
  <c r="L323" i="1"/>
  <c r="L43" i="1"/>
  <c r="L392" i="1"/>
  <c r="L352" i="1"/>
  <c r="L119" i="1"/>
  <c r="L59" i="1"/>
  <c r="L423" i="1"/>
  <c r="L70" i="1"/>
  <c r="L307" i="1"/>
  <c r="L159" i="1"/>
  <c r="L87" i="1"/>
  <c r="I419" i="1"/>
  <c r="I290" i="1"/>
  <c r="I246" i="1"/>
  <c r="I46" i="1"/>
  <c r="I360" i="1"/>
  <c r="I239" i="1"/>
  <c r="I163" i="1"/>
  <c r="I103" i="1"/>
  <c r="I387" i="1"/>
  <c r="I342" i="1"/>
  <c r="I214" i="1"/>
  <c r="I118" i="1"/>
  <c r="I251" i="1"/>
  <c r="I107" i="1"/>
  <c r="I72" i="9" l="1"/>
  <c r="I41" i="9"/>
  <c r="I123" i="9"/>
  <c r="I286" i="9"/>
  <c r="L286" i="9" s="1"/>
  <c r="I411" i="9"/>
  <c r="I224" i="9"/>
  <c r="I89" i="9"/>
  <c r="I241" i="9"/>
  <c r="I129" i="9"/>
  <c r="I312" i="9"/>
  <c r="L312" i="9" s="1"/>
  <c r="I362" i="9"/>
  <c r="I398" i="9"/>
  <c r="I262" i="9"/>
  <c r="I292" i="9"/>
  <c r="L292" i="9" s="1"/>
  <c r="I14" i="9"/>
  <c r="I425" i="9"/>
  <c r="L425" i="9" s="1"/>
  <c r="I324" i="9"/>
  <c r="I258" i="9"/>
  <c r="L258" i="9" s="1"/>
  <c r="I403" i="9"/>
  <c r="I269" i="9"/>
  <c r="L269" i="9" s="1"/>
  <c r="I329" i="9"/>
  <c r="I328" i="9"/>
  <c r="L328" i="9" s="1"/>
  <c r="I50" i="9"/>
  <c r="I417" i="9"/>
  <c r="L417" i="9" s="1"/>
  <c r="I223" i="8"/>
  <c r="L223" i="8" s="1"/>
  <c r="I167" i="8"/>
  <c r="L167" i="8" s="1"/>
  <c r="I227" i="8"/>
  <c r="L227" i="8" s="1"/>
  <c r="I58" i="8"/>
  <c r="L58" i="8" s="1"/>
  <c r="I295" i="8"/>
  <c r="L295" i="8" s="1"/>
  <c r="I426" i="8"/>
  <c r="L426" i="8" s="1"/>
  <c r="I168" i="8"/>
  <c r="L168" i="8" s="1"/>
  <c r="I306" i="8"/>
  <c r="L306" i="8" s="1"/>
  <c r="I275" i="8"/>
  <c r="L275" i="8" s="1"/>
  <c r="I79" i="8"/>
  <c r="L79" i="8" s="1"/>
  <c r="I278" i="8"/>
  <c r="L278" i="8" s="1"/>
  <c r="I12" i="8"/>
  <c r="L12" i="8" s="1"/>
  <c r="I9" i="8"/>
  <c r="L9" i="8" s="1"/>
  <c r="I141" i="8"/>
  <c r="L141" i="8" s="1"/>
  <c r="I17" i="8"/>
  <c r="L17" i="8" s="1"/>
  <c r="I63" i="8"/>
  <c r="L63" i="8" s="1"/>
  <c r="I169" i="8"/>
  <c r="L169" i="8" s="1"/>
  <c r="I247" i="8"/>
  <c r="L247" i="8" s="1"/>
  <c r="I110" i="8"/>
  <c r="L110" i="8" s="1"/>
  <c r="I352" i="8"/>
  <c r="L352" i="8" s="1"/>
  <c r="I165" i="8"/>
  <c r="L165" i="8" s="1"/>
  <c r="I200" i="8"/>
  <c r="L200" i="8" s="1"/>
  <c r="I48" i="8"/>
  <c r="L48" i="8" s="1"/>
  <c r="I112" i="8"/>
  <c r="L112" i="8" s="1"/>
  <c r="I107" i="8"/>
  <c r="L107" i="8" s="1"/>
  <c r="I273" i="8"/>
  <c r="L273" i="8" s="1"/>
  <c r="I130" i="8"/>
  <c r="L130" i="8" s="1"/>
  <c r="I162" i="8"/>
  <c r="L162" i="8" s="1"/>
  <c r="I86" i="8"/>
  <c r="L86" i="8" s="1"/>
  <c r="I84" i="8"/>
  <c r="L84" i="8" s="1"/>
  <c r="I246" i="8"/>
  <c r="L246" i="8" s="1"/>
  <c r="I190" i="8"/>
  <c r="L190" i="8" s="1"/>
  <c r="I51" i="8"/>
  <c r="L51" i="8" s="1"/>
  <c r="I406" i="8"/>
  <c r="L406" i="8" s="1"/>
  <c r="I123" i="8"/>
  <c r="L123" i="8" s="1"/>
  <c r="I196" i="8"/>
  <c r="L196" i="8" s="1"/>
  <c r="I322" i="8"/>
  <c r="L322" i="8" s="1"/>
  <c r="I316" i="8"/>
  <c r="L316" i="8" s="1"/>
  <c r="I346" i="8"/>
  <c r="L346" i="8" s="1"/>
  <c r="I115" i="8"/>
  <c r="L115" i="8" s="1"/>
  <c r="I80" i="8"/>
  <c r="L80" i="8" s="1"/>
  <c r="I315" i="8"/>
  <c r="L315" i="8" s="1"/>
  <c r="I21" i="8"/>
  <c r="L21" i="8" s="1"/>
  <c r="I383" i="8"/>
  <c r="L383" i="8" s="1"/>
  <c r="I163" i="8"/>
  <c r="L163" i="8" s="1"/>
  <c r="I106" i="8"/>
  <c r="L106" i="8" s="1"/>
  <c r="I129" i="8"/>
  <c r="L129" i="8" s="1"/>
  <c r="I54" i="8"/>
  <c r="L54" i="8" s="1"/>
  <c r="I359" i="8"/>
  <c r="L359" i="8" s="1"/>
  <c r="I369" i="8"/>
  <c r="L369" i="8" s="1"/>
  <c r="I57" i="2"/>
  <c r="I258" i="2"/>
  <c r="I275" i="2"/>
  <c r="L275" i="2" s="1"/>
  <c r="I153" i="2"/>
  <c r="I387" i="2"/>
  <c r="I421" i="2"/>
  <c r="I175" i="2"/>
  <c r="L175" i="2" s="1"/>
  <c r="I149" i="2"/>
  <c r="L149" i="2" s="1"/>
  <c r="I88" i="2"/>
  <c r="I312" i="2"/>
  <c r="L312" i="2" s="1"/>
  <c r="I74" i="2"/>
  <c r="L74" i="2" s="1"/>
  <c r="I138" i="2"/>
  <c r="L138" i="2" s="1"/>
  <c r="I353" i="2"/>
  <c r="I261" i="2"/>
  <c r="L261" i="2" s="1"/>
  <c r="I37" i="2"/>
  <c r="L37" i="2" s="1"/>
  <c r="I77" i="2"/>
  <c r="L77" i="2" s="1"/>
  <c r="I73" i="2"/>
  <c r="L73" i="2" s="1"/>
  <c r="I325" i="2"/>
  <c r="L325" i="2" s="1"/>
  <c r="I178" i="2"/>
  <c r="L178" i="2" s="1"/>
  <c r="I181" i="2"/>
  <c r="L181" i="2" s="1"/>
  <c r="I213" i="2"/>
  <c r="L213" i="2" s="1"/>
  <c r="I39" i="2"/>
  <c r="L39" i="2" s="1"/>
  <c r="I377" i="2"/>
  <c r="L377" i="2" s="1"/>
  <c r="I197" i="2"/>
  <c r="L197" i="2" s="1"/>
  <c r="I243" i="2"/>
  <c r="L243" i="2" s="1"/>
  <c r="I280" i="2"/>
  <c r="I194" i="2"/>
  <c r="I386" i="2"/>
  <c r="L386" i="2" s="1"/>
  <c r="I272" i="2"/>
  <c r="I203" i="2"/>
  <c r="I72" i="2"/>
  <c r="L72" i="2" s="1"/>
  <c r="I392" i="2"/>
  <c r="L392" i="2" s="1"/>
  <c r="I320" i="2"/>
  <c r="I136" i="2"/>
  <c r="I146" i="2"/>
  <c r="L146" i="2" s="1"/>
  <c r="I145" i="2"/>
  <c r="L145" i="2" s="1"/>
  <c r="I362" i="2"/>
  <c r="L362" i="2" s="1"/>
  <c r="I378" i="2"/>
  <c r="L378" i="2" s="1"/>
  <c r="I340" i="2"/>
  <c r="L340" i="2" s="1"/>
  <c r="I84" i="2"/>
  <c r="L84" i="2" s="1"/>
  <c r="I103" i="2"/>
  <c r="L103" i="2" s="1"/>
  <c r="I62" i="2"/>
  <c r="I371" i="2"/>
  <c r="I49" i="2"/>
  <c r="L49" i="2" s="1"/>
  <c r="I277" i="2"/>
  <c r="I365" i="2"/>
  <c r="I373" i="2"/>
  <c r="L373" i="2" s="1"/>
  <c r="I398" i="2"/>
  <c r="L398" i="2" s="1"/>
  <c r="I306" i="2"/>
  <c r="L306" i="2" s="1"/>
  <c r="I207" i="2"/>
  <c r="L207" i="2" s="1"/>
  <c r="I196" i="2"/>
  <c r="L196" i="2" s="1"/>
  <c r="I117" i="2"/>
  <c r="L117" i="2" s="1"/>
  <c r="I217" i="2"/>
  <c r="L217" i="2" s="1"/>
  <c r="I210" i="2"/>
  <c r="I323" i="2"/>
  <c r="L323" i="2" s="1"/>
  <c r="I190" i="2"/>
  <c r="L190" i="2" s="1"/>
  <c r="I46" i="2"/>
  <c r="L46" i="2" s="1"/>
  <c r="I337" i="2"/>
  <c r="L337" i="2" s="1"/>
  <c r="I401" i="2"/>
  <c r="L401" i="2" s="1"/>
  <c r="I169" i="2"/>
  <c r="L169" i="2" s="1"/>
  <c r="I161" i="2"/>
  <c r="L161" i="2" s="1"/>
  <c r="I122" i="2"/>
  <c r="L122" i="2" s="1"/>
  <c r="I91" i="2"/>
  <c r="L91" i="2" s="1"/>
  <c r="I324" i="2"/>
  <c r="L324" i="2" s="1"/>
  <c r="I305" i="2"/>
  <c r="L305" i="2" s="1"/>
  <c r="I359" i="2"/>
  <c r="L359" i="2" s="1"/>
  <c r="I60" i="2"/>
  <c r="L60" i="2" s="1"/>
  <c r="I246" i="2"/>
  <c r="L246" i="2" s="1"/>
  <c r="I134" i="2"/>
  <c r="L134" i="2" s="1"/>
  <c r="I153" i="6"/>
  <c r="I337" i="6"/>
  <c r="I205" i="6"/>
  <c r="I134" i="6"/>
  <c r="L134" i="6" s="1"/>
  <c r="I198" i="6"/>
  <c r="I397" i="6"/>
  <c r="I75" i="6"/>
  <c r="L75" i="6" s="1"/>
  <c r="I353" i="6"/>
  <c r="L353" i="6" s="1"/>
  <c r="I347" i="6"/>
  <c r="I345" i="6"/>
  <c r="I131" i="6"/>
  <c r="L131" i="6" s="1"/>
  <c r="I282" i="6"/>
  <c r="L282" i="6" s="1"/>
  <c r="I344" i="6"/>
  <c r="I214" i="6"/>
  <c r="I334" i="6"/>
  <c r="L334" i="6" s="1"/>
  <c r="I44" i="6"/>
  <c r="L44" i="6" s="1"/>
  <c r="I34" i="6"/>
  <c r="I330" i="6"/>
  <c r="I118" i="6"/>
  <c r="L118" i="6" s="1"/>
  <c r="I274" i="6"/>
  <c r="L274" i="6" s="1"/>
  <c r="I37" i="6"/>
  <c r="I217" i="6"/>
  <c r="I339" i="6"/>
  <c r="I252" i="6"/>
  <c r="L252" i="6" s="1"/>
  <c r="I333" i="6"/>
  <c r="I431" i="6"/>
  <c r="I416" i="6"/>
  <c r="I16" i="6"/>
  <c r="L16" i="6" s="1"/>
  <c r="I159" i="6"/>
  <c r="I89" i="6"/>
  <c r="I14" i="6"/>
  <c r="I181" i="6"/>
  <c r="I420" i="6"/>
  <c r="I55" i="6"/>
  <c r="I280" i="6"/>
  <c r="L280" i="6" s="1"/>
  <c r="I29" i="6"/>
  <c r="L29" i="6" s="1"/>
  <c r="I27" i="6"/>
  <c r="I43" i="6"/>
  <c r="I66" i="6"/>
  <c r="L66" i="6" s="1"/>
  <c r="I257" i="6"/>
  <c r="L257" i="6" s="1"/>
  <c r="I178" i="6"/>
  <c r="I253" i="6"/>
  <c r="I268" i="6"/>
  <c r="L268" i="6" s="1"/>
  <c r="I220" i="6"/>
  <c r="L220" i="6" s="1"/>
  <c r="I148" i="6"/>
  <c r="I130" i="6"/>
  <c r="I185" i="6"/>
  <c r="I132" i="5"/>
  <c r="L132" i="5" s="1"/>
  <c r="I385" i="1"/>
  <c r="L385" i="1" s="1"/>
  <c r="I250" i="2"/>
  <c r="L250" i="2" s="1"/>
  <c r="I253" i="2"/>
  <c r="L253" i="2" s="1"/>
  <c r="I93" i="2"/>
  <c r="L93" i="2" s="1"/>
  <c r="I422" i="6"/>
  <c r="I313" i="6"/>
  <c r="I48" i="6"/>
  <c r="L48" i="6" s="1"/>
  <c r="I229" i="6"/>
  <c r="I288" i="6"/>
  <c r="I408" i="6"/>
  <c r="I246" i="6"/>
  <c r="L246" i="6" s="1"/>
  <c r="I263" i="6"/>
  <c r="L263" i="6" s="1"/>
  <c r="I293" i="9"/>
  <c r="L293" i="9" s="1"/>
  <c r="I275" i="9"/>
  <c r="I225" i="9"/>
  <c r="L225" i="9" s="1"/>
  <c r="I330" i="9"/>
  <c r="I204" i="9"/>
  <c r="I82" i="1"/>
  <c r="I75" i="8"/>
  <c r="L75" i="8" s="1"/>
  <c r="I111" i="8"/>
  <c r="L111" i="8" s="1"/>
  <c r="I410" i="8"/>
  <c r="L410" i="8" s="1"/>
  <c r="I96" i="8"/>
  <c r="L96" i="8" s="1"/>
  <c r="I244" i="8"/>
  <c r="L244" i="8" s="1"/>
  <c r="I403" i="6"/>
  <c r="L403" i="6" s="1"/>
  <c r="I250" i="6"/>
  <c r="I406" i="6"/>
  <c r="I201" i="6"/>
  <c r="L201" i="6" s="1"/>
  <c r="I336" i="6"/>
  <c r="L336" i="6" s="1"/>
  <c r="I56" i="6"/>
  <c r="I319" i="6"/>
  <c r="I320" i="6"/>
  <c r="L320" i="6" s="1"/>
  <c r="I84" i="6"/>
  <c r="L84" i="6" s="1"/>
  <c r="I291" i="6"/>
  <c r="I170" i="6"/>
  <c r="I355" i="6"/>
  <c r="L355" i="6" s="1"/>
  <c r="I62" i="6"/>
  <c r="I9" i="6"/>
  <c r="I324" i="6"/>
  <c r="I79" i="6"/>
  <c r="L79" i="6" s="1"/>
  <c r="I135" i="6"/>
  <c r="L135" i="6" s="1"/>
  <c r="I281" i="9"/>
  <c r="L281" i="9" s="1"/>
  <c r="I356" i="9"/>
  <c r="I376" i="8"/>
  <c r="L376" i="8" s="1"/>
  <c r="I214" i="8"/>
  <c r="L214" i="8" s="1"/>
  <c r="I422" i="8"/>
  <c r="L422" i="8" s="1"/>
  <c r="I82" i="8"/>
  <c r="L82" i="8" s="1"/>
  <c r="I299" i="8"/>
  <c r="L299" i="8" s="1"/>
  <c r="I272" i="1"/>
  <c r="L272" i="1" s="1"/>
  <c r="I204" i="1"/>
  <c r="L204" i="1" s="1"/>
  <c r="I208" i="1"/>
  <c r="L208" i="1" s="1"/>
  <c r="I109" i="1"/>
  <c r="L109" i="1" s="1"/>
  <c r="I393" i="1"/>
  <c r="L393" i="1" s="1"/>
  <c r="I85" i="1"/>
  <c r="L85" i="1" s="1"/>
  <c r="I406" i="1"/>
  <c r="L406" i="1" s="1"/>
  <c r="I165" i="1"/>
  <c r="L165" i="1" s="1"/>
  <c r="I128" i="1"/>
  <c r="L128" i="1" s="1"/>
  <c r="I168" i="1"/>
  <c r="L168" i="1" s="1"/>
  <c r="I141" i="1"/>
  <c r="L141" i="1" s="1"/>
  <c r="I398" i="1"/>
  <c r="L398" i="1" s="1"/>
  <c r="I217" i="1"/>
  <c r="L217" i="1" s="1"/>
  <c r="I161" i="1"/>
  <c r="L161" i="1" s="1"/>
  <c r="I433" i="1"/>
  <c r="L433" i="1" s="1"/>
  <c r="I73" i="1"/>
  <c r="L73" i="1" s="1"/>
  <c r="I390" i="1"/>
  <c r="L390" i="1" s="1"/>
  <c r="I21" i="1"/>
  <c r="L21" i="1" s="1"/>
  <c r="I304" i="1"/>
  <c r="L304" i="1" s="1"/>
  <c r="I48" i="1"/>
  <c r="L48" i="1" s="1"/>
  <c r="I344" i="1"/>
  <c r="L344" i="1" s="1"/>
  <c r="I308" i="1"/>
  <c r="L308" i="1" s="1"/>
  <c r="I44" i="2"/>
  <c r="I116" i="2"/>
  <c r="L116" i="2" s="1"/>
  <c r="I65" i="2"/>
  <c r="L65" i="2" s="1"/>
  <c r="I121" i="2"/>
  <c r="I425" i="2"/>
  <c r="L425" i="2" s="1"/>
  <c r="I342" i="2"/>
  <c r="L342" i="2" s="1"/>
  <c r="I407" i="2"/>
  <c r="I264" i="2"/>
  <c r="I434" i="2"/>
  <c r="L434" i="2" s="1"/>
  <c r="I402" i="2"/>
  <c r="L402" i="2" s="1"/>
  <c r="I129" i="2"/>
  <c r="L129" i="2" s="1"/>
  <c r="I185" i="2"/>
  <c r="I198" i="2"/>
  <c r="L198" i="2" s="1"/>
  <c r="I247" i="2"/>
  <c r="L247" i="2" s="1"/>
  <c r="I158" i="2"/>
  <c r="I334" i="2"/>
  <c r="I299" i="2"/>
  <c r="L299" i="2" s="1"/>
  <c r="I148" i="2"/>
  <c r="L148" i="2" s="1"/>
  <c r="I393" i="2"/>
  <c r="I313" i="2"/>
  <c r="I326" i="2"/>
  <c r="L326" i="2" s="1"/>
  <c r="I41" i="2"/>
  <c r="L41" i="2" s="1"/>
  <c r="I288" i="2"/>
  <c r="L288" i="2" s="1"/>
  <c r="I105" i="2"/>
  <c r="I232" i="2"/>
  <c r="L232" i="2" s="1"/>
  <c r="I58" i="2"/>
  <c r="L58" i="2" s="1"/>
  <c r="I416" i="2"/>
  <c r="L416" i="2" s="1"/>
  <c r="I214" i="2"/>
  <c r="L214" i="2" s="1"/>
  <c r="I67" i="2"/>
  <c r="I245" i="2"/>
  <c r="L245" i="2" s="1"/>
  <c r="I154" i="2"/>
  <c r="L154" i="2" s="1"/>
  <c r="I204" i="2"/>
  <c r="I241" i="2"/>
  <c r="L241" i="2" s="1"/>
  <c r="I82" i="2"/>
  <c r="L82" i="2" s="1"/>
  <c r="I128" i="2"/>
  <c r="L128" i="2" s="1"/>
  <c r="I70" i="2"/>
  <c r="L70" i="2" s="1"/>
  <c r="I281" i="8"/>
  <c r="L281" i="8" s="1"/>
  <c r="I45" i="3"/>
  <c r="L45" i="3" s="1"/>
  <c r="I356" i="3"/>
  <c r="L356" i="3" s="1"/>
  <c r="I134" i="3"/>
  <c r="L134" i="3" s="1"/>
  <c r="I183" i="3"/>
  <c r="L183" i="3" s="1"/>
  <c r="I135" i="3"/>
  <c r="L135" i="3" s="1"/>
  <c r="I161" i="3"/>
  <c r="L161" i="3" s="1"/>
  <c r="I187" i="3"/>
  <c r="L187" i="3" s="1"/>
  <c r="I399" i="3"/>
  <c r="L399" i="3" s="1"/>
  <c r="I425" i="1"/>
  <c r="L425" i="1" s="1"/>
  <c r="I182" i="2"/>
  <c r="L182" i="2" s="1"/>
  <c r="I352" i="2"/>
  <c r="I68" i="6"/>
  <c r="I242" i="6"/>
  <c r="L242" i="6" s="1"/>
  <c r="I157" i="6"/>
  <c r="L157" i="6" s="1"/>
  <c r="I221" i="6"/>
  <c r="I164" i="6"/>
  <c r="I168" i="6"/>
  <c r="L168" i="6" s="1"/>
  <c r="I314" i="6"/>
  <c r="L314" i="6" s="1"/>
  <c r="I72" i="6"/>
  <c r="I162" i="6"/>
  <c r="I231" i="9"/>
  <c r="L231" i="9" s="1"/>
  <c r="I127" i="9"/>
  <c r="I50" i="1"/>
  <c r="I428" i="1"/>
  <c r="I239" i="8"/>
  <c r="L239" i="8" s="1"/>
  <c r="I403" i="8"/>
  <c r="L403" i="8" s="1"/>
  <c r="I128" i="8"/>
  <c r="L128" i="8" s="1"/>
  <c r="I256" i="8"/>
  <c r="L256" i="8" s="1"/>
  <c r="I151" i="8"/>
  <c r="L151" i="8" s="1"/>
  <c r="I356" i="8"/>
  <c r="L356" i="8" s="1"/>
  <c r="I80" i="3"/>
  <c r="L80" i="3" s="1"/>
  <c r="I364" i="3"/>
  <c r="L364" i="3" s="1"/>
  <c r="I428" i="2"/>
  <c r="L428" i="2" s="1"/>
  <c r="I314" i="2"/>
  <c r="I215" i="2"/>
  <c r="L215" i="2" s="1"/>
  <c r="I405" i="6"/>
  <c r="I92" i="6"/>
  <c r="L92" i="6" s="1"/>
  <c r="I30" i="6"/>
  <c r="L30" i="6" s="1"/>
  <c r="I20" i="6"/>
  <c r="I417" i="6"/>
  <c r="I306" i="6"/>
  <c r="L306" i="6" s="1"/>
  <c r="I11" i="6"/>
  <c r="L11" i="6" s="1"/>
  <c r="I290" i="6"/>
  <c r="I236" i="6"/>
  <c r="I411" i="6"/>
  <c r="L411" i="6" s="1"/>
  <c r="I60" i="6"/>
  <c r="L60" i="6" s="1"/>
  <c r="I241" i="6"/>
  <c r="I146" i="6"/>
  <c r="I165" i="9"/>
  <c r="L165" i="9" s="1"/>
  <c r="I39" i="1"/>
  <c r="I319" i="1"/>
  <c r="I29" i="8"/>
  <c r="L29" i="8" s="1"/>
  <c r="I235" i="8"/>
  <c r="L235" i="8" s="1"/>
  <c r="I40" i="6"/>
  <c r="I374" i="6"/>
  <c r="I244" i="6"/>
  <c r="I391" i="6"/>
  <c r="I174" i="6"/>
  <c r="L174" i="6" s="1"/>
  <c r="I399" i="6"/>
  <c r="I204" i="6"/>
  <c r="I243" i="6"/>
  <c r="L243" i="6" s="1"/>
  <c r="I435" i="6"/>
  <c r="I25" i="6"/>
  <c r="I144" i="6"/>
  <c r="I207" i="6"/>
  <c r="I105" i="6"/>
  <c r="L105" i="6" s="1"/>
  <c r="I429" i="6"/>
  <c r="I296" i="6"/>
  <c r="I327" i="6"/>
  <c r="I309" i="6"/>
  <c r="L309" i="6" s="1"/>
  <c r="I117" i="6"/>
  <c r="I70" i="6"/>
  <c r="I308" i="6"/>
  <c r="L308" i="6" s="1"/>
  <c r="I203" i="6"/>
  <c r="L203" i="6" s="1"/>
  <c r="I258" i="6"/>
  <c r="I351" i="6"/>
  <c r="I305" i="6"/>
  <c r="I87" i="6"/>
  <c r="I286" i="6"/>
  <c r="I128" i="6"/>
  <c r="I36" i="6"/>
  <c r="I325" i="6"/>
  <c r="I365" i="6"/>
  <c r="I163" i="6"/>
  <c r="I378" i="6"/>
  <c r="I237" i="6"/>
  <c r="L237" i="6" s="1"/>
  <c r="I276" i="6"/>
  <c r="I100" i="6"/>
  <c r="I392" i="6"/>
  <c r="I381" i="6"/>
  <c r="L381" i="6" s="1"/>
  <c r="I143" i="6"/>
  <c r="I124" i="6"/>
  <c r="I136" i="6"/>
  <c r="L136" i="6" s="1"/>
  <c r="I338" i="6"/>
  <c r="I398" i="6"/>
  <c r="I370" i="6"/>
  <c r="I175" i="6"/>
  <c r="L175" i="6" s="1"/>
  <c r="I186" i="6"/>
  <c r="L186" i="6" s="1"/>
  <c r="I212" i="6"/>
  <c r="I132" i="6"/>
  <c r="I346" i="6"/>
  <c r="L346" i="6" s="1"/>
  <c r="I77" i="6"/>
  <c r="I58" i="6"/>
  <c r="I376" i="6"/>
  <c r="I202" i="8"/>
  <c r="L202" i="8" s="1"/>
  <c r="I434" i="8"/>
  <c r="L434" i="8" s="1"/>
  <c r="I220" i="8"/>
  <c r="L220" i="8" s="1"/>
  <c r="I402" i="8"/>
  <c r="L402" i="8" s="1"/>
  <c r="I258" i="8"/>
  <c r="L258" i="8" s="1"/>
  <c r="I371" i="8"/>
  <c r="L371" i="8" s="1"/>
  <c r="I313" i="8"/>
  <c r="L313" i="8" s="1"/>
  <c r="I408" i="8"/>
  <c r="L408" i="8" s="1"/>
  <c r="I63" i="1"/>
  <c r="L63" i="1" s="1"/>
  <c r="I295" i="1"/>
  <c r="I277" i="1"/>
  <c r="L277" i="1" s="1"/>
  <c r="I274" i="1"/>
  <c r="L274" i="1" s="1"/>
  <c r="I301" i="1"/>
  <c r="L301" i="1" s="1"/>
  <c r="I117" i="1"/>
  <c r="L117" i="1" s="1"/>
  <c r="I50" i="2"/>
  <c r="L50" i="2" s="1"/>
  <c r="I131" i="3"/>
  <c r="L131" i="3" s="1"/>
  <c r="I17" i="3"/>
  <c r="L17" i="3" s="1"/>
  <c r="I176" i="3"/>
  <c r="L176" i="3" s="1"/>
  <c r="I126" i="3"/>
  <c r="L126" i="3" s="1"/>
  <c r="I392" i="3"/>
  <c r="L392" i="3" s="1"/>
  <c r="I348" i="3"/>
  <c r="L348" i="3" s="1"/>
  <c r="I231" i="3"/>
  <c r="L231" i="3" s="1"/>
  <c r="I250" i="3"/>
  <c r="L250" i="3" s="1"/>
  <c r="I126" i="2"/>
  <c r="L126" i="2" s="1"/>
  <c r="I276" i="2"/>
  <c r="L276" i="2" s="1"/>
  <c r="I303" i="2"/>
  <c r="L303" i="2" s="1"/>
  <c r="I11" i="2"/>
  <c r="L11" i="2" s="1"/>
  <c r="I71" i="2"/>
  <c r="L71" i="2" s="1"/>
  <c r="I367" i="2"/>
  <c r="L367" i="2" s="1"/>
  <c r="I83" i="2"/>
  <c r="L83" i="2" s="1"/>
  <c r="I36" i="2"/>
  <c r="L36" i="2" s="1"/>
  <c r="I132" i="2"/>
  <c r="L132" i="2" s="1"/>
  <c r="I94" i="2"/>
  <c r="L94" i="2" s="1"/>
  <c r="I426" i="2"/>
  <c r="L426" i="2" s="1"/>
  <c r="I251" i="2"/>
  <c r="L251" i="2" s="1"/>
  <c r="I268" i="2"/>
  <c r="L268" i="2" s="1"/>
  <c r="I298" i="2"/>
  <c r="L298" i="2" s="1"/>
  <c r="I360" i="2"/>
  <c r="L360" i="2" s="1"/>
  <c r="I220" i="2"/>
  <c r="L220" i="2" s="1"/>
  <c r="I119" i="2"/>
  <c r="L119" i="2" s="1"/>
  <c r="I376" i="2"/>
  <c r="L376" i="2" s="1"/>
  <c r="I152" i="2"/>
  <c r="L152" i="2" s="1"/>
  <c r="I143" i="2"/>
  <c r="L143" i="2" s="1"/>
  <c r="I244" i="2"/>
  <c r="L244" i="2" s="1"/>
  <c r="I283" i="2"/>
  <c r="L283" i="2" s="1"/>
  <c r="I339" i="2"/>
  <c r="L339" i="2" s="1"/>
  <c r="I107" i="2"/>
  <c r="L107" i="2" s="1"/>
  <c r="I411" i="2"/>
  <c r="L411" i="2" s="1"/>
  <c r="I200" i="2"/>
  <c r="L200" i="2" s="1"/>
  <c r="I187" i="2"/>
  <c r="L187" i="2" s="1"/>
  <c r="I292" i="2"/>
  <c r="L292" i="2" s="1"/>
  <c r="I403" i="2"/>
  <c r="L403" i="2" s="1"/>
  <c r="I63" i="2"/>
  <c r="L63" i="2" s="1"/>
  <c r="I394" i="2"/>
  <c r="L394" i="2" s="1"/>
  <c r="I254" i="2"/>
  <c r="L254" i="2" s="1"/>
  <c r="I86" i="2"/>
  <c r="L86" i="2" s="1"/>
  <c r="I76" i="2"/>
  <c r="L76" i="2" s="1"/>
  <c r="I316" i="2"/>
  <c r="L316" i="2" s="1"/>
  <c r="I17" i="2"/>
  <c r="L17" i="2" s="1"/>
  <c r="I300" i="2"/>
  <c r="L300" i="2" s="1"/>
  <c r="I31" i="2"/>
  <c r="L31" i="2" s="1"/>
  <c r="I234" i="2"/>
  <c r="L234" i="2" s="1"/>
  <c r="I418" i="2"/>
  <c r="L418" i="2" s="1"/>
  <c r="I324" i="1"/>
  <c r="L324" i="1" s="1"/>
  <c r="I372" i="1"/>
  <c r="L372" i="1" s="1"/>
  <c r="I318" i="1"/>
  <c r="L318" i="1" s="1"/>
  <c r="I192" i="1"/>
  <c r="L192" i="1" s="1"/>
  <c r="I101" i="1"/>
  <c r="L101" i="1" s="1"/>
  <c r="I45" i="1"/>
  <c r="L45" i="1" s="1"/>
  <c r="I32" i="1"/>
  <c r="L32" i="1" s="1"/>
  <c r="I358" i="1"/>
  <c r="L358" i="1" s="1"/>
  <c r="I216" i="1"/>
  <c r="L216" i="1" s="1"/>
  <c r="I228" i="1"/>
  <c r="L228" i="1" s="1"/>
  <c r="I22" i="1"/>
  <c r="I298" i="1"/>
  <c r="L298" i="1" s="1"/>
  <c r="I382" i="8"/>
  <c r="L382" i="8" s="1"/>
  <c r="I242" i="8"/>
  <c r="L242" i="8" s="1"/>
  <c r="I67" i="8"/>
  <c r="L67" i="8" s="1"/>
  <c r="I330" i="8"/>
  <c r="L330" i="8" s="1"/>
  <c r="I269" i="1"/>
  <c r="L269" i="1" s="1"/>
  <c r="I280" i="1"/>
  <c r="L280" i="1" s="1"/>
  <c r="I278" i="6"/>
  <c r="I275" i="6"/>
  <c r="I45" i="9"/>
  <c r="L45" i="9" s="1"/>
  <c r="I64" i="9"/>
  <c r="L64" i="9" s="1"/>
  <c r="I288" i="9"/>
  <c r="I159" i="9"/>
  <c r="L159" i="9" s="1"/>
  <c r="I184" i="9"/>
  <c r="I109" i="9"/>
  <c r="L109" i="9" s="1"/>
  <c r="I323" i="9"/>
  <c r="I390" i="9"/>
  <c r="L390" i="9" s="1"/>
  <c r="I404" i="1"/>
  <c r="L404" i="1" s="1"/>
  <c r="I222" i="8"/>
  <c r="L222" i="8" s="1"/>
  <c r="I125" i="8"/>
  <c r="L125" i="8" s="1"/>
  <c r="I72" i="8"/>
  <c r="L72" i="8" s="1"/>
  <c r="I391" i="8"/>
  <c r="L391" i="8" s="1"/>
  <c r="I140" i="8"/>
  <c r="L140" i="8" s="1"/>
  <c r="I67" i="1"/>
  <c r="L67" i="1" s="1"/>
  <c r="I68" i="5"/>
  <c r="L68" i="5" s="1"/>
  <c r="I354" i="1"/>
  <c r="L354" i="1" s="1"/>
  <c r="I289" i="1"/>
  <c r="L289" i="1" s="1"/>
  <c r="I12" i="1"/>
  <c r="L12" i="1" s="1"/>
  <c r="I124" i="1"/>
  <c r="L124" i="1" s="1"/>
  <c r="I161" i="6"/>
  <c r="I300" i="6"/>
  <c r="I312" i="6"/>
  <c r="I142" i="6"/>
  <c r="I141" i="6"/>
  <c r="I230" i="6"/>
  <c r="L230" i="6" s="1"/>
  <c r="I115" i="6"/>
  <c r="I349" i="6"/>
  <c r="I52" i="6"/>
  <c r="I299" i="6"/>
  <c r="I250" i="9"/>
  <c r="I169" i="9"/>
  <c r="L169" i="9" s="1"/>
  <c r="I98" i="9"/>
  <c r="L98" i="9" s="1"/>
  <c r="I67" i="9"/>
  <c r="L67" i="9" s="1"/>
  <c r="I160" i="9"/>
  <c r="I235" i="9"/>
  <c r="L235" i="9" s="1"/>
  <c r="I305" i="9"/>
  <c r="L305" i="9" s="1"/>
  <c r="I387" i="9"/>
  <c r="L387" i="9" s="1"/>
  <c r="I383" i="9"/>
  <c r="I33" i="9"/>
  <c r="L33" i="9" s="1"/>
  <c r="I344" i="9"/>
  <c r="L344" i="9" s="1"/>
  <c r="I47" i="9"/>
  <c r="L47" i="9" s="1"/>
  <c r="I145" i="9"/>
  <c r="I355" i="9"/>
  <c r="L355" i="9" s="1"/>
  <c r="I191" i="9"/>
  <c r="I299" i="9"/>
  <c r="L299" i="9" s="1"/>
  <c r="I255" i="9"/>
  <c r="I78" i="9"/>
  <c r="L78" i="9" s="1"/>
  <c r="I232" i="9"/>
  <c r="L232" i="9" s="1"/>
  <c r="I354" i="9"/>
  <c r="L354" i="9" s="1"/>
  <c r="I100" i="9"/>
  <c r="I181" i="9"/>
  <c r="L181" i="9" s="1"/>
  <c r="I373" i="9"/>
  <c r="I378" i="9"/>
  <c r="L378" i="9" s="1"/>
  <c r="I261" i="9"/>
  <c r="I397" i="9"/>
  <c r="L397" i="9" s="1"/>
  <c r="I291" i="9"/>
  <c r="I137" i="9"/>
  <c r="L137" i="9" s="1"/>
  <c r="I311" i="9"/>
  <c r="I116" i="9"/>
  <c r="L116" i="9" s="1"/>
  <c r="I149" i="9"/>
  <c r="I29" i="9"/>
  <c r="L29" i="9" s="1"/>
  <c r="I211" i="9"/>
  <c r="I104" i="9"/>
  <c r="I192" i="9"/>
  <c r="L192" i="9" s="1"/>
  <c r="I391" i="9"/>
  <c r="L391" i="9" s="1"/>
  <c r="I43" i="9"/>
  <c r="I144" i="9"/>
  <c r="L144" i="9" s="1"/>
  <c r="I215" i="9"/>
  <c r="L215" i="9" s="1"/>
  <c r="I429" i="9"/>
  <c r="L429" i="9" s="1"/>
  <c r="I91" i="9"/>
  <c r="I15" i="9"/>
  <c r="I94" i="9"/>
  <c r="L94" i="9" s="1"/>
  <c r="I336" i="9"/>
  <c r="L336" i="9" s="1"/>
  <c r="I325" i="9"/>
  <c r="I176" i="9"/>
  <c r="L176" i="9" s="1"/>
  <c r="I131" i="9"/>
  <c r="L131" i="9" s="1"/>
  <c r="I277" i="9"/>
  <c r="L277" i="9" s="1"/>
  <c r="I249" i="9"/>
  <c r="I350" i="9"/>
  <c r="L350" i="9" s="1"/>
  <c r="I138" i="9"/>
  <c r="L138" i="9" s="1"/>
  <c r="I83" i="9"/>
  <c r="L83" i="9" s="1"/>
  <c r="I338" i="9"/>
  <c r="I90" i="9"/>
  <c r="I366" i="9"/>
  <c r="L366" i="9" s="1"/>
  <c r="I386" i="9"/>
  <c r="L386" i="9" s="1"/>
  <c r="I233" i="9"/>
  <c r="I410" i="9"/>
  <c r="L410" i="9" s="1"/>
  <c r="I80" i="9"/>
  <c r="I273" i="9"/>
  <c r="L273" i="9" s="1"/>
  <c r="I364" i="9"/>
  <c r="I396" i="9"/>
  <c r="L396" i="9" s="1"/>
  <c r="I234" i="9"/>
  <c r="L234" i="9" s="1"/>
  <c r="I267" i="9"/>
  <c r="L267" i="9" s="1"/>
  <c r="I121" i="8"/>
  <c r="L121" i="8" s="1"/>
  <c r="I236" i="8"/>
  <c r="L236" i="8" s="1"/>
  <c r="I288" i="8"/>
  <c r="L288" i="8" s="1"/>
  <c r="I388" i="8"/>
  <c r="L388" i="8" s="1"/>
  <c r="I45" i="8"/>
  <c r="L45" i="8" s="1"/>
  <c r="I339" i="8"/>
  <c r="L339" i="8" s="1"/>
  <c r="I260" i="8"/>
  <c r="L260" i="8" s="1"/>
  <c r="I302" i="8"/>
  <c r="L302" i="8" s="1"/>
  <c r="I25" i="8"/>
  <c r="L25" i="8" s="1"/>
  <c r="I307" i="8"/>
  <c r="L307" i="8" s="1"/>
  <c r="I248" i="8"/>
  <c r="L248" i="8" s="1"/>
  <c r="I117" i="8"/>
  <c r="L117" i="8" s="1"/>
  <c r="I291" i="8"/>
  <c r="L291" i="8" s="1"/>
  <c r="I419" i="8"/>
  <c r="L419" i="8" s="1"/>
  <c r="I395" i="8"/>
  <c r="L395" i="8" s="1"/>
  <c r="I127" i="8"/>
  <c r="L127" i="8" s="1"/>
  <c r="I396" i="8"/>
  <c r="L396" i="8" s="1"/>
  <c r="I193" i="8"/>
  <c r="L193" i="8" s="1"/>
  <c r="I38" i="8"/>
  <c r="L38" i="8" s="1"/>
  <c r="I57" i="8"/>
  <c r="L57" i="8" s="1"/>
  <c r="I185" i="8"/>
  <c r="L185" i="8" s="1"/>
  <c r="I218" i="8"/>
  <c r="L218" i="8" s="1"/>
  <c r="I351" i="8"/>
  <c r="L351" i="8" s="1"/>
  <c r="I264" i="8"/>
  <c r="L264" i="8" s="1"/>
  <c r="I161" i="8"/>
  <c r="L161" i="8" s="1"/>
  <c r="I66" i="8"/>
  <c r="L66" i="8" s="1"/>
  <c r="I384" i="8"/>
  <c r="L384" i="8" s="1"/>
  <c r="I282" i="8"/>
  <c r="L282" i="8" s="1"/>
  <c r="I100" i="8"/>
  <c r="L100" i="8" s="1"/>
  <c r="I379" i="8"/>
  <c r="L379" i="8" s="1"/>
  <c r="I91" i="1"/>
  <c r="L91" i="1" s="1"/>
  <c r="I322" i="1"/>
  <c r="L322" i="1" s="1"/>
  <c r="I435" i="1"/>
  <c r="L435" i="1" s="1"/>
  <c r="I147" i="1"/>
  <c r="L147" i="1" s="1"/>
  <c r="I54" i="1"/>
  <c r="L54" i="1" s="1"/>
  <c r="I238" i="1"/>
  <c r="L238" i="1" s="1"/>
  <c r="I84" i="1"/>
  <c r="L84" i="1" s="1"/>
  <c r="I265" i="1"/>
  <c r="L265" i="1" s="1"/>
  <c r="I353" i="1"/>
  <c r="L353" i="1" s="1"/>
  <c r="I56" i="1"/>
  <c r="L56" i="1" s="1"/>
  <c r="I93" i="1"/>
  <c r="L93" i="1" s="1"/>
  <c r="I350" i="1"/>
  <c r="L350" i="1" s="1"/>
  <c r="I409" i="1"/>
  <c r="L409" i="1" s="1"/>
  <c r="I430" i="1"/>
  <c r="L430" i="1" s="1"/>
  <c r="I333" i="1"/>
  <c r="L333" i="1" s="1"/>
  <c r="I104" i="1"/>
  <c r="L104" i="1" s="1"/>
  <c r="I16" i="1"/>
  <c r="L16" i="1" s="1"/>
  <c r="I65" i="1"/>
  <c r="L65" i="1" s="1"/>
  <c r="I152" i="1"/>
  <c r="L152" i="1" s="1"/>
  <c r="I169" i="1"/>
  <c r="L169" i="1" s="1"/>
  <c r="I370" i="1"/>
  <c r="L370" i="1" s="1"/>
  <c r="I157" i="1"/>
  <c r="L157" i="1" s="1"/>
  <c r="I57" i="1"/>
  <c r="L57" i="1" s="1"/>
  <c r="I237" i="1"/>
  <c r="L237" i="1" s="1"/>
  <c r="I112" i="1"/>
  <c r="L112" i="1" s="1"/>
  <c r="I418" i="1"/>
  <c r="L418" i="1" s="1"/>
  <c r="I20" i="1"/>
  <c r="L20" i="1" s="1"/>
  <c r="I241" i="1"/>
  <c r="L241" i="1" s="1"/>
  <c r="I201" i="1"/>
  <c r="L201" i="1" s="1"/>
  <c r="I172" i="1"/>
  <c r="L172" i="1" s="1"/>
  <c r="I268" i="1"/>
  <c r="L268" i="1" s="1"/>
  <c r="I72" i="1"/>
  <c r="L72" i="1" s="1"/>
  <c r="I133" i="1"/>
  <c r="L133" i="1" s="1"/>
  <c r="I321" i="1"/>
  <c r="L321" i="1" s="1"/>
  <c r="I422" i="1"/>
  <c r="L422" i="1" s="1"/>
  <c r="I116" i="1"/>
  <c r="L116" i="1" s="1"/>
  <c r="I276" i="1"/>
  <c r="L276" i="1" s="1"/>
  <c r="I185" i="1"/>
  <c r="L185" i="1" s="1"/>
  <c r="I414" i="1"/>
  <c r="L414" i="1" s="1"/>
  <c r="I281" i="1"/>
  <c r="L281" i="1" s="1"/>
  <c r="I232" i="1"/>
  <c r="L232" i="1" s="1"/>
  <c r="I362" i="1"/>
  <c r="L362" i="1" s="1"/>
  <c r="I177" i="1"/>
  <c r="L177" i="1" s="1"/>
  <c r="I224" i="1"/>
  <c r="L224" i="1" s="1"/>
  <c r="I341" i="1"/>
  <c r="L341" i="1" s="1"/>
  <c r="I55" i="8"/>
  <c r="L55" i="8" s="1"/>
  <c r="I234" i="1"/>
  <c r="L234" i="1" s="1"/>
  <c r="I19" i="1"/>
  <c r="L19" i="1" s="1"/>
  <c r="I332" i="1"/>
  <c r="L332" i="1" s="1"/>
  <c r="I377" i="1"/>
  <c r="L377" i="1" s="1"/>
  <c r="I378" i="1"/>
  <c r="L378" i="1" s="1"/>
  <c r="I153" i="1"/>
  <c r="L153" i="1" s="1"/>
  <c r="I21" i="6"/>
  <c r="I69" i="9"/>
  <c r="L69" i="9" s="1"/>
  <c r="I379" i="9"/>
  <c r="I193" i="9"/>
  <c r="L193" i="9" s="1"/>
  <c r="I270" i="9"/>
  <c r="L270" i="9" s="1"/>
  <c r="I26" i="9"/>
  <c r="L26" i="9" s="1"/>
  <c r="I222" i="9"/>
  <c r="I210" i="9"/>
  <c r="L210" i="9" s="1"/>
  <c r="I254" i="9"/>
  <c r="I358" i="9"/>
  <c r="L358" i="9" s="1"/>
  <c r="I88" i="9"/>
  <c r="I428" i="9"/>
  <c r="L428" i="9" s="1"/>
  <c r="I176" i="8"/>
  <c r="L176" i="8" s="1"/>
  <c r="I157" i="8"/>
  <c r="L157" i="8" s="1"/>
  <c r="I332" i="8"/>
  <c r="L332" i="8" s="1"/>
  <c r="I416" i="8"/>
  <c r="L416" i="8" s="1"/>
  <c r="I44" i="8"/>
  <c r="L44" i="8" s="1"/>
  <c r="I61" i="8"/>
  <c r="L61" i="8" s="1"/>
  <c r="I208" i="8"/>
  <c r="L208" i="8" s="1"/>
  <c r="I368" i="8"/>
  <c r="L368" i="8" s="1"/>
  <c r="I181" i="8"/>
  <c r="L181" i="8" s="1"/>
  <c r="I224" i="8"/>
  <c r="L224" i="8" s="1"/>
  <c r="I64" i="1"/>
  <c r="L64" i="1" s="1"/>
  <c r="I29" i="1"/>
  <c r="L29" i="1" s="1"/>
  <c r="I245" i="1"/>
  <c r="L245" i="1" s="1"/>
  <c r="I257" i="1"/>
  <c r="L257" i="1" s="1"/>
  <c r="I285" i="1"/>
  <c r="L285" i="1" s="1"/>
  <c r="I313" i="1"/>
  <c r="L313" i="1" s="1"/>
  <c r="I81" i="1"/>
  <c r="L81" i="1" s="1"/>
  <c r="I193" i="1"/>
  <c r="L193" i="1" s="1"/>
  <c r="I244" i="1"/>
  <c r="L244" i="1" s="1"/>
  <c r="I129" i="1"/>
  <c r="L129" i="1" s="1"/>
  <c r="I292" i="1"/>
  <c r="L292" i="1" s="1"/>
  <c r="I272" i="6"/>
  <c r="L272" i="6" s="1"/>
  <c r="I423" i="6"/>
  <c r="L423" i="6" s="1"/>
  <c r="I386" i="6"/>
  <c r="I206" i="6"/>
  <c r="L206" i="6" s="1"/>
  <c r="I245" i="6"/>
  <c r="L245" i="6" s="1"/>
  <c r="I295" i="6"/>
  <c r="L295" i="6" s="1"/>
  <c r="I176" i="6"/>
  <c r="I229" i="9"/>
  <c r="L229" i="9" s="1"/>
  <c r="I25" i="9"/>
  <c r="L25" i="9" s="1"/>
  <c r="I345" i="9"/>
  <c r="I205" i="9"/>
  <c r="L205" i="9" s="1"/>
  <c r="I371" i="9"/>
  <c r="L371" i="9" s="1"/>
  <c r="I208" i="9"/>
  <c r="L208" i="9" s="1"/>
  <c r="I200" i="9"/>
  <c r="I110" i="9"/>
  <c r="L110" i="9" s="1"/>
  <c r="I251" i="9"/>
  <c r="I342" i="9"/>
  <c r="L342" i="9" s="1"/>
  <c r="I126" i="9"/>
  <c r="I99" i="9"/>
  <c r="L99" i="9" s="1"/>
  <c r="I135" i="9"/>
  <c r="L135" i="9" s="1"/>
  <c r="I195" i="9"/>
  <c r="L195" i="9" s="1"/>
  <c r="I170" i="9"/>
  <c r="I151" i="9"/>
  <c r="L151" i="9" s="1"/>
  <c r="I408" i="9"/>
  <c r="L408" i="9" s="1"/>
  <c r="I136" i="9"/>
  <c r="L136" i="9" s="1"/>
  <c r="I56" i="9"/>
  <c r="I237" i="9"/>
  <c r="L237" i="9" s="1"/>
  <c r="I244" i="9"/>
  <c r="L244" i="9" s="1"/>
  <c r="I333" i="9"/>
  <c r="L333" i="9" s="1"/>
  <c r="I367" i="9"/>
  <c r="I296" i="9"/>
  <c r="L296" i="9" s="1"/>
  <c r="I55" i="9"/>
  <c r="L55" i="9" s="1"/>
  <c r="I317" i="9"/>
  <c r="L317" i="9" s="1"/>
  <c r="I196" i="9"/>
  <c r="I374" i="9"/>
  <c r="L374" i="9" s="1"/>
  <c r="I252" i="9"/>
  <c r="L252" i="9" s="1"/>
  <c r="I133" i="9"/>
  <c r="L133" i="9" s="1"/>
  <c r="I95" i="9"/>
  <c r="I51" i="9"/>
  <c r="L51" i="9" s="1"/>
  <c r="I295" i="9"/>
  <c r="L295" i="9" s="1"/>
  <c r="I307" i="9"/>
  <c r="L307" i="9" s="1"/>
  <c r="I339" i="9"/>
  <c r="I171" i="9"/>
  <c r="L171" i="9" s="1"/>
  <c r="I297" i="9"/>
  <c r="L297" i="9" s="1"/>
  <c r="I283" i="9"/>
  <c r="L283" i="9" s="1"/>
  <c r="I108" i="9"/>
  <c r="I239" i="9"/>
  <c r="L239" i="9" s="1"/>
  <c r="I27" i="9"/>
  <c r="I201" i="9"/>
  <c r="L201" i="9" s="1"/>
  <c r="I268" i="9"/>
  <c r="I39" i="9"/>
  <c r="L39" i="9" s="1"/>
  <c r="I272" i="9"/>
  <c r="I401" i="1"/>
  <c r="L401" i="1" s="1"/>
  <c r="I49" i="8"/>
  <c r="L49" i="8" s="1"/>
  <c r="I270" i="8"/>
  <c r="L270" i="8" s="1"/>
  <c r="I116" i="8"/>
  <c r="L116" i="8" s="1"/>
  <c r="I41" i="8"/>
  <c r="L41" i="8" s="1"/>
  <c r="I428" i="8"/>
  <c r="L428" i="8" s="1"/>
  <c r="I400" i="8"/>
  <c r="L400" i="8" s="1"/>
  <c r="I387" i="8"/>
  <c r="L387" i="8" s="1"/>
  <c r="I70" i="8"/>
  <c r="L70" i="8" s="1"/>
  <c r="I92" i="8"/>
  <c r="L92" i="8" s="1"/>
  <c r="I366" i="8"/>
  <c r="L366" i="8" s="1"/>
  <c r="I340" i="8"/>
  <c r="L340" i="8" s="1"/>
  <c r="I188" i="8"/>
  <c r="L188" i="8" s="1"/>
  <c r="I374" i="8"/>
  <c r="L374" i="8" s="1"/>
  <c r="I423" i="8"/>
  <c r="L423" i="8" s="1"/>
  <c r="I296" i="8"/>
  <c r="L296" i="8" s="1"/>
  <c r="I60" i="8"/>
  <c r="L60" i="8" s="1"/>
  <c r="I372" i="8"/>
  <c r="L372" i="8" s="1"/>
  <c r="I232" i="8"/>
  <c r="L232" i="8" s="1"/>
  <c r="I28" i="8"/>
  <c r="L28" i="8" s="1"/>
  <c r="I52" i="8"/>
  <c r="L52" i="8" s="1"/>
  <c r="I179" i="1"/>
  <c r="L179" i="1" s="1"/>
  <c r="I31" i="1"/>
  <c r="L31" i="1" s="1"/>
  <c r="I142" i="1"/>
  <c r="L142" i="1" s="1"/>
  <c r="I427" i="1"/>
  <c r="L427" i="1" s="1"/>
  <c r="I248" i="1"/>
  <c r="L248" i="1" s="1"/>
  <c r="I264" i="1"/>
  <c r="L264" i="1" s="1"/>
  <c r="I273" i="1"/>
  <c r="L273" i="1" s="1"/>
  <c r="I212" i="1"/>
  <c r="L212" i="1" s="1"/>
  <c r="I8" i="1"/>
  <c r="L8" i="1" s="1"/>
  <c r="I386" i="1"/>
  <c r="L386" i="1" s="1"/>
  <c r="I397" i="1"/>
  <c r="L397" i="1" s="1"/>
  <c r="I180" i="1"/>
  <c r="L180" i="1" s="1"/>
  <c r="I316" i="1"/>
  <c r="L316" i="1" s="1"/>
  <c r="I97" i="1"/>
  <c r="L97" i="1" s="1"/>
  <c r="I249" i="1"/>
  <c r="L249" i="1" s="1"/>
  <c r="I160" i="1"/>
  <c r="L160" i="1" s="1"/>
  <c r="I225" i="1"/>
  <c r="L225" i="1" s="1"/>
  <c r="I137" i="1"/>
  <c r="L137" i="1" s="1"/>
  <c r="I365" i="1"/>
  <c r="L365" i="1" s="1"/>
  <c r="I167" i="1"/>
  <c r="L167" i="1" s="1"/>
  <c r="I394" i="1"/>
  <c r="L394" i="1" s="1"/>
  <c r="I96" i="1"/>
  <c r="L96" i="1" s="1"/>
  <c r="I41" i="1"/>
  <c r="L41" i="1" s="1"/>
  <c r="I361" i="1"/>
  <c r="L361" i="1" s="1"/>
  <c r="I293" i="1"/>
  <c r="L293" i="1" s="1"/>
  <c r="I220" i="1"/>
  <c r="L220" i="1" s="1"/>
  <c r="I132" i="1"/>
  <c r="L132" i="1" s="1"/>
  <c r="I108" i="1"/>
  <c r="L108" i="1" s="1"/>
  <c r="I426" i="1"/>
  <c r="L426" i="1" s="1"/>
  <c r="I253" i="1"/>
  <c r="L253" i="1" s="1"/>
  <c r="I9" i="1"/>
  <c r="L9" i="1" s="1"/>
  <c r="I144" i="1"/>
  <c r="L144" i="1" s="1"/>
  <c r="I317" i="1"/>
  <c r="L317" i="1" s="1"/>
  <c r="I105" i="1"/>
  <c r="L105" i="1" s="1"/>
  <c r="I382" i="1"/>
  <c r="L382" i="1" s="1"/>
  <c r="I252" i="1"/>
  <c r="L252" i="1" s="1"/>
  <c r="I349" i="1"/>
  <c r="L349" i="1" s="1"/>
  <c r="I145" i="1"/>
  <c r="L145" i="1" s="1"/>
  <c r="I33" i="1"/>
  <c r="L33" i="1" s="1"/>
  <c r="I181" i="1"/>
  <c r="L181" i="1" s="1"/>
  <c r="L258" i="10"/>
  <c r="L51" i="10"/>
  <c r="L263" i="10"/>
  <c r="L355" i="10"/>
  <c r="L126" i="10"/>
  <c r="L223" i="10"/>
  <c r="L38" i="10"/>
  <c r="L182" i="10"/>
  <c r="L46" i="10"/>
  <c r="L422" i="10"/>
  <c r="L183" i="10"/>
  <c r="L375" i="10"/>
  <c r="L358" i="10"/>
  <c r="L58" i="10"/>
  <c r="L34" i="10"/>
  <c r="L78" i="10"/>
  <c r="L214" i="10"/>
  <c r="L318" i="10"/>
  <c r="L74" i="10"/>
  <c r="L218" i="10"/>
  <c r="L434" i="10"/>
  <c r="L143" i="10"/>
  <c r="L383" i="10"/>
  <c r="L135" i="10"/>
  <c r="L26" i="10"/>
  <c r="L346" i="10"/>
  <c r="L122" i="10"/>
  <c r="L62" i="10"/>
  <c r="L142" i="10"/>
  <c r="L266" i="10"/>
  <c r="L414" i="10"/>
  <c r="L154" i="10"/>
  <c r="L262" i="10"/>
  <c r="L79" i="10"/>
  <c r="L307" i="10"/>
  <c r="L378" i="10"/>
  <c r="L206" i="10"/>
  <c r="L11" i="10"/>
  <c r="L403" i="10"/>
  <c r="L406" i="10"/>
  <c r="L42" i="10"/>
  <c r="L94" i="10"/>
  <c r="L222" i="10"/>
  <c r="L326" i="10"/>
  <c r="L118" i="10"/>
  <c r="L238" i="10"/>
  <c r="L55" i="10"/>
  <c r="L191" i="10"/>
  <c r="L399" i="10"/>
  <c r="L106" i="10"/>
  <c r="L30" i="10"/>
  <c r="L374" i="10"/>
  <c r="L159" i="10"/>
  <c r="L319" i="10"/>
  <c r="L194" i="10"/>
  <c r="L286" i="10"/>
  <c r="L70" i="10"/>
  <c r="L186" i="10"/>
  <c r="L278" i="10"/>
  <c r="L426" i="10"/>
  <c r="L198" i="10"/>
  <c r="L330" i="10"/>
  <c r="L83" i="10"/>
  <c r="L367" i="10"/>
  <c r="L274" i="10"/>
  <c r="L250" i="9"/>
  <c r="L284" i="9"/>
  <c r="L383" i="9"/>
  <c r="L77" i="9"/>
  <c r="L123" i="9"/>
  <c r="L191" i="9"/>
  <c r="L20" i="9"/>
  <c r="L360" i="9"/>
  <c r="L330" i="9"/>
  <c r="L402" i="9"/>
  <c r="L204" i="9"/>
  <c r="L127" i="9"/>
  <c r="L104" i="9"/>
  <c r="L43" i="9"/>
  <c r="L15" i="9"/>
  <c r="L249" i="9"/>
  <c r="L90" i="9"/>
  <c r="L80" i="9"/>
  <c r="L364" i="9"/>
  <c r="L334" i="9"/>
  <c r="L41" i="9"/>
  <c r="L50" i="9"/>
  <c r="L411" i="9"/>
  <c r="L170" i="9"/>
  <c r="L56" i="9"/>
  <c r="L196" i="9"/>
  <c r="L95" i="9"/>
  <c r="L388" i="9"/>
  <c r="L316" i="9"/>
  <c r="L108" i="9"/>
  <c r="L268" i="9"/>
  <c r="L272" i="9"/>
  <c r="L349" i="9"/>
  <c r="L262" i="9"/>
  <c r="L303" i="9"/>
  <c r="L14" i="9"/>
  <c r="L129" i="9"/>
  <c r="L403" i="9"/>
  <c r="L356" i="9"/>
  <c r="L93" i="9"/>
  <c r="I189" i="9"/>
  <c r="I65" i="9"/>
  <c r="I434" i="9"/>
  <c r="I71" i="9"/>
  <c r="I76" i="9"/>
  <c r="I54" i="9"/>
  <c r="I148" i="9"/>
  <c r="I319" i="9"/>
  <c r="I400" i="9"/>
  <c r="I348" i="9"/>
  <c r="I52" i="9"/>
  <c r="I422" i="9"/>
  <c r="I157" i="9"/>
  <c r="I177" i="9"/>
  <c r="I168" i="9"/>
  <c r="I180" i="9"/>
  <c r="I40" i="9"/>
  <c r="I240" i="9"/>
  <c r="I236" i="9"/>
  <c r="I174" i="9"/>
  <c r="I394" i="9"/>
  <c r="I147" i="9"/>
  <c r="I264" i="9"/>
  <c r="I87" i="9"/>
  <c r="I214" i="9"/>
  <c r="I105" i="9"/>
  <c r="I61" i="9"/>
  <c r="I279" i="9"/>
  <c r="I430" i="9"/>
  <c r="I289" i="9"/>
  <c r="I384" i="9"/>
  <c r="I139" i="9"/>
  <c r="I36" i="9"/>
  <c r="I182" i="9"/>
  <c r="I399" i="9"/>
  <c r="I107" i="9"/>
  <c r="I153" i="9"/>
  <c r="I432" i="9"/>
  <c r="I306" i="9"/>
  <c r="I365" i="9"/>
  <c r="I212" i="9"/>
  <c r="I28" i="9"/>
  <c r="I346" i="9"/>
  <c r="I294" i="9"/>
  <c r="I401" i="9"/>
  <c r="I206" i="9"/>
  <c r="I227" i="9"/>
  <c r="I361" i="9"/>
  <c r="I173" i="9"/>
  <c r="I175" i="9"/>
  <c r="I22" i="9"/>
  <c r="I8" i="9"/>
  <c r="I376" i="9"/>
  <c r="I103" i="9"/>
  <c r="I166" i="9"/>
  <c r="I412" i="9"/>
  <c r="I353" i="9"/>
  <c r="I75" i="9"/>
  <c r="I152" i="9"/>
  <c r="I313" i="9"/>
  <c r="I124" i="9"/>
  <c r="I322" i="9"/>
  <c r="I242" i="9"/>
  <c r="I57" i="9"/>
  <c r="I119" i="9"/>
  <c r="I219" i="9"/>
  <c r="I155" i="9"/>
  <c r="I301" i="9"/>
  <c r="I416" i="9"/>
  <c r="I352" i="9"/>
  <c r="I230" i="9"/>
  <c r="I18" i="9"/>
  <c r="I202" i="9"/>
  <c r="I10" i="9"/>
  <c r="I385" i="9"/>
  <c r="I337" i="9"/>
  <c r="I121" i="9"/>
  <c r="I35" i="9"/>
  <c r="I377" i="9"/>
  <c r="I282" i="9"/>
  <c r="I102" i="9"/>
  <c r="I308" i="9"/>
  <c r="I112" i="9"/>
  <c r="I395" i="9"/>
  <c r="I375" i="9"/>
  <c r="I115" i="9"/>
  <c r="I304" i="9"/>
  <c r="I68" i="9"/>
  <c r="I418" i="9"/>
  <c r="I30" i="9"/>
  <c r="I143" i="9"/>
  <c r="I142" i="9"/>
  <c r="I58" i="9"/>
  <c r="I172" i="9"/>
  <c r="I85" i="9"/>
  <c r="I179" i="9"/>
  <c r="I44" i="9"/>
  <c r="I380" i="9"/>
  <c r="I186" i="9"/>
  <c r="I97" i="9"/>
  <c r="I117" i="9"/>
  <c r="I188" i="9"/>
  <c r="I163" i="9"/>
  <c r="I66" i="9"/>
  <c r="I310" i="9"/>
  <c r="I32" i="9"/>
  <c r="I154" i="9"/>
  <c r="I114" i="9"/>
  <c r="I426" i="9"/>
  <c r="I419" i="9"/>
  <c r="I178" i="9"/>
  <c r="I382" i="9"/>
  <c r="I287" i="9"/>
  <c r="I321" i="9"/>
  <c r="I111" i="9"/>
  <c r="I11" i="9"/>
  <c r="I359" i="9"/>
  <c r="I17" i="9"/>
  <c r="I245" i="9"/>
  <c r="I82" i="9"/>
  <c r="I118" i="9"/>
  <c r="I280" i="9"/>
  <c r="I92" i="9"/>
  <c r="I197" i="9"/>
  <c r="I150" i="9"/>
  <c r="I415" i="9"/>
  <c r="I276" i="9"/>
  <c r="I265" i="9"/>
  <c r="I413" i="9"/>
  <c r="I421" i="9"/>
  <c r="I59" i="9"/>
  <c r="I414" i="9"/>
  <c r="I96" i="9"/>
  <c r="I164" i="9"/>
  <c r="L160" i="9"/>
  <c r="L326" i="9"/>
  <c r="L275" i="9"/>
  <c r="L34" i="9"/>
  <c r="L145" i="9"/>
  <c r="L298" i="9"/>
  <c r="L255" i="9"/>
  <c r="L100" i="9"/>
  <c r="L373" i="9"/>
  <c r="L37" i="9"/>
  <c r="L261" i="9"/>
  <c r="L291" i="9"/>
  <c r="L311" i="9"/>
  <c r="L149" i="9"/>
  <c r="L211" i="9"/>
  <c r="L89" i="9"/>
  <c r="L363" i="9"/>
  <c r="L362" i="9"/>
  <c r="L91" i="9"/>
  <c r="L325" i="9"/>
  <c r="L338" i="9"/>
  <c r="L233" i="9"/>
  <c r="L357" i="9"/>
  <c r="L351" i="9"/>
  <c r="L324" i="9"/>
  <c r="L345" i="9"/>
  <c r="L200" i="9"/>
  <c r="L251" i="9"/>
  <c r="L126" i="9"/>
  <c r="L367" i="9"/>
  <c r="L31" i="9"/>
  <c r="L339" i="9"/>
  <c r="L27" i="9"/>
  <c r="L253" i="9"/>
  <c r="L341" i="9"/>
  <c r="L72" i="9"/>
  <c r="L379" i="9"/>
  <c r="L53" i="9"/>
  <c r="L222" i="9"/>
  <c r="L329" i="9"/>
  <c r="L254" i="9"/>
  <c r="L288" i="9"/>
  <c r="L241" i="9"/>
  <c r="L42" i="9"/>
  <c r="L247" i="9"/>
  <c r="L184" i="9"/>
  <c r="L88" i="9"/>
  <c r="L224" i="9"/>
  <c r="L323" i="9"/>
  <c r="L398" i="9"/>
  <c r="I46" i="9"/>
  <c r="I423" i="9"/>
  <c r="I300" i="9"/>
  <c r="I309" i="9"/>
  <c r="I162" i="9"/>
  <c r="I221" i="9"/>
  <c r="I389" i="9"/>
  <c r="I392" i="9"/>
  <c r="I84" i="9"/>
  <c r="I213" i="9"/>
  <c r="I266" i="9"/>
  <c r="I220" i="9"/>
  <c r="I274" i="9"/>
  <c r="I407" i="9"/>
  <c r="I343" i="9"/>
  <c r="I217" i="9"/>
  <c r="I194" i="9"/>
  <c r="I327" i="9"/>
  <c r="I263" i="9"/>
  <c r="I393" i="9"/>
  <c r="I290" i="9"/>
  <c r="I16" i="9"/>
  <c r="I285" i="9"/>
  <c r="I9" i="9"/>
  <c r="I146" i="9"/>
  <c r="I70" i="9"/>
  <c r="I409" i="9"/>
  <c r="I62" i="9"/>
  <c r="I74" i="9"/>
  <c r="I207" i="9"/>
  <c r="I140" i="9"/>
  <c r="I259" i="9"/>
  <c r="I86" i="9"/>
  <c r="I23" i="9"/>
  <c r="I246" i="9"/>
  <c r="I369" i="9"/>
  <c r="I21" i="9"/>
  <c r="I185" i="9"/>
  <c r="I199" i="9"/>
  <c r="I404" i="9"/>
  <c r="I420" i="9"/>
  <c r="I203" i="9"/>
  <c r="I405" i="9"/>
  <c r="I60" i="9"/>
  <c r="I368" i="9"/>
  <c r="I318" i="9"/>
  <c r="I130" i="9"/>
  <c r="I120" i="9"/>
  <c r="I223" i="9"/>
  <c r="I226" i="9"/>
  <c r="I73" i="9"/>
  <c r="I424" i="9"/>
  <c r="I278" i="9"/>
  <c r="I271" i="9"/>
  <c r="I243" i="9"/>
  <c r="I335" i="9"/>
  <c r="I63" i="9"/>
  <c r="I256" i="9"/>
  <c r="I340" i="9"/>
  <c r="I372" i="9"/>
  <c r="I38" i="9"/>
  <c r="I125" i="9"/>
  <c r="I381" i="9"/>
  <c r="I158" i="9"/>
  <c r="I187" i="9"/>
  <c r="I257" i="9"/>
  <c r="I183" i="9"/>
  <c r="I161" i="9"/>
  <c r="I435" i="9"/>
  <c r="I216" i="9"/>
  <c r="I128" i="9"/>
  <c r="I13" i="9"/>
  <c r="I260" i="9"/>
  <c r="I406" i="9"/>
  <c r="I122" i="9"/>
  <c r="I248" i="9"/>
  <c r="I79" i="9"/>
  <c r="I167" i="9"/>
  <c r="I218" i="9"/>
  <c r="I113" i="9"/>
  <c r="I431" i="9"/>
  <c r="I48" i="9"/>
  <c r="I101" i="9"/>
  <c r="I141" i="9"/>
  <c r="I314" i="9"/>
  <c r="I302" i="9"/>
  <c r="I134" i="9"/>
  <c r="I228" i="9"/>
  <c r="I209" i="9"/>
  <c r="I132" i="9"/>
  <c r="I331" i="9"/>
  <c r="I370" i="9"/>
  <c r="I156" i="9"/>
  <c r="I19" i="9"/>
  <c r="I433" i="9"/>
  <c r="I347" i="9"/>
  <c r="I332" i="9"/>
  <c r="I12" i="9"/>
  <c r="I81" i="9"/>
  <c r="I238" i="9"/>
  <c r="I198" i="9"/>
  <c r="I190" i="9"/>
  <c r="I427" i="9"/>
  <c r="I320" i="9"/>
  <c r="I315" i="9"/>
  <c r="I24" i="9"/>
  <c r="I49" i="9"/>
  <c r="I106" i="9"/>
  <c r="L237" i="8"/>
  <c r="L99" i="8"/>
  <c r="L353" i="8"/>
  <c r="L182" i="8"/>
  <c r="L74" i="8"/>
  <c r="L118" i="8"/>
  <c r="L93" i="8"/>
  <c r="L433" i="8"/>
  <c r="L18" i="8"/>
  <c r="L173" i="8"/>
  <c r="L401" i="8"/>
  <c r="L361" i="8"/>
  <c r="L206" i="8"/>
  <c r="L158" i="8"/>
  <c r="L413" i="8"/>
  <c r="L393" i="8"/>
  <c r="L380" i="8"/>
  <c r="L409" i="8"/>
  <c r="L174" i="8"/>
  <c r="L317" i="8"/>
  <c r="L56" i="8"/>
  <c r="L326" i="8"/>
  <c r="L146" i="8"/>
  <c r="L293" i="8"/>
  <c r="L11" i="8"/>
  <c r="L333" i="8"/>
  <c r="L216" i="8"/>
  <c r="L126" i="8"/>
  <c r="L122" i="8"/>
  <c r="L229" i="8"/>
  <c r="L142" i="8"/>
  <c r="L257" i="8"/>
  <c r="L377" i="8"/>
  <c r="L132" i="8"/>
  <c r="L152" i="8"/>
  <c r="L261" i="8"/>
  <c r="L178" i="8"/>
  <c r="L69" i="8"/>
  <c r="L144" i="8"/>
  <c r="L172" i="8"/>
  <c r="L231" i="8"/>
  <c r="L425" i="8"/>
  <c r="L85" i="8"/>
  <c r="L405" i="8"/>
  <c r="L43" i="8"/>
  <c r="L277" i="8"/>
  <c r="L145" i="8"/>
  <c r="L345" i="8"/>
  <c r="L269" i="8"/>
  <c r="L127" i="7"/>
  <c r="L364" i="7"/>
  <c r="L365" i="7"/>
  <c r="L107" i="7"/>
  <c r="L224" i="7"/>
  <c r="L228" i="7"/>
  <c r="L240" i="7"/>
  <c r="L232" i="7"/>
  <c r="L44" i="7"/>
  <c r="L208" i="7"/>
  <c r="L124" i="7"/>
  <c r="L59" i="7"/>
  <c r="L204" i="7"/>
  <c r="L332" i="7"/>
  <c r="L24" i="7"/>
  <c r="L217" i="7"/>
  <c r="L421" i="7"/>
  <c r="L63" i="7"/>
  <c r="L131" i="7"/>
  <c r="L188" i="7"/>
  <c r="L252" i="7"/>
  <c r="L296" i="7"/>
  <c r="L404" i="7"/>
  <c r="L52" i="7"/>
  <c r="L241" i="7"/>
  <c r="L115" i="7"/>
  <c r="L43" i="7"/>
  <c r="L288" i="7"/>
  <c r="L148" i="7"/>
  <c r="L147" i="7"/>
  <c r="L280" i="7"/>
  <c r="L340" i="7"/>
  <c r="L193" i="7"/>
  <c r="L27" i="7"/>
  <c r="L397" i="7"/>
  <c r="L123" i="7"/>
  <c r="L336" i="7"/>
  <c r="L325" i="7"/>
  <c r="L83" i="7"/>
  <c r="L139" i="7"/>
  <c r="L256" i="7"/>
  <c r="L316" i="7"/>
  <c r="L420" i="7"/>
  <c r="L333" i="7"/>
  <c r="L176" i="7"/>
  <c r="L84" i="7"/>
  <c r="L31" i="7"/>
  <c r="L159" i="7"/>
  <c r="L304" i="7"/>
  <c r="L384" i="7"/>
  <c r="L169" i="7"/>
  <c r="L385" i="7"/>
  <c r="L19" i="7"/>
  <c r="L119" i="7"/>
  <c r="L184" i="7"/>
  <c r="L236" i="7"/>
  <c r="L284" i="7"/>
  <c r="L352" i="7"/>
  <c r="L16" i="7"/>
  <c r="L201" i="7"/>
  <c r="L71" i="7"/>
  <c r="L376" i="7"/>
  <c r="L40" i="6"/>
  <c r="L238" i="6"/>
  <c r="L183" i="6"/>
  <c r="L129" i="6"/>
  <c r="L374" i="6"/>
  <c r="L112" i="6"/>
  <c r="L244" i="6"/>
  <c r="L394" i="6"/>
  <c r="L13" i="6"/>
  <c r="L265" i="6"/>
  <c r="L102" i="6"/>
  <c r="L296" i="6"/>
  <c r="L117" i="6"/>
  <c r="L123" i="6"/>
  <c r="L70" i="6"/>
  <c r="L409" i="6"/>
  <c r="L286" i="6"/>
  <c r="L251" i="6"/>
  <c r="L128" i="6"/>
  <c r="L197" i="6"/>
  <c r="L325" i="6"/>
  <c r="L365" i="6"/>
  <c r="L294" i="6"/>
  <c r="L392" i="6"/>
  <c r="L158" i="6"/>
  <c r="L143" i="6"/>
  <c r="L338" i="6"/>
  <c r="L111" i="6"/>
  <c r="L398" i="6"/>
  <c r="L171" i="6"/>
  <c r="L419" i="6"/>
  <c r="L58" i="6"/>
  <c r="L376" i="6"/>
  <c r="L278" i="6"/>
  <c r="L405" i="6"/>
  <c r="L331" i="6"/>
  <c r="L382" i="6"/>
  <c r="L127" i="6"/>
  <c r="L431" i="6"/>
  <c r="L31" i="6"/>
  <c r="L106" i="6"/>
  <c r="L59" i="6"/>
  <c r="L137" i="6"/>
  <c r="L67" i="6"/>
  <c r="L89" i="6"/>
  <c r="L421" i="6"/>
  <c r="L20" i="6"/>
  <c r="L181" i="6"/>
  <c r="L417" i="6"/>
  <c r="L313" i="6"/>
  <c r="L221" i="6"/>
  <c r="L164" i="6"/>
  <c r="L43" i="6"/>
  <c r="L290" i="6"/>
  <c r="L307" i="6"/>
  <c r="L236" i="6"/>
  <c r="L432" i="6"/>
  <c r="L248" i="6"/>
  <c r="L148" i="6"/>
  <c r="L74" i="6"/>
  <c r="L72" i="6"/>
  <c r="L162" i="6"/>
  <c r="L146" i="6"/>
  <c r="L275" i="6"/>
  <c r="L205" i="6"/>
  <c r="L384" i="6"/>
  <c r="L198" i="6"/>
  <c r="L397" i="6"/>
  <c r="L247" i="6"/>
  <c r="L41" i="6"/>
  <c r="L347" i="6"/>
  <c r="L271" i="6"/>
  <c r="L341" i="6"/>
  <c r="L215" i="6"/>
  <c r="L345" i="6"/>
  <c r="L161" i="6"/>
  <c r="L380" i="6"/>
  <c r="L256" i="6"/>
  <c r="L300" i="6"/>
  <c r="L312" i="6"/>
  <c r="L344" i="6"/>
  <c r="L142" i="6"/>
  <c r="L141" i="6"/>
  <c r="L214" i="6"/>
  <c r="L372" i="6"/>
  <c r="L115" i="6"/>
  <c r="L34" i="6"/>
  <c r="L349" i="6"/>
  <c r="L101" i="6"/>
  <c r="L330" i="6"/>
  <c r="L52" i="6"/>
  <c r="L299" i="6"/>
  <c r="L255" i="6"/>
  <c r="I364" i="6"/>
  <c r="I93" i="6"/>
  <c r="I303" i="6"/>
  <c r="I61" i="6"/>
  <c r="I160" i="6"/>
  <c r="I98" i="6"/>
  <c r="I42" i="6"/>
  <c r="I393" i="6"/>
  <c r="I311" i="6"/>
  <c r="I149" i="6"/>
  <c r="I19" i="6"/>
  <c r="I427" i="6"/>
  <c r="I91" i="6"/>
  <c r="I379" i="6"/>
  <c r="I82" i="6"/>
  <c r="I169" i="6"/>
  <c r="I65" i="6"/>
  <c r="I433" i="6"/>
  <c r="I156" i="6"/>
  <c r="I301" i="6"/>
  <c r="I69" i="6"/>
  <c r="I254" i="6"/>
  <c r="I273" i="6"/>
  <c r="I39" i="6"/>
  <c r="I47" i="6"/>
  <c r="I360" i="6"/>
  <c r="I224" i="6"/>
  <c r="I180" i="6"/>
  <c r="I18" i="6"/>
  <c r="I350" i="6"/>
  <c r="I211" i="6"/>
  <c r="I210" i="6"/>
  <c r="I195" i="6"/>
  <c r="I208" i="6"/>
  <c r="I97" i="6"/>
  <c r="I202" i="6"/>
  <c r="I126" i="6"/>
  <c r="I222" i="6"/>
  <c r="I189" i="6"/>
  <c r="I232" i="6"/>
  <c r="I404" i="6"/>
  <c r="I113" i="6"/>
  <c r="I302" i="6"/>
  <c r="I231" i="6"/>
  <c r="I17" i="6"/>
  <c r="I85" i="6"/>
  <c r="I213" i="6"/>
  <c r="I389" i="6"/>
  <c r="I64" i="6"/>
  <c r="I23" i="6"/>
  <c r="I15" i="6"/>
  <c r="I45" i="6"/>
  <c r="I228" i="6"/>
  <c r="I362" i="6"/>
  <c r="I107" i="6"/>
  <c r="I116" i="6"/>
  <c r="I293" i="6"/>
  <c r="I227" i="6"/>
  <c r="I395" i="6"/>
  <c r="I88" i="6"/>
  <c r="I358" i="6"/>
  <c r="I110" i="6"/>
  <c r="I200" i="6"/>
  <c r="I270" i="6"/>
  <c r="I373" i="6"/>
  <c r="I233" i="6"/>
  <c r="I283" i="6"/>
  <c r="I218" i="6"/>
  <c r="I390" i="6"/>
  <c r="I402" i="6"/>
  <c r="I28" i="6"/>
  <c r="I383" i="6"/>
  <c r="I366" i="6"/>
  <c r="I289" i="6"/>
  <c r="I298" i="6"/>
  <c r="I155" i="6"/>
  <c r="I297" i="6"/>
  <c r="I317" i="6"/>
  <c r="I262" i="6"/>
  <c r="L145" i="6"/>
  <c r="L138" i="6"/>
  <c r="L179" i="6"/>
  <c r="L83" i="6"/>
  <c r="L304" i="6"/>
  <c r="L53" i="6"/>
  <c r="L266" i="6"/>
  <c r="L234" i="6"/>
  <c r="L38" i="6"/>
  <c r="L182" i="6"/>
  <c r="L184" i="6"/>
  <c r="L391" i="6"/>
  <c r="L399" i="6"/>
  <c r="L363" i="6"/>
  <c r="L361" i="6"/>
  <c r="L204" i="6"/>
  <c r="L435" i="6"/>
  <c r="L25" i="6"/>
  <c r="L144" i="6"/>
  <c r="L207" i="6"/>
  <c r="L166" i="6"/>
  <c r="L191" i="6"/>
  <c r="L429" i="6"/>
  <c r="L327" i="6"/>
  <c r="L104" i="6"/>
  <c r="L357" i="6"/>
  <c r="L94" i="6"/>
  <c r="L323" i="6"/>
  <c r="L258" i="6"/>
  <c r="L351" i="6"/>
  <c r="L305" i="6"/>
  <c r="L87" i="6"/>
  <c r="L63" i="6"/>
  <c r="L223" i="6"/>
  <c r="L36" i="6"/>
  <c r="L352" i="6"/>
  <c r="L328" i="6"/>
  <c r="L163" i="6"/>
  <c r="L378" i="6"/>
  <c r="L276" i="6"/>
  <c r="L100" i="6"/>
  <c r="L356" i="6"/>
  <c r="L124" i="6"/>
  <c r="L370" i="6"/>
  <c r="L261" i="6"/>
  <c r="L212" i="6"/>
  <c r="L132" i="6"/>
  <c r="L77" i="6"/>
  <c r="L217" i="6"/>
  <c r="L68" i="6"/>
  <c r="L339" i="6"/>
  <c r="L428" i="6"/>
  <c r="L410" i="6"/>
  <c r="L333" i="6"/>
  <c r="L416" i="6"/>
  <c r="L369" i="6"/>
  <c r="L422" i="6"/>
  <c r="L414" i="6"/>
  <c r="L260" i="6"/>
  <c r="L159" i="6"/>
  <c r="L76" i="6"/>
  <c r="L14" i="6"/>
  <c r="L172" i="6"/>
  <c r="L420" i="6"/>
  <c r="L21" i="6"/>
  <c r="L55" i="6"/>
  <c r="L27" i="6"/>
  <c r="L229" i="6"/>
  <c r="L288" i="6"/>
  <c r="L408" i="6"/>
  <c r="L178" i="6"/>
  <c r="L253" i="6"/>
  <c r="L241" i="6"/>
  <c r="L225" i="6"/>
  <c r="L340" i="6"/>
  <c r="L130" i="6"/>
  <c r="L185" i="6"/>
  <c r="L348" i="6"/>
  <c r="L250" i="6"/>
  <c r="L167" i="6"/>
  <c r="L406" i="6"/>
  <c r="L165" i="6"/>
  <c r="L173" i="6"/>
  <c r="L56" i="6"/>
  <c r="L259" i="6"/>
  <c r="L319" i="6"/>
  <c r="L10" i="6"/>
  <c r="L285" i="6"/>
  <c r="L235" i="6"/>
  <c r="L291" i="6"/>
  <c r="L170" i="6"/>
  <c r="L151" i="6"/>
  <c r="L12" i="6"/>
  <c r="L62" i="6"/>
  <c r="L386" i="6"/>
  <c r="L37" i="6"/>
  <c r="L96" i="6"/>
  <c r="L9" i="6"/>
  <c r="L324" i="6"/>
  <c r="L133" i="6"/>
  <c r="L385" i="6"/>
  <c r="L267" i="6"/>
  <c r="L8" i="6"/>
  <c r="L153" i="6"/>
  <c r="L337" i="6"/>
  <c r="L292" i="6"/>
  <c r="L49" i="6"/>
  <c r="L359" i="6"/>
  <c r="L176" i="6"/>
  <c r="L284" i="6"/>
  <c r="I332" i="6"/>
  <c r="I196" i="6"/>
  <c r="I26" i="6"/>
  <c r="I35" i="6"/>
  <c r="I240" i="6"/>
  <c r="I342" i="6"/>
  <c r="I192" i="6"/>
  <c r="I354" i="6"/>
  <c r="I287" i="6"/>
  <c r="I396" i="6"/>
  <c r="I95" i="6"/>
  <c r="I388" i="6"/>
  <c r="I22" i="6"/>
  <c r="I424" i="6"/>
  <c r="I150" i="6"/>
  <c r="I329" i="6"/>
  <c r="I279" i="6"/>
  <c r="I425" i="6"/>
  <c r="I418" i="6"/>
  <c r="I122" i="6"/>
  <c r="I412" i="6"/>
  <c r="I121" i="6"/>
  <c r="I413" i="6"/>
  <c r="I371" i="6"/>
  <c r="I226" i="6"/>
  <c r="I377" i="6"/>
  <c r="I322" i="6"/>
  <c r="I125" i="6"/>
  <c r="I318" i="6"/>
  <c r="I219" i="6"/>
  <c r="I194" i="6"/>
  <c r="I310" i="6"/>
  <c r="I209" i="6"/>
  <c r="I199" i="6"/>
  <c r="I326" i="6"/>
  <c r="I119" i="6"/>
  <c r="I54" i="6"/>
  <c r="I114" i="6"/>
  <c r="I24" i="6"/>
  <c r="I426" i="6"/>
  <c r="I368" i="6"/>
  <c r="I430" i="6"/>
  <c r="I407" i="6"/>
  <c r="I281" i="6"/>
  <c r="I81" i="6"/>
  <c r="I269" i="6"/>
  <c r="I32" i="6"/>
  <c r="I387" i="6"/>
  <c r="I71" i="6"/>
  <c r="I73" i="6"/>
  <c r="I239" i="6"/>
  <c r="I187" i="6"/>
  <c r="I335" i="6"/>
  <c r="I33" i="6"/>
  <c r="I86" i="6"/>
  <c r="I147" i="6"/>
  <c r="I193" i="6"/>
  <c r="I177" i="6"/>
  <c r="I108" i="6"/>
  <c r="I139" i="6"/>
  <c r="I415" i="6"/>
  <c r="I50" i="6"/>
  <c r="I120" i="6"/>
  <c r="I434" i="6"/>
  <c r="I99" i="6"/>
  <c r="I140" i="6"/>
  <c r="I343" i="6"/>
  <c r="I78" i="6"/>
  <c r="I46" i="6"/>
  <c r="I188" i="6"/>
  <c r="I51" i="6"/>
  <c r="I400" i="6"/>
  <c r="I277" i="6"/>
  <c r="I152" i="6"/>
  <c r="I401" i="6"/>
  <c r="I249" i="6"/>
  <c r="I103" i="6"/>
  <c r="I154" i="6"/>
  <c r="I316" i="6"/>
  <c r="I315" i="6"/>
  <c r="I80" i="6"/>
  <c r="I216" i="6"/>
  <c r="I109" i="6"/>
  <c r="I321" i="6"/>
  <c r="I190" i="6"/>
  <c r="I375" i="6"/>
  <c r="I57" i="6"/>
  <c r="I264" i="6"/>
  <c r="I90" i="6"/>
  <c r="I367" i="6"/>
  <c r="L33" i="5"/>
  <c r="L91" i="5"/>
  <c r="L82" i="5"/>
  <c r="L123" i="5"/>
  <c r="L179" i="5"/>
  <c r="L164" i="5"/>
  <c r="L272" i="5"/>
  <c r="L235" i="5"/>
  <c r="L402" i="5"/>
  <c r="L429" i="5"/>
  <c r="L291" i="5"/>
  <c r="L289" i="5"/>
  <c r="L282" i="5"/>
  <c r="L83" i="5"/>
  <c r="L411" i="5"/>
  <c r="L30" i="5"/>
  <c r="L131" i="5"/>
  <c r="L338" i="5"/>
  <c r="L261" i="5"/>
  <c r="L176" i="5"/>
  <c r="L148" i="5"/>
  <c r="L292" i="5"/>
  <c r="L294" i="5"/>
  <c r="L150" i="5"/>
  <c r="L400" i="5"/>
  <c r="L154" i="5"/>
  <c r="L336" i="5"/>
  <c r="L191" i="5"/>
  <c r="L313" i="5"/>
  <c r="L276" i="5"/>
  <c r="L71" i="5"/>
  <c r="L345" i="5"/>
  <c r="L234" i="5"/>
  <c r="L175" i="5"/>
  <c r="L280" i="5"/>
  <c r="L85" i="5"/>
  <c r="L395" i="5"/>
  <c r="L185" i="5"/>
  <c r="L163" i="5"/>
  <c r="L189" i="5"/>
  <c r="L327" i="5"/>
  <c r="L54" i="5"/>
  <c r="L422" i="5"/>
  <c r="L96" i="5"/>
  <c r="L281" i="5"/>
  <c r="L182" i="5"/>
  <c r="L255" i="5"/>
  <c r="L219" i="5"/>
  <c r="L107" i="5"/>
  <c r="L350" i="5"/>
  <c r="L65" i="5"/>
  <c r="L146" i="5"/>
  <c r="L20" i="5"/>
  <c r="L17" i="5"/>
  <c r="L311" i="5"/>
  <c r="L262" i="5"/>
  <c r="L129" i="5"/>
  <c r="L24" i="5"/>
  <c r="L39" i="5"/>
  <c r="L344" i="5"/>
  <c r="L334" i="5"/>
  <c r="L10" i="5"/>
  <c r="L420" i="5"/>
  <c r="L178" i="5"/>
  <c r="L21" i="5"/>
  <c r="L237" i="5"/>
  <c r="L26" i="5"/>
  <c r="L213" i="5"/>
  <c r="L94" i="5"/>
  <c r="L101" i="5"/>
  <c r="L42" i="5"/>
  <c r="L372" i="5"/>
  <c r="L227" i="5"/>
  <c r="L165" i="5"/>
  <c r="L323" i="5"/>
  <c r="L97" i="5"/>
  <c r="L208" i="5"/>
  <c r="L51" i="5"/>
  <c r="L310" i="5"/>
  <c r="L432" i="5"/>
  <c r="L406" i="5"/>
  <c r="L397" i="5"/>
  <c r="L75" i="5"/>
  <c r="L127" i="5"/>
  <c r="L220" i="5"/>
  <c r="L245" i="5"/>
  <c r="L16" i="5"/>
  <c r="L352" i="5"/>
  <c r="L353" i="5"/>
  <c r="L371" i="5"/>
  <c r="L87" i="5"/>
  <c r="L109" i="5"/>
  <c r="L169" i="5"/>
  <c r="L396" i="5"/>
  <c r="L333" i="5"/>
  <c r="L204" i="5"/>
  <c r="L195" i="5"/>
  <c r="L378" i="5"/>
  <c r="L194" i="5"/>
  <c r="L221" i="5"/>
  <c r="L73" i="5"/>
  <c r="L13" i="5"/>
  <c r="L215" i="5"/>
  <c r="L269" i="5"/>
  <c r="L36" i="5"/>
  <c r="L238" i="5"/>
  <c r="L22" i="5"/>
  <c r="L287" i="5"/>
  <c r="L121" i="5"/>
  <c r="L111" i="5"/>
  <c r="L158" i="5"/>
  <c r="L11" i="5"/>
  <c r="L45" i="5"/>
  <c r="L370" i="5"/>
  <c r="L56" i="5"/>
  <c r="L199" i="5"/>
  <c r="L314" i="5"/>
  <c r="L331" i="5"/>
  <c r="L304" i="5"/>
  <c r="L110" i="5"/>
  <c r="L252" i="5"/>
  <c r="L367" i="5"/>
  <c r="L315" i="5"/>
  <c r="L319" i="5"/>
  <c r="L117" i="5"/>
  <c r="L52" i="5"/>
  <c r="L214" i="5"/>
  <c r="L380" i="5"/>
  <c r="L180" i="5"/>
  <c r="L326" i="5"/>
  <c r="L329" i="5"/>
  <c r="L258" i="5"/>
  <c r="L113" i="5"/>
  <c r="L233" i="5"/>
  <c r="L343" i="5"/>
  <c r="L99" i="5"/>
  <c r="L8" i="5"/>
  <c r="L32" i="5"/>
  <c r="L166" i="5"/>
  <c r="L197" i="5"/>
  <c r="L135" i="5"/>
  <c r="L366" i="5"/>
  <c r="L41" i="5"/>
  <c r="L35" i="5"/>
  <c r="L416" i="5"/>
  <c r="L58" i="5"/>
  <c r="L31" i="5"/>
  <c r="L18" i="5"/>
  <c r="L384" i="5"/>
  <c r="L198" i="5"/>
  <c r="L34" i="5"/>
  <c r="L119" i="5"/>
  <c r="L240" i="5"/>
  <c r="L274" i="5"/>
  <c r="L424" i="5"/>
  <c r="L145" i="5"/>
  <c r="L93" i="5"/>
  <c r="L260" i="5"/>
  <c r="L360" i="5"/>
  <c r="L299" i="5"/>
  <c r="L306" i="5"/>
  <c r="L415" i="5"/>
  <c r="L284" i="5"/>
  <c r="L385" i="5"/>
  <c r="L168" i="5"/>
  <c r="L171" i="5"/>
  <c r="L193" i="5"/>
  <c r="L15" i="5"/>
  <c r="L14" i="5"/>
  <c r="L257" i="5"/>
  <c r="L28" i="5"/>
  <c r="L307" i="5"/>
  <c r="L80" i="5"/>
  <c r="L223" i="5"/>
  <c r="L216" i="5"/>
  <c r="L394" i="5"/>
  <c r="L265" i="5"/>
  <c r="L112" i="5"/>
  <c r="L203" i="5"/>
  <c r="L369" i="5"/>
  <c r="L217" i="5"/>
  <c r="L186" i="5"/>
  <c r="L218" i="5"/>
  <c r="L320" i="5"/>
  <c r="L389" i="5"/>
  <c r="L263" i="5"/>
  <c r="L283" i="5"/>
  <c r="L202" i="5"/>
  <c r="L103" i="5"/>
  <c r="L211" i="5"/>
  <c r="L425" i="5"/>
  <c r="L271" i="5"/>
  <c r="L205" i="5"/>
  <c r="L358" i="5"/>
  <c r="L172" i="5"/>
  <c r="L222" i="5"/>
  <c r="L412" i="5"/>
  <c r="L354" i="5"/>
  <c r="L373" i="5"/>
  <c r="L236" i="5"/>
  <c r="L403" i="5"/>
  <c r="L60" i="5"/>
  <c r="L72" i="5"/>
  <c r="L106" i="5"/>
  <c r="L200" i="5"/>
  <c r="L40" i="5"/>
  <c r="L53" i="5"/>
  <c r="L138" i="5"/>
  <c r="L324" i="5"/>
  <c r="L341" i="5"/>
  <c r="L250" i="5"/>
  <c r="L419" i="5"/>
  <c r="L377" i="5"/>
  <c r="L122" i="5"/>
  <c r="L206" i="5"/>
  <c r="L187" i="5"/>
  <c r="L268" i="5"/>
  <c r="L300" i="5"/>
  <c r="L374" i="5"/>
  <c r="L295" i="5"/>
  <c r="L364" i="5"/>
  <c r="L243" i="5"/>
  <c r="L23" i="5"/>
  <c r="L118" i="5"/>
  <c r="L285" i="5"/>
  <c r="L66" i="5"/>
  <c r="L90" i="5"/>
  <c r="L244" i="4"/>
  <c r="L264" i="4"/>
  <c r="L117" i="4"/>
  <c r="L333" i="4"/>
  <c r="L88" i="4"/>
  <c r="L172" i="4"/>
  <c r="L356" i="4"/>
  <c r="L240" i="4"/>
  <c r="L420" i="4"/>
  <c r="L301" i="4"/>
  <c r="L185" i="4"/>
  <c r="L24" i="4"/>
  <c r="L328" i="4"/>
  <c r="L189" i="4"/>
  <c r="L421" i="4"/>
  <c r="L132" i="4"/>
  <c r="L36" i="4"/>
  <c r="L324" i="4"/>
  <c r="L48" i="4"/>
  <c r="L404" i="4"/>
  <c r="L293" i="4"/>
  <c r="L97" i="4"/>
  <c r="L212" i="4"/>
  <c r="L300" i="4"/>
  <c r="L156" i="4"/>
  <c r="L304" i="4"/>
  <c r="L65" i="4"/>
  <c r="L177" i="4"/>
  <c r="L265" i="4"/>
  <c r="L401" i="4"/>
  <c r="L128" i="4"/>
  <c r="L80" i="4"/>
  <c r="L13" i="4"/>
  <c r="L20" i="4"/>
  <c r="L120" i="4"/>
  <c r="L308" i="4"/>
  <c r="L372" i="4"/>
  <c r="L200" i="4"/>
  <c r="L388" i="4"/>
  <c r="L17" i="4"/>
  <c r="L257" i="4"/>
  <c r="L337" i="4"/>
  <c r="L400" i="4"/>
  <c r="L313" i="4"/>
  <c r="L40" i="4"/>
  <c r="L352" i="4"/>
  <c r="L237" i="4"/>
  <c r="L268" i="4"/>
  <c r="L145" i="4"/>
  <c r="L44" i="4"/>
  <c r="L220" i="4"/>
  <c r="L116" i="4"/>
  <c r="L153" i="4"/>
  <c r="L413" i="4"/>
  <c r="L236" i="4"/>
  <c r="L180" i="4"/>
  <c r="L105" i="4"/>
  <c r="L317" i="4"/>
  <c r="L144" i="4"/>
  <c r="L25" i="4"/>
  <c r="L196" i="4"/>
  <c r="L232" i="4"/>
  <c r="L121" i="4"/>
  <c r="L397" i="4"/>
  <c r="L188" i="4"/>
  <c r="L292" i="4"/>
  <c r="L100" i="4"/>
  <c r="L296" i="4"/>
  <c r="L396" i="4"/>
  <c r="L161" i="4"/>
  <c r="L253" i="4"/>
  <c r="L345" i="4"/>
  <c r="L96" i="4"/>
  <c r="L32" i="4"/>
  <c r="L256" i="4"/>
  <c r="L261" i="4"/>
  <c r="L104" i="4"/>
  <c r="L252" i="4"/>
  <c r="L364" i="4"/>
  <c r="L164" i="4"/>
  <c r="L280" i="4"/>
  <c r="L432" i="4"/>
  <c r="L229" i="4"/>
  <c r="L321" i="4"/>
  <c r="L340" i="4"/>
  <c r="L285" i="4"/>
  <c r="L322" i="3"/>
  <c r="L242" i="3"/>
  <c r="L209" i="3"/>
  <c r="L148" i="3"/>
  <c r="L339" i="3"/>
  <c r="L41" i="3"/>
  <c r="L109" i="3"/>
  <c r="L106" i="3"/>
  <c r="L303" i="3"/>
  <c r="L393" i="3"/>
  <c r="L214" i="3"/>
  <c r="L252" i="3"/>
  <c r="L182" i="3"/>
  <c r="L260" i="3"/>
  <c r="L42" i="3"/>
  <c r="L245" i="3"/>
  <c r="L151" i="3"/>
  <c r="L432" i="3"/>
  <c r="L427" i="3"/>
  <c r="L412" i="3"/>
  <c r="L84" i="3"/>
  <c r="L181" i="3"/>
  <c r="L287" i="3"/>
  <c r="L55" i="3"/>
  <c r="L47" i="3"/>
  <c r="L160" i="3"/>
  <c r="L289" i="3"/>
  <c r="L276" i="3"/>
  <c r="L279" i="3"/>
  <c r="L192" i="3"/>
  <c r="L417" i="3"/>
  <c r="L88" i="3"/>
  <c r="L97" i="3"/>
  <c r="L31" i="3"/>
  <c r="L249" i="3"/>
  <c r="L368" i="3"/>
  <c r="L127" i="3"/>
  <c r="L14" i="3"/>
  <c r="L426" i="3"/>
  <c r="L299" i="3"/>
  <c r="L424" i="3"/>
  <c r="L30" i="3"/>
  <c r="L328" i="3"/>
  <c r="L117" i="3"/>
  <c r="L360" i="3"/>
  <c r="L243" i="3"/>
  <c r="L145" i="3"/>
  <c r="L291" i="3"/>
  <c r="L409" i="3"/>
  <c r="L434" i="3"/>
  <c r="L248" i="3"/>
  <c r="L316" i="3"/>
  <c r="L370" i="3"/>
  <c r="L56" i="3"/>
  <c r="L170" i="3"/>
  <c r="L37" i="3"/>
  <c r="L208" i="3"/>
  <c r="L77" i="3"/>
  <c r="L44" i="3"/>
  <c r="L288" i="3"/>
  <c r="L334" i="3"/>
  <c r="L197" i="3"/>
  <c r="L143" i="3"/>
  <c r="L20" i="3"/>
  <c r="L321" i="3"/>
  <c r="L60" i="3"/>
  <c r="L166" i="3"/>
  <c r="L85" i="3"/>
  <c r="L366" i="3"/>
  <c r="L159" i="3"/>
  <c r="L156" i="3"/>
  <c r="L408" i="3"/>
  <c r="L353" i="3"/>
  <c r="L65" i="3"/>
  <c r="L91" i="3"/>
  <c r="L326" i="3"/>
  <c r="L433" i="3"/>
  <c r="L282" i="3"/>
  <c r="L292" i="3"/>
  <c r="L33" i="3"/>
  <c r="L395" i="3"/>
  <c r="L215" i="3"/>
  <c r="L325" i="3"/>
  <c r="L13" i="3"/>
  <c r="L394" i="3"/>
  <c r="L205" i="3"/>
  <c r="L311" i="3"/>
  <c r="L225" i="3"/>
  <c r="L99" i="3"/>
  <c r="L54" i="3"/>
  <c r="L259" i="3"/>
  <c r="L90" i="3"/>
  <c r="L98" i="3"/>
  <c r="L158" i="3"/>
  <c r="L213" i="3"/>
  <c r="L119" i="3"/>
  <c r="L216" i="3"/>
  <c r="L94" i="3"/>
  <c r="L79" i="3"/>
  <c r="L87" i="3"/>
  <c r="L435" i="3"/>
  <c r="L68" i="3"/>
  <c r="L16" i="3"/>
  <c r="L27" i="3"/>
  <c r="L191" i="3"/>
  <c r="L58" i="3"/>
  <c r="L419" i="3"/>
  <c r="L75" i="3"/>
  <c r="L122" i="3"/>
  <c r="L201" i="3"/>
  <c r="L138" i="3"/>
  <c r="L293" i="3"/>
  <c r="L329" i="3"/>
  <c r="L157" i="3"/>
  <c r="L113" i="3"/>
  <c r="L74" i="3"/>
  <c r="L312" i="3"/>
  <c r="L235" i="3"/>
  <c r="L244" i="3"/>
  <c r="L390" i="3"/>
  <c r="L422" i="3"/>
  <c r="L116" i="3"/>
  <c r="L70" i="3"/>
  <c r="L262" i="3"/>
  <c r="L379" i="3"/>
  <c r="L273" i="3"/>
  <c r="L199" i="3"/>
  <c r="L15" i="3"/>
  <c r="L229" i="3"/>
  <c r="L272" i="3"/>
  <c r="L253" i="3"/>
  <c r="L211" i="3"/>
  <c r="L246" i="3"/>
  <c r="L136" i="3"/>
  <c r="L43" i="3"/>
  <c r="L125" i="3"/>
  <c r="L36" i="3"/>
  <c r="L350" i="3"/>
  <c r="L190" i="3"/>
  <c r="L219" i="3"/>
  <c r="L23" i="3"/>
  <c r="L185" i="3"/>
  <c r="L24" i="3"/>
  <c r="L114" i="3"/>
  <c r="L275" i="3"/>
  <c r="L389" i="3"/>
  <c r="L318" i="3"/>
  <c r="L335" i="3"/>
  <c r="L133" i="3"/>
  <c r="L238" i="3"/>
  <c r="L355" i="3"/>
  <c r="L118" i="3"/>
  <c r="L110" i="3"/>
  <c r="L305" i="3"/>
  <c r="L132" i="3"/>
  <c r="L172" i="3"/>
  <c r="L281" i="3"/>
  <c r="L382" i="3"/>
  <c r="L162" i="3"/>
  <c r="L341" i="3"/>
  <c r="L425" i="3"/>
  <c r="L76" i="3"/>
  <c r="L137" i="3"/>
  <c r="L373" i="3"/>
  <c r="L61" i="3"/>
  <c r="L188" i="3"/>
  <c r="L51" i="3"/>
  <c r="L285" i="3"/>
  <c r="L354" i="3"/>
  <c r="L72" i="3"/>
  <c r="L152" i="3"/>
  <c r="L357" i="3"/>
  <c r="L121" i="3"/>
  <c r="L261" i="3"/>
  <c r="L340" i="3"/>
  <c r="L108" i="3"/>
  <c r="L310" i="3"/>
  <c r="L330" i="3"/>
  <c r="L10" i="3"/>
  <c r="L153" i="3"/>
  <c r="L82" i="3"/>
  <c r="L105" i="3"/>
  <c r="L381" i="3"/>
  <c r="L418" i="3"/>
  <c r="L228" i="3"/>
  <c r="L100" i="3"/>
  <c r="L223" i="3"/>
  <c r="L376" i="3"/>
  <c r="L189" i="3"/>
  <c r="L230" i="3"/>
  <c r="L420" i="3"/>
  <c r="L178" i="3"/>
  <c r="L377" i="3"/>
  <c r="L48" i="3"/>
  <c r="L167" i="3"/>
  <c r="L212" i="3"/>
  <c r="L430" i="3"/>
  <c r="L64" i="3"/>
  <c r="L387" i="3"/>
  <c r="L320" i="3"/>
  <c r="L270" i="3"/>
  <c r="L358" i="3"/>
  <c r="L404" i="3"/>
  <c r="L8" i="3"/>
  <c r="L405" i="3"/>
  <c r="L107" i="3"/>
  <c r="L195" i="3"/>
  <c r="L96" i="2"/>
  <c r="L27" i="2"/>
  <c r="L180" i="2"/>
  <c r="L304" i="2"/>
  <c r="L104" i="2"/>
  <c r="L238" i="2"/>
  <c r="L89" i="2"/>
  <c r="L183" i="2"/>
  <c r="L211" i="2"/>
  <c r="L176" i="2"/>
  <c r="L208" i="2"/>
  <c r="L32" i="2"/>
  <c r="L384" i="2"/>
  <c r="L97" i="2"/>
  <c r="L59" i="2"/>
  <c r="L35" i="2"/>
  <c r="L415" i="2"/>
  <c r="L408" i="2"/>
  <c r="L387" i="2"/>
  <c r="L28" i="2"/>
  <c r="L328" i="2"/>
  <c r="L310" i="2"/>
  <c r="L218" i="2"/>
  <c r="L162" i="2"/>
  <c r="L167" i="2"/>
  <c r="L92" i="2"/>
  <c r="L210" i="2"/>
  <c r="L354" i="2"/>
  <c r="L16" i="2"/>
  <c r="L424" i="2"/>
  <c r="L170" i="2"/>
  <c r="L199" i="2"/>
  <c r="L280" i="2"/>
  <c r="L113" i="2"/>
  <c r="L409" i="2"/>
  <c r="L38" i="2"/>
  <c r="L397" i="2"/>
  <c r="L295" i="2"/>
  <c r="L26" i="2"/>
  <c r="L225" i="2"/>
  <c r="L34" i="2"/>
  <c r="L88" i="2"/>
  <c r="L421" i="2"/>
  <c r="L102" i="2"/>
  <c r="L382" i="2"/>
  <c r="L240" i="2"/>
  <c r="L157" i="2"/>
  <c r="L347" i="2"/>
  <c r="L379" i="2"/>
  <c r="L168" i="2"/>
  <c r="L364" i="2"/>
  <c r="L101" i="2"/>
  <c r="L260" i="2"/>
  <c r="L333" i="2"/>
  <c r="L80" i="2"/>
  <c r="L317" i="2"/>
  <c r="L309" i="2"/>
  <c r="L51" i="2"/>
  <c r="L13" i="2"/>
  <c r="L370" i="2"/>
  <c r="L273" i="2"/>
  <c r="L352" i="2"/>
  <c r="L263" i="2"/>
  <c r="L171" i="2"/>
  <c r="L363" i="2"/>
  <c r="L282" i="2"/>
  <c r="L67" i="2"/>
  <c r="L191" i="2"/>
  <c r="L277" i="2"/>
  <c r="L388" i="2"/>
  <c r="L393" i="2"/>
  <c r="L30" i="2"/>
  <c r="L256" i="2"/>
  <c r="L136" i="2"/>
  <c r="L334" i="2"/>
  <c r="L221" i="2"/>
  <c r="L279" i="2"/>
  <c r="L185" i="2"/>
  <c r="L287" i="2"/>
  <c r="L64" i="2"/>
  <c r="L195" i="2"/>
  <c r="L54" i="2"/>
  <c r="L371" i="2"/>
  <c r="L331" i="2"/>
  <c r="L237" i="2"/>
  <c r="L430" i="2"/>
  <c r="L321" i="2"/>
  <c r="L130" i="2"/>
  <c r="L18" i="2"/>
  <c r="L291" i="2"/>
  <c r="L350" i="2"/>
  <c r="L366" i="2"/>
  <c r="L153" i="2"/>
  <c r="L78" i="2"/>
  <c r="L381" i="2"/>
  <c r="L166" i="2"/>
  <c r="L285" i="2"/>
  <c r="L79" i="2"/>
  <c r="L231" i="2"/>
  <c r="L301" i="2"/>
  <c r="L269" i="2"/>
  <c r="L267" i="2"/>
  <c r="L133" i="2"/>
  <c r="L383" i="2"/>
  <c r="L202" i="2"/>
  <c r="L204" i="2"/>
  <c r="L203" i="2"/>
  <c r="L120" i="2"/>
  <c r="L431" i="2"/>
  <c r="L66" i="2"/>
  <c r="L21" i="2"/>
  <c r="L24" i="2"/>
  <c r="L226" i="2"/>
  <c r="L344" i="2"/>
  <c r="L412" i="2"/>
  <c r="L281" i="2"/>
  <c r="L270" i="2"/>
  <c r="L109" i="2"/>
  <c r="L429" i="2"/>
  <c r="L15" i="2"/>
  <c r="L294" i="2"/>
  <c r="L12" i="2"/>
  <c r="L106" i="2"/>
  <c r="L404" i="2"/>
  <c r="L233" i="2"/>
  <c r="L365" i="2"/>
  <c r="L318" i="2"/>
  <c r="L8" i="2"/>
  <c r="L25" i="2"/>
  <c r="L144" i="2"/>
  <c r="L45" i="2"/>
  <c r="L322" i="2"/>
  <c r="L361" i="2"/>
  <c r="L9" i="2"/>
  <c r="L229" i="2"/>
  <c r="L390" i="2"/>
  <c r="L262" i="2"/>
  <c r="L330" i="2"/>
  <c r="L147" i="2"/>
  <c r="L335" i="2"/>
  <c r="L193" i="2"/>
  <c r="L249" i="2"/>
  <c r="L302" i="2"/>
  <c r="L369" i="2"/>
  <c r="L432" i="2"/>
  <c r="L230" i="2"/>
  <c r="L165" i="2"/>
  <c r="L266" i="2"/>
  <c r="L293" i="2"/>
  <c r="L194" i="2"/>
  <c r="L201" i="2"/>
  <c r="L57" i="2"/>
  <c r="L224" i="2"/>
  <c r="L56" i="2"/>
  <c r="L108" i="2"/>
  <c r="L177" i="2"/>
  <c r="L271" i="2"/>
  <c r="L158" i="2"/>
  <c r="L105" i="2"/>
  <c r="L142" i="2"/>
  <c r="L314" i="2"/>
  <c r="L228" i="2"/>
  <c r="L336" i="2"/>
  <c r="L313" i="2"/>
  <c r="L311" i="2"/>
  <c r="L53" i="2"/>
  <c r="L164" i="2"/>
  <c r="L112" i="2"/>
  <c r="L75" i="2"/>
  <c r="L399" i="2"/>
  <c r="L29" i="2"/>
  <c r="L44" i="2"/>
  <c r="L353" i="2"/>
  <c r="L368" i="2"/>
  <c r="L422" i="2"/>
  <c r="L163" i="2"/>
  <c r="L358" i="2"/>
  <c r="L349" i="2"/>
  <c r="L188" i="2"/>
  <c r="L341" i="2"/>
  <c r="L172" i="2"/>
  <c r="L278" i="2"/>
  <c r="L319" i="2"/>
  <c r="L307" i="2"/>
  <c r="L137" i="2"/>
  <c r="L274" i="2"/>
  <c r="L264" i="2"/>
  <c r="L227" i="2"/>
  <c r="L258" i="2"/>
  <c r="L380" i="2"/>
  <c r="L320" i="2"/>
  <c r="L407" i="2"/>
  <c r="L121" i="2"/>
  <c r="L315" i="2"/>
  <c r="L62" i="2"/>
  <c r="L348" i="2"/>
  <c r="L99" i="2"/>
  <c r="L205" i="2"/>
  <c r="L272" i="2"/>
  <c r="L179" i="2"/>
  <c r="L125" i="2"/>
  <c r="L111" i="2"/>
  <c r="L141" i="2"/>
  <c r="L195" i="1"/>
  <c r="L327" i="1"/>
  <c r="L214" i="1"/>
  <c r="L239" i="1"/>
  <c r="L14" i="1"/>
  <c r="L343" i="1"/>
  <c r="L299" i="1"/>
  <c r="L258" i="1"/>
  <c r="L432" i="1"/>
  <c r="L38" i="1"/>
  <c r="L262" i="1"/>
  <c r="L367" i="1"/>
  <c r="L107" i="1"/>
  <c r="L315" i="1"/>
  <c r="L50" i="1"/>
  <c r="L190" i="1"/>
  <c r="L387" i="1"/>
  <c r="L163" i="1"/>
  <c r="L295" i="1"/>
  <c r="L428" i="1"/>
  <c r="L246" i="1"/>
  <c r="L431" i="1"/>
  <c r="L198" i="1"/>
  <c r="L419" i="1"/>
  <c r="L203" i="1"/>
  <c r="L267" i="1"/>
  <c r="L62" i="1"/>
  <c r="L170" i="1"/>
  <c r="L403" i="1"/>
  <c r="L175" i="1"/>
  <c r="L22" i="1"/>
  <c r="L114" i="1"/>
  <c r="L218" i="1"/>
  <c r="L375" i="1"/>
  <c r="L412" i="1"/>
  <c r="L251" i="1"/>
  <c r="L18" i="1"/>
  <c r="L118" i="1"/>
  <c r="L342" i="1"/>
  <c r="L127" i="1"/>
  <c r="L271" i="1"/>
  <c r="L360" i="1"/>
  <c r="L46" i="1"/>
  <c r="L411" i="1"/>
  <c r="L126" i="1"/>
  <c r="L227" i="1"/>
  <c r="L171" i="1"/>
  <c r="L243" i="1"/>
  <c r="L10" i="1"/>
  <c r="L154" i="1"/>
  <c r="L395" i="1"/>
  <c r="L139" i="1"/>
  <c r="L287" i="1"/>
  <c r="L82" i="1"/>
  <c r="L194" i="1"/>
  <c r="L306" i="1"/>
  <c r="L407" i="1"/>
  <c r="L27" i="1"/>
  <c r="L78" i="1"/>
  <c r="L187" i="1"/>
  <c r="L311" i="1"/>
  <c r="L254" i="1"/>
  <c r="L155" i="1"/>
  <c r="L55" i="1"/>
  <c r="L211" i="1"/>
  <c r="L86" i="1"/>
  <c r="L215" i="1"/>
  <c r="L122" i="1"/>
  <c r="L98" i="1"/>
  <c r="L39" i="1"/>
  <c r="L235" i="1"/>
  <c r="L356" i="1"/>
  <c r="L94" i="1"/>
  <c r="L314" i="1"/>
  <c r="L103" i="1"/>
  <c r="L255" i="1"/>
  <c r="L319" i="1"/>
  <c r="L30" i="1"/>
  <c r="L359" i="1"/>
  <c r="L115" i="1"/>
  <c r="L290" i="1"/>
  <c r="L151" i="1"/>
  <c r="L219" i="1"/>
  <c r="L424" i="1"/>
  <c r="L138" i="1"/>
  <c r="L379" i="1"/>
  <c r="L83" i="1"/>
  <c r="L279" i="1"/>
  <c r="L66" i="1"/>
  <c r="L174" i="1"/>
  <c r="L270" i="1"/>
  <c r="L396" i="1"/>
  <c r="L437" i="10" l="1"/>
  <c r="L437" i="4"/>
  <c r="I439" i="4" s="1"/>
  <c r="L437" i="7"/>
  <c r="I439" i="7" s="1"/>
  <c r="L437" i="8"/>
  <c r="I439" i="8" s="1"/>
  <c r="I439" i="10"/>
  <c r="D439" i="10"/>
  <c r="L427" i="9"/>
  <c r="L81" i="9"/>
  <c r="L331" i="9"/>
  <c r="L101" i="9"/>
  <c r="L122" i="9"/>
  <c r="L183" i="9"/>
  <c r="L381" i="9"/>
  <c r="L243" i="9"/>
  <c r="L130" i="9"/>
  <c r="L199" i="9"/>
  <c r="L140" i="9"/>
  <c r="L285" i="9"/>
  <c r="L343" i="9"/>
  <c r="L389" i="9"/>
  <c r="L413" i="9"/>
  <c r="L118" i="9"/>
  <c r="L287" i="9"/>
  <c r="L310" i="9"/>
  <c r="L44" i="9"/>
  <c r="L58" i="9"/>
  <c r="L375" i="9"/>
  <c r="L102" i="9"/>
  <c r="L202" i="9"/>
  <c r="L416" i="9"/>
  <c r="L124" i="9"/>
  <c r="L376" i="9"/>
  <c r="L401" i="9"/>
  <c r="L153" i="9"/>
  <c r="L430" i="9"/>
  <c r="L214" i="9"/>
  <c r="L40" i="9"/>
  <c r="L400" i="9"/>
  <c r="L189" i="9"/>
  <c r="L320" i="9"/>
  <c r="L347" i="9"/>
  <c r="L141" i="9"/>
  <c r="L248" i="9"/>
  <c r="L161" i="9"/>
  <c r="L372" i="9"/>
  <c r="L424" i="9"/>
  <c r="L60" i="9"/>
  <c r="L404" i="9"/>
  <c r="L259" i="9"/>
  <c r="L9" i="9"/>
  <c r="L217" i="9"/>
  <c r="L220" i="9"/>
  <c r="L309" i="9"/>
  <c r="L164" i="9"/>
  <c r="L415" i="9"/>
  <c r="L280" i="9"/>
  <c r="L321" i="9"/>
  <c r="L32" i="9"/>
  <c r="L188" i="9"/>
  <c r="L172" i="9"/>
  <c r="L115" i="9"/>
  <c r="L35" i="9"/>
  <c r="L219" i="9"/>
  <c r="L75" i="9"/>
  <c r="L175" i="9"/>
  <c r="L28" i="9"/>
  <c r="L182" i="9"/>
  <c r="L289" i="9"/>
  <c r="L147" i="9"/>
  <c r="L177" i="9"/>
  <c r="L54" i="9"/>
  <c r="L315" i="9"/>
  <c r="L198" i="9"/>
  <c r="L332" i="9"/>
  <c r="L156" i="9"/>
  <c r="L209" i="9"/>
  <c r="L314" i="9"/>
  <c r="L431" i="9"/>
  <c r="L79" i="9"/>
  <c r="L260" i="9"/>
  <c r="L435" i="9"/>
  <c r="L187" i="9"/>
  <c r="L38" i="9"/>
  <c r="L63" i="9"/>
  <c r="L278" i="9"/>
  <c r="L223" i="9"/>
  <c r="L368" i="9"/>
  <c r="L420" i="9"/>
  <c r="L21" i="9"/>
  <c r="L86" i="9"/>
  <c r="L74" i="9"/>
  <c r="L146" i="9"/>
  <c r="L290" i="9"/>
  <c r="L194" i="9"/>
  <c r="L274" i="9"/>
  <c r="L84" i="9"/>
  <c r="L162" i="9"/>
  <c r="L46" i="9"/>
  <c r="L59" i="9"/>
  <c r="L276" i="9"/>
  <c r="L92" i="9"/>
  <c r="L245" i="9"/>
  <c r="L111" i="9"/>
  <c r="L178" i="9"/>
  <c r="L154" i="9"/>
  <c r="L163" i="9"/>
  <c r="L186" i="9"/>
  <c r="L85" i="9"/>
  <c r="L143" i="9"/>
  <c r="L304" i="9"/>
  <c r="L112" i="9"/>
  <c r="L377" i="9"/>
  <c r="L385" i="9"/>
  <c r="L230" i="9"/>
  <c r="L155" i="9"/>
  <c r="L242" i="9"/>
  <c r="L152" i="9"/>
  <c r="L166" i="9"/>
  <c r="L22" i="9"/>
  <c r="L227" i="9"/>
  <c r="L346" i="9"/>
  <c r="L306" i="9"/>
  <c r="L399" i="9"/>
  <c r="L384" i="9"/>
  <c r="L61" i="9"/>
  <c r="L264" i="9"/>
  <c r="L236" i="9"/>
  <c r="L168" i="9"/>
  <c r="L52" i="9"/>
  <c r="L148" i="9"/>
  <c r="L434" i="9"/>
  <c r="L49" i="9"/>
  <c r="L433" i="9"/>
  <c r="L134" i="9"/>
  <c r="L218" i="9"/>
  <c r="L128" i="9"/>
  <c r="L340" i="9"/>
  <c r="L73" i="9"/>
  <c r="L405" i="9"/>
  <c r="L246" i="9"/>
  <c r="L409" i="9"/>
  <c r="L263" i="9"/>
  <c r="L266" i="9"/>
  <c r="L300" i="9"/>
  <c r="L96" i="9"/>
  <c r="L150" i="9"/>
  <c r="L359" i="9"/>
  <c r="L426" i="9"/>
  <c r="L117" i="9"/>
  <c r="L418" i="9"/>
  <c r="L121" i="9"/>
  <c r="L119" i="9"/>
  <c r="L353" i="9"/>
  <c r="L173" i="9"/>
  <c r="L212" i="9"/>
  <c r="L36" i="9"/>
  <c r="L394" i="9"/>
  <c r="L157" i="9"/>
  <c r="L76" i="9"/>
  <c r="L106" i="9"/>
  <c r="L238" i="9"/>
  <c r="L370" i="9"/>
  <c r="L228" i="9"/>
  <c r="L113" i="9"/>
  <c r="L13" i="9"/>
  <c r="L158" i="9"/>
  <c r="L335" i="9"/>
  <c r="L120" i="9"/>
  <c r="L369" i="9"/>
  <c r="L62" i="9"/>
  <c r="L393" i="9"/>
  <c r="L392" i="9"/>
  <c r="L421" i="9"/>
  <c r="L17" i="9"/>
  <c r="L419" i="9"/>
  <c r="L380" i="9"/>
  <c r="L30" i="9"/>
  <c r="L308" i="9"/>
  <c r="L10" i="9"/>
  <c r="L352" i="9"/>
  <c r="L322" i="9"/>
  <c r="L103" i="9"/>
  <c r="L206" i="9"/>
  <c r="L432" i="9"/>
  <c r="L105" i="9"/>
  <c r="L240" i="9"/>
  <c r="L348" i="9"/>
  <c r="L65" i="9"/>
  <c r="L24" i="9"/>
  <c r="L190" i="9"/>
  <c r="L12" i="9"/>
  <c r="L19" i="9"/>
  <c r="L132" i="9"/>
  <c r="L302" i="9"/>
  <c r="L48" i="9"/>
  <c r="L167" i="9"/>
  <c r="L406" i="9"/>
  <c r="L216" i="9"/>
  <c r="L257" i="9"/>
  <c r="L125" i="9"/>
  <c r="L256" i="9"/>
  <c r="L271" i="9"/>
  <c r="L226" i="9"/>
  <c r="L318" i="9"/>
  <c r="L203" i="9"/>
  <c r="L185" i="9"/>
  <c r="L23" i="9"/>
  <c r="L207" i="9"/>
  <c r="L70" i="9"/>
  <c r="L16" i="9"/>
  <c r="L327" i="9"/>
  <c r="L407" i="9"/>
  <c r="L213" i="9"/>
  <c r="L221" i="9"/>
  <c r="L423" i="9"/>
  <c r="L414" i="9"/>
  <c r="L265" i="9"/>
  <c r="L197" i="9"/>
  <c r="L82" i="9"/>
  <c r="L11" i="9"/>
  <c r="L382" i="9"/>
  <c r="L114" i="9"/>
  <c r="L66" i="9"/>
  <c r="L97" i="9"/>
  <c r="L179" i="9"/>
  <c r="L142" i="9"/>
  <c r="L68" i="9"/>
  <c r="L395" i="9"/>
  <c r="L282" i="9"/>
  <c r="L337" i="9"/>
  <c r="L18" i="9"/>
  <c r="L301" i="9"/>
  <c r="L57" i="9"/>
  <c r="L313" i="9"/>
  <c r="L412" i="9"/>
  <c r="L8" i="9"/>
  <c r="L361" i="9"/>
  <c r="L294" i="9"/>
  <c r="L365" i="9"/>
  <c r="L107" i="9"/>
  <c r="L139" i="9"/>
  <c r="L279" i="9"/>
  <c r="L87" i="9"/>
  <c r="L174" i="9"/>
  <c r="L180" i="9"/>
  <c r="L422" i="9"/>
  <c r="L319" i="9"/>
  <c r="L71" i="9"/>
  <c r="L264" i="6"/>
  <c r="L315" i="6"/>
  <c r="L400" i="6"/>
  <c r="L434" i="6"/>
  <c r="L139" i="6"/>
  <c r="L187" i="6"/>
  <c r="L281" i="6"/>
  <c r="L119" i="6"/>
  <c r="L125" i="6"/>
  <c r="L122" i="6"/>
  <c r="L329" i="6"/>
  <c r="L354" i="6"/>
  <c r="L298" i="6"/>
  <c r="L283" i="6"/>
  <c r="L200" i="6"/>
  <c r="L107" i="6"/>
  <c r="L302" i="6"/>
  <c r="L97" i="6"/>
  <c r="L224" i="6"/>
  <c r="L156" i="6"/>
  <c r="L82" i="6"/>
  <c r="L42" i="6"/>
  <c r="L190" i="6"/>
  <c r="L103" i="6"/>
  <c r="L46" i="6"/>
  <c r="L415" i="6"/>
  <c r="L193" i="6"/>
  <c r="L71" i="6"/>
  <c r="L368" i="6"/>
  <c r="L209" i="6"/>
  <c r="L226" i="6"/>
  <c r="L279" i="6"/>
  <c r="L287" i="6"/>
  <c r="L332" i="6"/>
  <c r="L383" i="6"/>
  <c r="L88" i="6"/>
  <c r="L45" i="6"/>
  <c r="L389" i="6"/>
  <c r="L232" i="6"/>
  <c r="L210" i="6"/>
  <c r="L39" i="6"/>
  <c r="L427" i="6"/>
  <c r="L61" i="6"/>
  <c r="L367" i="6"/>
  <c r="L375" i="6"/>
  <c r="L216" i="6"/>
  <c r="L154" i="6"/>
  <c r="L152" i="6"/>
  <c r="L188" i="6"/>
  <c r="L140" i="6"/>
  <c r="L50" i="6"/>
  <c r="L177" i="6"/>
  <c r="L33" i="6"/>
  <c r="L73" i="6"/>
  <c r="L269" i="6"/>
  <c r="L430" i="6"/>
  <c r="L114" i="6"/>
  <c r="L199" i="6"/>
  <c r="L219" i="6"/>
  <c r="L377" i="6"/>
  <c r="L121" i="6"/>
  <c r="L425" i="6"/>
  <c r="L424" i="6"/>
  <c r="L396" i="6"/>
  <c r="L342" i="6"/>
  <c r="L196" i="6"/>
  <c r="L297" i="6"/>
  <c r="L366" i="6"/>
  <c r="L390" i="6"/>
  <c r="L373" i="6"/>
  <c r="L358" i="6"/>
  <c r="L293" i="6"/>
  <c r="L228" i="6"/>
  <c r="L64" i="6"/>
  <c r="L17" i="6"/>
  <c r="L404" i="6"/>
  <c r="L126" i="6"/>
  <c r="L195" i="6"/>
  <c r="L18" i="6"/>
  <c r="L47" i="6"/>
  <c r="L69" i="6"/>
  <c r="L65" i="6"/>
  <c r="L91" i="6"/>
  <c r="L311" i="6"/>
  <c r="L160" i="6"/>
  <c r="L364" i="6"/>
  <c r="L321" i="6"/>
  <c r="L249" i="6"/>
  <c r="L78" i="6"/>
  <c r="L147" i="6"/>
  <c r="L387" i="6"/>
  <c r="L426" i="6"/>
  <c r="L310" i="6"/>
  <c r="L371" i="6"/>
  <c r="L388" i="6"/>
  <c r="L35" i="6"/>
  <c r="L262" i="6"/>
  <c r="L28" i="6"/>
  <c r="L395" i="6"/>
  <c r="L15" i="6"/>
  <c r="L213" i="6"/>
  <c r="L189" i="6"/>
  <c r="L211" i="6"/>
  <c r="L273" i="6"/>
  <c r="L19" i="6"/>
  <c r="L303" i="6"/>
  <c r="L90" i="6"/>
  <c r="L80" i="6"/>
  <c r="L277" i="6"/>
  <c r="L99" i="6"/>
  <c r="L335" i="6"/>
  <c r="L81" i="6"/>
  <c r="L54" i="6"/>
  <c r="L318" i="6"/>
  <c r="L412" i="6"/>
  <c r="L22" i="6"/>
  <c r="L240" i="6"/>
  <c r="L155" i="6"/>
  <c r="L218" i="6"/>
  <c r="L270" i="6"/>
  <c r="L116" i="6"/>
  <c r="L231" i="6"/>
  <c r="L202" i="6"/>
  <c r="L180" i="6"/>
  <c r="L301" i="6"/>
  <c r="L169" i="6"/>
  <c r="L393" i="6"/>
  <c r="L57" i="6"/>
  <c r="L109" i="6"/>
  <c r="L316" i="6"/>
  <c r="L401" i="6"/>
  <c r="L51" i="6"/>
  <c r="L343" i="6"/>
  <c r="L120" i="6"/>
  <c r="L108" i="6"/>
  <c r="L86" i="6"/>
  <c r="L239" i="6"/>
  <c r="L32" i="6"/>
  <c r="L407" i="6"/>
  <c r="L24" i="6"/>
  <c r="L326" i="6"/>
  <c r="L194" i="6"/>
  <c r="L322" i="6"/>
  <c r="L413" i="6"/>
  <c r="L418" i="6"/>
  <c r="L150" i="6"/>
  <c r="L95" i="6"/>
  <c r="L192" i="6"/>
  <c r="L26" i="6"/>
  <c r="L317" i="6"/>
  <c r="L289" i="6"/>
  <c r="L402" i="6"/>
  <c r="L233" i="6"/>
  <c r="L110" i="6"/>
  <c r="L227" i="6"/>
  <c r="L362" i="6"/>
  <c r="L23" i="6"/>
  <c r="L85" i="6"/>
  <c r="L113" i="6"/>
  <c r="L222" i="6"/>
  <c r="L208" i="6"/>
  <c r="L350" i="6"/>
  <c r="L360" i="6"/>
  <c r="L254" i="6"/>
  <c r="L433" i="6"/>
  <c r="L379" i="6"/>
  <c r="L149" i="6"/>
  <c r="L98" i="6"/>
  <c r="L93" i="6"/>
  <c r="L437" i="5"/>
  <c r="L437" i="3"/>
  <c r="L437" i="2"/>
  <c r="L437" i="1"/>
  <c r="D439" i="8" l="1"/>
  <c r="D439" i="7"/>
  <c r="D439" i="4"/>
  <c r="L437" i="6"/>
  <c r="I439" i="6" s="1"/>
  <c r="J92" i="10"/>
  <c r="K92" i="10" s="1"/>
  <c r="M92" i="10" s="1"/>
  <c r="J380" i="10"/>
  <c r="K380" i="10" s="1"/>
  <c r="M380" i="10" s="1"/>
  <c r="J287" i="10"/>
  <c r="K287" i="10" s="1"/>
  <c r="M287" i="10" s="1"/>
  <c r="J197" i="10"/>
  <c r="K197" i="10" s="1"/>
  <c r="M197" i="10" s="1"/>
  <c r="J327" i="10"/>
  <c r="K327" i="10" s="1"/>
  <c r="M327" i="10" s="1"/>
  <c r="J151" i="10"/>
  <c r="K151" i="10" s="1"/>
  <c r="M151" i="10" s="1"/>
  <c r="J132" i="10"/>
  <c r="K132" i="10" s="1"/>
  <c r="M132" i="10" s="1"/>
  <c r="J312" i="10"/>
  <c r="K312" i="10" s="1"/>
  <c r="M312" i="10" s="1"/>
  <c r="J234" i="10"/>
  <c r="K234" i="10" s="1"/>
  <c r="M234" i="10" s="1"/>
  <c r="J120" i="10"/>
  <c r="K120" i="10" s="1"/>
  <c r="M120" i="10" s="1"/>
  <c r="J121" i="10"/>
  <c r="K121" i="10" s="1"/>
  <c r="M121" i="10" s="1"/>
  <c r="J219" i="10"/>
  <c r="K219" i="10" s="1"/>
  <c r="M219" i="10" s="1"/>
  <c r="J158" i="10"/>
  <c r="K158" i="10" s="1"/>
  <c r="M158" i="10" s="1"/>
  <c r="J365" i="10"/>
  <c r="K365" i="10" s="1"/>
  <c r="M365" i="10" s="1"/>
  <c r="J409" i="10"/>
  <c r="K409" i="10" s="1"/>
  <c r="M409" i="10" s="1"/>
  <c r="J78" i="10"/>
  <c r="K78" i="10" s="1"/>
  <c r="M78" i="10" s="1"/>
  <c r="J330" i="10"/>
  <c r="K330" i="10" s="1"/>
  <c r="M330" i="10" s="1"/>
  <c r="J360" i="10"/>
  <c r="K360" i="10" s="1"/>
  <c r="M360" i="10" s="1"/>
  <c r="J136" i="10"/>
  <c r="K136" i="10" s="1"/>
  <c r="M136" i="10" s="1"/>
  <c r="J276" i="10"/>
  <c r="K276" i="10" s="1"/>
  <c r="M276" i="10" s="1"/>
  <c r="J159" i="10"/>
  <c r="K159" i="10" s="1"/>
  <c r="M159" i="10" s="1"/>
  <c r="J422" i="10"/>
  <c r="K422" i="10" s="1"/>
  <c r="M422" i="10" s="1"/>
  <c r="J36" i="10"/>
  <c r="K36" i="10" s="1"/>
  <c r="M36" i="10" s="1"/>
  <c r="J320" i="10"/>
  <c r="K320" i="10" s="1"/>
  <c r="M320" i="10" s="1"/>
  <c r="J363" i="10"/>
  <c r="K363" i="10" s="1"/>
  <c r="M363" i="10" s="1"/>
  <c r="J247" i="10"/>
  <c r="K247" i="10" s="1"/>
  <c r="M247" i="10" s="1"/>
  <c r="J191" i="10"/>
  <c r="K191" i="10" s="1"/>
  <c r="M191" i="10" s="1"/>
  <c r="J21" i="10"/>
  <c r="K21" i="10" s="1"/>
  <c r="M21" i="10" s="1"/>
  <c r="J172" i="10"/>
  <c r="K172" i="10" s="1"/>
  <c r="M172" i="10" s="1"/>
  <c r="J236" i="10"/>
  <c r="K236" i="10" s="1"/>
  <c r="M236" i="10" s="1"/>
  <c r="J48" i="10"/>
  <c r="K48" i="10" s="1"/>
  <c r="M48" i="10" s="1"/>
  <c r="J239" i="10"/>
  <c r="K239" i="10" s="1"/>
  <c r="M239" i="10" s="1"/>
  <c r="J299" i="10"/>
  <c r="K299" i="10" s="1"/>
  <c r="M299" i="10" s="1"/>
  <c r="J355" i="10"/>
  <c r="K355" i="10" s="1"/>
  <c r="M355" i="10" s="1"/>
  <c r="J26" i="10"/>
  <c r="K26" i="10" s="1"/>
  <c r="M26" i="10" s="1"/>
  <c r="J143" i="10"/>
  <c r="K143" i="10" s="1"/>
  <c r="M143" i="10" s="1"/>
  <c r="J14" i="10"/>
  <c r="K14" i="10" s="1"/>
  <c r="M14" i="10" s="1"/>
  <c r="J433" i="10"/>
  <c r="K433" i="10" s="1"/>
  <c r="M433" i="10" s="1"/>
  <c r="J268" i="10"/>
  <c r="K268" i="10" s="1"/>
  <c r="M268" i="10" s="1"/>
  <c r="J108" i="10"/>
  <c r="K108" i="10" s="1"/>
  <c r="M108" i="10" s="1"/>
  <c r="J50" i="10"/>
  <c r="K50" i="10" s="1"/>
  <c r="M50" i="10" s="1"/>
  <c r="J79" i="10"/>
  <c r="K79" i="10" s="1"/>
  <c r="M79" i="10" s="1"/>
  <c r="J266" i="10"/>
  <c r="K266" i="10" s="1"/>
  <c r="M266" i="10" s="1"/>
  <c r="J244" i="10"/>
  <c r="K244" i="10" s="1"/>
  <c r="M244" i="10" s="1"/>
  <c r="J62" i="10"/>
  <c r="K62" i="10" s="1"/>
  <c r="M62" i="10" s="1"/>
  <c r="J205" i="10"/>
  <c r="K205" i="10" s="1"/>
  <c r="M205" i="10" s="1"/>
  <c r="J298" i="10"/>
  <c r="K298" i="10" s="1"/>
  <c r="M298" i="10" s="1"/>
  <c r="J20" i="10"/>
  <c r="K20" i="10" s="1"/>
  <c r="M20" i="10" s="1"/>
  <c r="J77" i="10"/>
  <c r="K77" i="10" s="1"/>
  <c r="M77" i="10" s="1"/>
  <c r="J140" i="10"/>
  <c r="K140" i="10" s="1"/>
  <c r="M140" i="10" s="1"/>
  <c r="J288" i="10"/>
  <c r="K288" i="10" s="1"/>
  <c r="M288" i="10" s="1"/>
  <c r="J334" i="10"/>
  <c r="K334" i="10" s="1"/>
  <c r="M334" i="10" s="1"/>
  <c r="J405" i="10"/>
  <c r="K405" i="10" s="1"/>
  <c r="M405" i="10" s="1"/>
  <c r="J394" i="10"/>
  <c r="K394" i="10" s="1"/>
  <c r="M394" i="10" s="1"/>
  <c r="J352" i="10"/>
  <c r="K352" i="10" s="1"/>
  <c r="M352" i="10" s="1"/>
  <c r="J144" i="10"/>
  <c r="K144" i="10" s="1"/>
  <c r="M144" i="10" s="1"/>
  <c r="J152" i="10"/>
  <c r="K152" i="10" s="1"/>
  <c r="M152" i="10" s="1"/>
  <c r="J9" i="10"/>
  <c r="K9" i="10" s="1"/>
  <c r="M9" i="10" s="1"/>
  <c r="J395" i="10"/>
  <c r="K395" i="10" s="1"/>
  <c r="M395" i="10" s="1"/>
  <c r="J168" i="10"/>
  <c r="K168" i="10" s="1"/>
  <c r="M168" i="10" s="1"/>
  <c r="J147" i="10"/>
  <c r="K147" i="10" s="1"/>
  <c r="M147" i="10" s="1"/>
  <c r="J282" i="10"/>
  <c r="K282" i="10" s="1"/>
  <c r="M282" i="10" s="1"/>
  <c r="J218" i="10"/>
  <c r="K218" i="10" s="1"/>
  <c r="M218" i="10" s="1"/>
  <c r="J216" i="10"/>
  <c r="K216" i="10" s="1"/>
  <c r="M216" i="10" s="1"/>
  <c r="J116" i="10"/>
  <c r="K116" i="10" s="1"/>
  <c r="M116" i="10" s="1"/>
  <c r="J38" i="10"/>
  <c r="K38" i="10" s="1"/>
  <c r="M38" i="10" s="1"/>
  <c r="J51" i="10"/>
  <c r="K51" i="10" s="1"/>
  <c r="M51" i="10" s="1"/>
  <c r="J193" i="10"/>
  <c r="K193" i="10" s="1"/>
  <c r="M193" i="10" s="1"/>
  <c r="J255" i="10"/>
  <c r="K255" i="10" s="1"/>
  <c r="M255" i="10" s="1"/>
  <c r="J345" i="10"/>
  <c r="K345" i="10" s="1"/>
  <c r="M345" i="10" s="1"/>
  <c r="J311" i="10"/>
  <c r="K311" i="10" s="1"/>
  <c r="M311" i="10" s="1"/>
  <c r="J347" i="10"/>
  <c r="K347" i="10" s="1"/>
  <c r="M347" i="10" s="1"/>
  <c r="J357" i="10"/>
  <c r="K357" i="10" s="1"/>
  <c r="M357" i="10" s="1"/>
  <c r="J87" i="10"/>
  <c r="K87" i="10" s="1"/>
  <c r="M87" i="10" s="1"/>
  <c r="J387" i="10"/>
  <c r="K387" i="10" s="1"/>
  <c r="M387" i="10" s="1"/>
  <c r="J256" i="10"/>
  <c r="K256" i="10" s="1"/>
  <c r="M256" i="10" s="1"/>
  <c r="J348" i="10"/>
  <c r="K348" i="10" s="1"/>
  <c r="M348" i="10" s="1"/>
  <c r="J227" i="10"/>
  <c r="K227" i="10" s="1"/>
  <c r="M227" i="10" s="1"/>
  <c r="J353" i="10"/>
  <c r="K353" i="10" s="1"/>
  <c r="M353" i="10" s="1"/>
  <c r="J226" i="10"/>
  <c r="K226" i="10" s="1"/>
  <c r="M226" i="10" s="1"/>
  <c r="J271" i="10"/>
  <c r="K271" i="10" s="1"/>
  <c r="M271" i="10" s="1"/>
  <c r="J169" i="10"/>
  <c r="K169" i="10" s="1"/>
  <c r="M169" i="10" s="1"/>
  <c r="J127" i="10"/>
  <c r="K127" i="10" s="1"/>
  <c r="M127" i="10" s="1"/>
  <c r="J289" i="10"/>
  <c r="K289" i="10" s="1"/>
  <c r="M289" i="10" s="1"/>
  <c r="J381" i="10"/>
  <c r="K381" i="10" s="1"/>
  <c r="M381" i="10" s="1"/>
  <c r="J249" i="10"/>
  <c r="K249" i="10" s="1"/>
  <c r="M249" i="10" s="1"/>
  <c r="J262" i="10"/>
  <c r="K262" i="10" s="1"/>
  <c r="M262" i="10" s="1"/>
  <c r="J329" i="10"/>
  <c r="K329" i="10" s="1"/>
  <c r="M329" i="10" s="1"/>
  <c r="J112" i="10"/>
  <c r="K112" i="10" s="1"/>
  <c r="M112" i="10" s="1"/>
  <c r="J155" i="10"/>
  <c r="K155" i="10" s="1"/>
  <c r="M155" i="10" s="1"/>
  <c r="J322" i="10"/>
  <c r="K322" i="10" s="1"/>
  <c r="M322" i="10" s="1"/>
  <c r="J400" i="10"/>
  <c r="K400" i="10" s="1"/>
  <c r="M400" i="10" s="1"/>
  <c r="J173" i="10"/>
  <c r="K173" i="10" s="1"/>
  <c r="M173" i="10" s="1"/>
  <c r="J378" i="10"/>
  <c r="K378" i="10" s="1"/>
  <c r="M378" i="10" s="1"/>
  <c r="J111" i="10"/>
  <c r="K111" i="10" s="1"/>
  <c r="M111" i="10" s="1"/>
  <c r="J359" i="10"/>
  <c r="K359" i="10" s="1"/>
  <c r="M359" i="10" s="1"/>
  <c r="J372" i="10"/>
  <c r="K372" i="10" s="1"/>
  <c r="M372" i="10" s="1"/>
  <c r="J293" i="10"/>
  <c r="K293" i="10" s="1"/>
  <c r="M293" i="10" s="1"/>
  <c r="J19" i="10"/>
  <c r="K19" i="10" s="1"/>
  <c r="M19" i="10" s="1"/>
  <c r="J88" i="10"/>
  <c r="K88" i="10" s="1"/>
  <c r="M88" i="10" s="1"/>
  <c r="J377" i="10"/>
  <c r="K377" i="10" s="1"/>
  <c r="M377" i="10" s="1"/>
  <c r="J61" i="10"/>
  <c r="K61" i="10" s="1"/>
  <c r="M61" i="10" s="1"/>
  <c r="J139" i="10"/>
  <c r="K139" i="10" s="1"/>
  <c r="M139" i="10" s="1"/>
  <c r="J337" i="10"/>
  <c r="K337" i="10" s="1"/>
  <c r="M337" i="10" s="1"/>
  <c r="J31" i="10"/>
  <c r="K31" i="10" s="1"/>
  <c r="M31" i="10" s="1"/>
  <c r="J232" i="10"/>
  <c r="K232" i="10" s="1"/>
  <c r="M232" i="10" s="1"/>
  <c r="J28" i="10"/>
  <c r="K28" i="10" s="1"/>
  <c r="M28" i="10" s="1"/>
  <c r="J204" i="10"/>
  <c r="K204" i="10" s="1"/>
  <c r="M204" i="10" s="1"/>
  <c r="J361" i="10"/>
  <c r="K361" i="10" s="1"/>
  <c r="M361" i="10" s="1"/>
  <c r="J309" i="10"/>
  <c r="K309" i="10" s="1"/>
  <c r="M309" i="10" s="1"/>
  <c r="J188" i="10"/>
  <c r="K188" i="10" s="1"/>
  <c r="M188" i="10" s="1"/>
  <c r="J343" i="10"/>
  <c r="K343" i="10" s="1"/>
  <c r="M343" i="10" s="1"/>
  <c r="J272" i="10"/>
  <c r="K272" i="10" s="1"/>
  <c r="M272" i="10" s="1"/>
  <c r="J389" i="10"/>
  <c r="K389" i="10" s="1"/>
  <c r="M389" i="10" s="1"/>
  <c r="J81" i="10"/>
  <c r="K81" i="10" s="1"/>
  <c r="M81" i="10" s="1"/>
  <c r="J178" i="10"/>
  <c r="K178" i="10" s="1"/>
  <c r="M178" i="10" s="1"/>
  <c r="J114" i="10"/>
  <c r="K114" i="10" s="1"/>
  <c r="M114" i="10" s="1"/>
  <c r="J265" i="10"/>
  <c r="K265" i="10" s="1"/>
  <c r="M265" i="10" s="1"/>
  <c r="J187" i="10"/>
  <c r="K187" i="10" s="1"/>
  <c r="M187" i="10" s="1"/>
  <c r="J52" i="10"/>
  <c r="K52" i="10" s="1"/>
  <c r="M52" i="10" s="1"/>
  <c r="J424" i="10"/>
  <c r="K424" i="10" s="1"/>
  <c r="M424" i="10" s="1"/>
  <c r="J46" i="10"/>
  <c r="K46" i="10" s="1"/>
  <c r="M46" i="10" s="1"/>
  <c r="J184" i="10"/>
  <c r="K184" i="10" s="1"/>
  <c r="M184" i="10" s="1"/>
  <c r="J93" i="10"/>
  <c r="K93" i="10" s="1"/>
  <c r="M93" i="10" s="1"/>
  <c r="J429" i="10"/>
  <c r="K429" i="10" s="1"/>
  <c r="M429" i="10" s="1"/>
  <c r="J230" i="10"/>
  <c r="K230" i="10" s="1"/>
  <c r="M230" i="10" s="1"/>
  <c r="J229" i="10"/>
  <c r="K229" i="10" s="1"/>
  <c r="M229" i="10" s="1"/>
  <c r="J80" i="10"/>
  <c r="K80" i="10" s="1"/>
  <c r="M80" i="10" s="1"/>
  <c r="J113" i="10"/>
  <c r="K113" i="10" s="1"/>
  <c r="M113" i="10" s="1"/>
  <c r="J231" i="10"/>
  <c r="K231" i="10" s="1"/>
  <c r="M231" i="10" s="1"/>
  <c r="J376" i="10"/>
  <c r="K376" i="10" s="1"/>
  <c r="M376" i="10" s="1"/>
  <c r="J434" i="10"/>
  <c r="K434" i="10" s="1"/>
  <c r="M434" i="10" s="1"/>
  <c r="J354" i="10"/>
  <c r="K354" i="10" s="1"/>
  <c r="M354" i="10" s="1"/>
  <c r="J323" i="10"/>
  <c r="K323" i="10" s="1"/>
  <c r="M323" i="10" s="1"/>
  <c r="J49" i="10"/>
  <c r="K49" i="10" s="1"/>
  <c r="M49" i="10" s="1"/>
  <c r="J73" i="10"/>
  <c r="K73" i="10" s="1"/>
  <c r="M73" i="10" s="1"/>
  <c r="J228" i="10"/>
  <c r="K228" i="10" s="1"/>
  <c r="M228" i="10" s="1"/>
  <c r="J126" i="10"/>
  <c r="K126" i="10" s="1"/>
  <c r="M126" i="10" s="1"/>
  <c r="J384" i="10"/>
  <c r="K384" i="10" s="1"/>
  <c r="M384" i="10" s="1"/>
  <c r="J180" i="10"/>
  <c r="K180" i="10" s="1"/>
  <c r="M180" i="10" s="1"/>
  <c r="J296" i="10"/>
  <c r="K296" i="10" s="1"/>
  <c r="M296" i="10" s="1"/>
  <c r="J137" i="10"/>
  <c r="K137" i="10" s="1"/>
  <c r="M137" i="10" s="1"/>
  <c r="J316" i="10"/>
  <c r="K316" i="10" s="1"/>
  <c r="M316" i="10" s="1"/>
  <c r="J373" i="10"/>
  <c r="K373" i="10" s="1"/>
  <c r="M373" i="10" s="1"/>
  <c r="J12" i="10"/>
  <c r="K12" i="10" s="1"/>
  <c r="M12" i="10" s="1"/>
  <c r="J374" i="10"/>
  <c r="K374" i="10" s="1"/>
  <c r="M374" i="10" s="1"/>
  <c r="J390" i="10"/>
  <c r="K390" i="10" s="1"/>
  <c r="M390" i="10" s="1"/>
  <c r="J16" i="10"/>
  <c r="K16" i="10" s="1"/>
  <c r="M16" i="10" s="1"/>
  <c r="J392" i="10"/>
  <c r="K392" i="10" s="1"/>
  <c r="M392" i="10" s="1"/>
  <c r="J194" i="10"/>
  <c r="K194" i="10" s="1"/>
  <c r="M194" i="10" s="1"/>
  <c r="J292" i="10"/>
  <c r="K292" i="10" s="1"/>
  <c r="M292" i="10" s="1"/>
  <c r="J240" i="10"/>
  <c r="K240" i="10" s="1"/>
  <c r="M240" i="10" s="1"/>
  <c r="J142" i="10"/>
  <c r="K142" i="10" s="1"/>
  <c r="M142" i="10" s="1"/>
  <c r="J54" i="10"/>
  <c r="K54" i="10" s="1"/>
  <c r="M54" i="10" s="1"/>
  <c r="J98" i="10"/>
  <c r="K98" i="10" s="1"/>
  <c r="M98" i="10" s="1"/>
  <c r="J44" i="10"/>
  <c r="K44" i="10" s="1"/>
  <c r="M44" i="10" s="1"/>
  <c r="J317" i="10"/>
  <c r="K317" i="10" s="1"/>
  <c r="M317" i="10" s="1"/>
  <c r="J307" i="10"/>
  <c r="K307" i="10" s="1"/>
  <c r="M307" i="10" s="1"/>
  <c r="J156" i="10"/>
  <c r="K156" i="10" s="1"/>
  <c r="M156" i="10" s="1"/>
  <c r="J37" i="10"/>
  <c r="K37" i="10" s="1"/>
  <c r="M37" i="10" s="1"/>
  <c r="J148" i="10"/>
  <c r="K148" i="10" s="1"/>
  <c r="M148" i="10" s="1"/>
  <c r="J32" i="10"/>
  <c r="K32" i="10" s="1"/>
  <c r="M32" i="10" s="1"/>
  <c r="J414" i="10"/>
  <c r="K414" i="10" s="1"/>
  <c r="M414" i="10" s="1"/>
  <c r="J258" i="10"/>
  <c r="K258" i="10" s="1"/>
  <c r="M258" i="10" s="1"/>
  <c r="J189" i="10"/>
  <c r="K189" i="10" s="1"/>
  <c r="M189" i="10" s="1"/>
  <c r="J416" i="10"/>
  <c r="K416" i="10" s="1"/>
  <c r="M416" i="10" s="1"/>
  <c r="J59" i="10"/>
  <c r="K59" i="10" s="1"/>
  <c r="M59" i="10" s="1"/>
  <c r="J325" i="10"/>
  <c r="K325" i="10" s="1"/>
  <c r="M325" i="10" s="1"/>
  <c r="J65" i="10"/>
  <c r="K65" i="10" s="1"/>
  <c r="M65" i="10" s="1"/>
  <c r="J86" i="10"/>
  <c r="K86" i="10" s="1"/>
  <c r="M86" i="10" s="1"/>
  <c r="J402" i="10"/>
  <c r="K402" i="10" s="1"/>
  <c r="M402" i="10" s="1"/>
  <c r="J213" i="10"/>
  <c r="K213" i="10" s="1"/>
  <c r="M213" i="10" s="1"/>
  <c r="J207" i="10"/>
  <c r="K207" i="10" s="1"/>
  <c r="M207" i="10" s="1"/>
  <c r="J209" i="10"/>
  <c r="K209" i="10" s="1"/>
  <c r="M209" i="10" s="1"/>
  <c r="J125" i="10"/>
  <c r="K125" i="10" s="1"/>
  <c r="M125" i="10" s="1"/>
  <c r="J186" i="10"/>
  <c r="K186" i="10" s="1"/>
  <c r="M186" i="10" s="1"/>
  <c r="J302" i="10"/>
  <c r="K302" i="10" s="1"/>
  <c r="M302" i="10" s="1"/>
  <c r="J124" i="10"/>
  <c r="K124" i="10" s="1"/>
  <c r="M124" i="10" s="1"/>
  <c r="J160" i="10"/>
  <c r="K160" i="10" s="1"/>
  <c r="M160" i="10" s="1"/>
  <c r="J430" i="10"/>
  <c r="K430" i="10" s="1"/>
  <c r="M430" i="10" s="1"/>
  <c r="J305" i="10"/>
  <c r="K305" i="10" s="1"/>
  <c r="M305" i="10" s="1"/>
  <c r="J332" i="10"/>
  <c r="K332" i="10" s="1"/>
  <c r="M332" i="10" s="1"/>
  <c r="J379" i="10"/>
  <c r="K379" i="10" s="1"/>
  <c r="M379" i="10" s="1"/>
  <c r="J404" i="10"/>
  <c r="K404" i="10" s="1"/>
  <c r="M404" i="10" s="1"/>
  <c r="J310" i="10"/>
  <c r="K310" i="10" s="1"/>
  <c r="M310" i="10" s="1"/>
  <c r="J85" i="10"/>
  <c r="K85" i="10" s="1"/>
  <c r="M85" i="10" s="1"/>
  <c r="J40" i="10"/>
  <c r="K40" i="10" s="1"/>
  <c r="M40" i="10" s="1"/>
  <c r="J157" i="10"/>
  <c r="K157" i="10" s="1"/>
  <c r="M157" i="10" s="1"/>
  <c r="J109" i="10"/>
  <c r="K109" i="10" s="1"/>
  <c r="M109" i="10" s="1"/>
  <c r="J315" i="10"/>
  <c r="K315" i="10" s="1"/>
  <c r="M315" i="10" s="1"/>
  <c r="J84" i="10"/>
  <c r="K84" i="10" s="1"/>
  <c r="M84" i="10" s="1"/>
  <c r="J138" i="10"/>
  <c r="K138" i="10" s="1"/>
  <c r="M138" i="10" s="1"/>
  <c r="J301" i="10"/>
  <c r="K301" i="10" s="1"/>
  <c r="M301" i="10" s="1"/>
  <c r="J413" i="10"/>
  <c r="K413" i="10" s="1"/>
  <c r="M413" i="10" s="1"/>
  <c r="J15" i="10"/>
  <c r="K15" i="10" s="1"/>
  <c r="M15" i="10" s="1"/>
  <c r="J68" i="10"/>
  <c r="K68" i="10" s="1"/>
  <c r="M68" i="10" s="1"/>
  <c r="J350" i="10"/>
  <c r="K350" i="10" s="1"/>
  <c r="M350" i="10" s="1"/>
  <c r="J166" i="10"/>
  <c r="K166" i="10" s="1"/>
  <c r="M166" i="10" s="1"/>
  <c r="J89" i="10"/>
  <c r="K89" i="10" s="1"/>
  <c r="M89" i="10" s="1"/>
  <c r="J243" i="10"/>
  <c r="K243" i="10" s="1"/>
  <c r="M243" i="10" s="1"/>
  <c r="J306" i="10"/>
  <c r="K306" i="10" s="1"/>
  <c r="M306" i="10" s="1"/>
  <c r="J11" i="10"/>
  <c r="K11" i="10" s="1"/>
  <c r="M11" i="10" s="1"/>
  <c r="J331" i="10"/>
  <c r="K331" i="10" s="1"/>
  <c r="M331" i="10" s="1"/>
  <c r="J366" i="10"/>
  <c r="K366" i="10" s="1"/>
  <c r="M366" i="10" s="1"/>
  <c r="J263" i="10"/>
  <c r="K263" i="10" s="1"/>
  <c r="M263" i="10" s="1"/>
  <c r="J417" i="10"/>
  <c r="K417" i="10" s="1"/>
  <c r="M417" i="10" s="1"/>
  <c r="J34" i="10"/>
  <c r="K34" i="10" s="1"/>
  <c r="M34" i="10" s="1"/>
  <c r="J94" i="10"/>
  <c r="K94" i="10" s="1"/>
  <c r="M94" i="10" s="1"/>
  <c r="J369" i="10"/>
  <c r="K369" i="10" s="1"/>
  <c r="M369" i="10" s="1"/>
  <c r="J71" i="10"/>
  <c r="K71" i="10" s="1"/>
  <c r="M71" i="10" s="1"/>
  <c r="J217" i="10"/>
  <c r="K217" i="10" s="1"/>
  <c r="M217" i="10" s="1"/>
  <c r="J411" i="10"/>
  <c r="K411" i="10" s="1"/>
  <c r="M411" i="10" s="1"/>
  <c r="J170" i="10"/>
  <c r="K170" i="10" s="1"/>
  <c r="M170" i="10" s="1"/>
  <c r="J339" i="10"/>
  <c r="K339" i="10" s="1"/>
  <c r="M339" i="10" s="1"/>
  <c r="J386" i="10"/>
  <c r="K386" i="10" s="1"/>
  <c r="M386" i="10" s="1"/>
  <c r="J274" i="10"/>
  <c r="K274" i="10" s="1"/>
  <c r="M274" i="10" s="1"/>
  <c r="J18" i="10"/>
  <c r="K18" i="10" s="1"/>
  <c r="M18" i="10" s="1"/>
  <c r="J210" i="10"/>
  <c r="K210" i="10" s="1"/>
  <c r="M210" i="10" s="1"/>
  <c r="J105" i="10"/>
  <c r="K105" i="10" s="1"/>
  <c r="M105" i="10" s="1"/>
  <c r="J233" i="10"/>
  <c r="K233" i="10" s="1"/>
  <c r="M233" i="10" s="1"/>
  <c r="J351" i="10"/>
  <c r="K351" i="10" s="1"/>
  <c r="M351" i="10" s="1"/>
  <c r="J371" i="10"/>
  <c r="K371" i="10" s="1"/>
  <c r="M371" i="10" s="1"/>
  <c r="J41" i="10"/>
  <c r="K41" i="10" s="1"/>
  <c r="M41" i="10" s="1"/>
  <c r="J57" i="10"/>
  <c r="K57" i="10" s="1"/>
  <c r="M57" i="10" s="1"/>
  <c r="J335" i="10"/>
  <c r="K335" i="10" s="1"/>
  <c r="M335" i="10" s="1"/>
  <c r="J286" i="10"/>
  <c r="K286" i="10" s="1"/>
  <c r="M286" i="10" s="1"/>
  <c r="J75" i="10"/>
  <c r="K75" i="10" s="1"/>
  <c r="M75" i="10" s="1"/>
  <c r="J154" i="10"/>
  <c r="K154" i="10" s="1"/>
  <c r="M154" i="10" s="1"/>
  <c r="J183" i="10"/>
  <c r="K183" i="10" s="1"/>
  <c r="M183" i="10" s="1"/>
  <c r="J290" i="10"/>
  <c r="K290" i="10" s="1"/>
  <c r="M290" i="10" s="1"/>
  <c r="J308" i="10"/>
  <c r="K308" i="10" s="1"/>
  <c r="M308" i="10" s="1"/>
  <c r="J328" i="10"/>
  <c r="K328" i="10" s="1"/>
  <c r="M328" i="10" s="1"/>
  <c r="J141" i="10"/>
  <c r="K141" i="10" s="1"/>
  <c r="M141" i="10" s="1"/>
  <c r="J313" i="10"/>
  <c r="K313" i="10" s="1"/>
  <c r="M313" i="10" s="1"/>
  <c r="J212" i="10"/>
  <c r="K212" i="10" s="1"/>
  <c r="M212" i="10" s="1"/>
  <c r="J164" i="10"/>
  <c r="K164" i="10" s="1"/>
  <c r="M164" i="10" s="1"/>
  <c r="J225" i="10"/>
  <c r="K225" i="10" s="1"/>
  <c r="M225" i="10" s="1"/>
  <c r="J123" i="10"/>
  <c r="K123" i="10" s="1"/>
  <c r="M123" i="10" s="1"/>
  <c r="J358" i="10"/>
  <c r="K358" i="10" s="1"/>
  <c r="M358" i="10" s="1"/>
  <c r="J206" i="10"/>
  <c r="K206" i="10" s="1"/>
  <c r="M206" i="10" s="1"/>
  <c r="J179" i="10"/>
  <c r="K179" i="10" s="1"/>
  <c r="M179" i="10" s="1"/>
  <c r="J362" i="10"/>
  <c r="K362" i="10" s="1"/>
  <c r="M362" i="10" s="1"/>
  <c r="J326" i="10"/>
  <c r="K326" i="10" s="1"/>
  <c r="M326" i="10" s="1"/>
  <c r="J415" i="10"/>
  <c r="K415" i="10" s="1"/>
  <c r="M415" i="10" s="1"/>
  <c r="J95" i="10"/>
  <c r="K95" i="10" s="1"/>
  <c r="M95" i="10" s="1"/>
  <c r="J364" i="10"/>
  <c r="K364" i="10" s="1"/>
  <c r="M364" i="10" s="1"/>
  <c r="J408" i="10"/>
  <c r="K408" i="10" s="1"/>
  <c r="M408" i="10" s="1"/>
  <c r="J259" i="10"/>
  <c r="K259" i="10" s="1"/>
  <c r="M259" i="10" s="1"/>
  <c r="J375" i="10"/>
  <c r="K375" i="10" s="1"/>
  <c r="M375" i="10" s="1"/>
  <c r="J99" i="10"/>
  <c r="K99" i="10" s="1"/>
  <c r="M99" i="10" s="1"/>
  <c r="J368" i="10"/>
  <c r="K368" i="10" s="1"/>
  <c r="M368" i="10" s="1"/>
  <c r="J23" i="10"/>
  <c r="K23" i="10" s="1"/>
  <c r="M23" i="10" s="1"/>
  <c r="J128" i="10"/>
  <c r="K128" i="10" s="1"/>
  <c r="M128" i="10" s="1"/>
  <c r="J221" i="10"/>
  <c r="K221" i="10" s="1"/>
  <c r="M221" i="10" s="1"/>
  <c r="J261" i="10"/>
  <c r="K261" i="10" s="1"/>
  <c r="M261" i="10" s="1"/>
  <c r="J295" i="10"/>
  <c r="K295" i="10" s="1"/>
  <c r="M295" i="10" s="1"/>
  <c r="J70" i="10"/>
  <c r="K70" i="10" s="1"/>
  <c r="M70" i="10" s="1"/>
  <c r="J214" i="10"/>
  <c r="K214" i="10" s="1"/>
  <c r="M214" i="10" s="1"/>
  <c r="J257" i="10"/>
  <c r="K257" i="10" s="1"/>
  <c r="M257" i="10" s="1"/>
  <c r="J412" i="10"/>
  <c r="K412" i="10" s="1"/>
  <c r="M412" i="10" s="1"/>
  <c r="J53" i="10"/>
  <c r="K53" i="10" s="1"/>
  <c r="M53" i="10" s="1"/>
  <c r="J24" i="10"/>
  <c r="K24" i="10" s="1"/>
  <c r="M24" i="10" s="1"/>
  <c r="J314" i="10"/>
  <c r="K314" i="10" s="1"/>
  <c r="M314" i="10" s="1"/>
  <c r="J198" i="10"/>
  <c r="K198" i="10" s="1"/>
  <c r="M198" i="10" s="1"/>
  <c r="J342" i="10"/>
  <c r="K342" i="10" s="1"/>
  <c r="M342" i="10" s="1"/>
  <c r="J8" i="10"/>
  <c r="K8" i="10" s="1"/>
  <c r="M8" i="10" s="1"/>
  <c r="J72" i="10"/>
  <c r="K72" i="10" s="1"/>
  <c r="M72" i="10" s="1"/>
  <c r="J291" i="10"/>
  <c r="K291" i="10" s="1"/>
  <c r="M291" i="10" s="1"/>
  <c r="J185" i="10"/>
  <c r="K185" i="10" s="1"/>
  <c r="M185" i="10" s="1"/>
  <c r="J131" i="10"/>
  <c r="K131" i="10" s="1"/>
  <c r="M131" i="10" s="1"/>
  <c r="J220" i="10"/>
  <c r="K220" i="10" s="1"/>
  <c r="M220" i="10" s="1"/>
  <c r="J55" i="10"/>
  <c r="K55" i="10" s="1"/>
  <c r="M55" i="10" s="1"/>
  <c r="J318" i="10"/>
  <c r="K318" i="10" s="1"/>
  <c r="M318" i="10" s="1"/>
  <c r="J270" i="10"/>
  <c r="K270" i="10" s="1"/>
  <c r="M270" i="10" s="1"/>
  <c r="J285" i="10"/>
  <c r="K285" i="10" s="1"/>
  <c r="M285" i="10" s="1"/>
  <c r="J101" i="10"/>
  <c r="K101" i="10" s="1"/>
  <c r="M101" i="10" s="1"/>
  <c r="J393" i="10"/>
  <c r="K393" i="10" s="1"/>
  <c r="M393" i="10" s="1"/>
  <c r="J431" i="10"/>
  <c r="K431" i="10" s="1"/>
  <c r="M431" i="10" s="1"/>
  <c r="J58" i="10"/>
  <c r="K58" i="10" s="1"/>
  <c r="M58" i="10" s="1"/>
  <c r="J273" i="10"/>
  <c r="K273" i="10" s="1"/>
  <c r="M273" i="10" s="1"/>
  <c r="J192" i="10"/>
  <c r="K192" i="10" s="1"/>
  <c r="M192" i="10" s="1"/>
  <c r="J177" i="10"/>
  <c r="K177" i="10" s="1"/>
  <c r="M177" i="10" s="1"/>
  <c r="J297" i="10"/>
  <c r="K297" i="10" s="1"/>
  <c r="M297" i="10" s="1"/>
  <c r="J97" i="10"/>
  <c r="K97" i="10" s="1"/>
  <c r="M97" i="10" s="1"/>
  <c r="J135" i="10"/>
  <c r="K135" i="10" s="1"/>
  <c r="M135" i="10" s="1"/>
  <c r="J102" i="10"/>
  <c r="K102" i="10" s="1"/>
  <c r="M102" i="10" s="1"/>
  <c r="J370" i="10"/>
  <c r="K370" i="10" s="1"/>
  <c r="M370" i="10" s="1"/>
  <c r="J349" i="10"/>
  <c r="K349" i="10" s="1"/>
  <c r="M349" i="10" s="1"/>
  <c r="J195" i="10"/>
  <c r="K195" i="10" s="1"/>
  <c r="M195" i="10" s="1"/>
  <c r="J235" i="10"/>
  <c r="K235" i="10" s="1"/>
  <c r="M235" i="10" s="1"/>
  <c r="J341" i="10"/>
  <c r="K341" i="10" s="1"/>
  <c r="M341" i="10" s="1"/>
  <c r="J134" i="10"/>
  <c r="K134" i="10" s="1"/>
  <c r="M134" i="10" s="1"/>
  <c r="J100" i="10"/>
  <c r="K100" i="10" s="1"/>
  <c r="M100" i="10" s="1"/>
  <c r="J153" i="10"/>
  <c r="K153" i="10" s="1"/>
  <c r="M153" i="10" s="1"/>
  <c r="J190" i="10"/>
  <c r="K190" i="10" s="1"/>
  <c r="M190" i="10" s="1"/>
  <c r="J407" i="10"/>
  <c r="K407" i="10" s="1"/>
  <c r="M407" i="10" s="1"/>
  <c r="J321" i="10"/>
  <c r="K321" i="10" s="1"/>
  <c r="M321" i="10" s="1"/>
  <c r="J423" i="10"/>
  <c r="K423" i="10" s="1"/>
  <c r="M423" i="10" s="1"/>
  <c r="J294" i="10"/>
  <c r="K294" i="10" s="1"/>
  <c r="M294" i="10" s="1"/>
  <c r="J336" i="10"/>
  <c r="K336" i="10" s="1"/>
  <c r="M336" i="10" s="1"/>
  <c r="J278" i="10"/>
  <c r="K278" i="10" s="1"/>
  <c r="M278" i="10" s="1"/>
  <c r="J406" i="10"/>
  <c r="K406" i="10" s="1"/>
  <c r="M406" i="10" s="1"/>
  <c r="J224" i="10"/>
  <c r="K224" i="10" s="1"/>
  <c r="M224" i="10" s="1"/>
  <c r="J149" i="10"/>
  <c r="K149" i="10" s="1"/>
  <c r="M149" i="10" s="1"/>
  <c r="J110" i="10"/>
  <c r="K110" i="10" s="1"/>
  <c r="M110" i="10" s="1"/>
  <c r="J76" i="10"/>
  <c r="K76" i="10" s="1"/>
  <c r="M76" i="10" s="1"/>
  <c r="J208" i="10"/>
  <c r="K208" i="10" s="1"/>
  <c r="M208" i="10" s="1"/>
  <c r="J383" i="10"/>
  <c r="K383" i="10" s="1"/>
  <c r="M383" i="10" s="1"/>
  <c r="J222" i="10"/>
  <c r="K222" i="10" s="1"/>
  <c r="M222" i="10" s="1"/>
  <c r="J82" i="10"/>
  <c r="K82" i="10" s="1"/>
  <c r="M82" i="10" s="1"/>
  <c r="J115" i="10"/>
  <c r="K115" i="10" s="1"/>
  <c r="M115" i="10" s="1"/>
  <c r="J90" i="10"/>
  <c r="K90" i="10" s="1"/>
  <c r="M90" i="10" s="1"/>
  <c r="J196" i="10"/>
  <c r="K196" i="10" s="1"/>
  <c r="M196" i="10" s="1"/>
  <c r="J303" i="10"/>
  <c r="K303" i="10" s="1"/>
  <c r="M303" i="10" s="1"/>
  <c r="J56" i="10"/>
  <c r="K56" i="10" s="1"/>
  <c r="M56" i="10" s="1"/>
  <c r="J43" i="10"/>
  <c r="K43" i="10" s="1"/>
  <c r="M43" i="10" s="1"/>
  <c r="J253" i="10"/>
  <c r="K253" i="10" s="1"/>
  <c r="M253" i="10" s="1"/>
  <c r="J202" i="10"/>
  <c r="K202" i="10" s="1"/>
  <c r="M202" i="10" s="1"/>
  <c r="J60" i="10"/>
  <c r="K60" i="10" s="1"/>
  <c r="M60" i="10" s="1"/>
  <c r="J245" i="10"/>
  <c r="K245" i="10" s="1"/>
  <c r="M245" i="10" s="1"/>
  <c r="J382" i="10"/>
  <c r="K382" i="10" s="1"/>
  <c r="M382" i="10" s="1"/>
  <c r="J275" i="10"/>
  <c r="K275" i="10" s="1"/>
  <c r="M275" i="10" s="1"/>
  <c r="J13" i="10"/>
  <c r="K13" i="10" s="1"/>
  <c r="M13" i="10" s="1"/>
  <c r="J122" i="10"/>
  <c r="K122" i="10" s="1"/>
  <c r="M122" i="10" s="1"/>
  <c r="J403" i="10"/>
  <c r="K403" i="10" s="1"/>
  <c r="M403" i="10" s="1"/>
  <c r="J162" i="10"/>
  <c r="K162" i="10" s="1"/>
  <c r="M162" i="10" s="1"/>
  <c r="J269" i="10"/>
  <c r="K269" i="10" s="1"/>
  <c r="M269" i="10" s="1"/>
  <c r="J435" i="10"/>
  <c r="K435" i="10" s="1"/>
  <c r="M435" i="10" s="1"/>
  <c r="J346" i="10"/>
  <c r="K346" i="10" s="1"/>
  <c r="M346" i="10" s="1"/>
  <c r="J117" i="10"/>
  <c r="K117" i="10" s="1"/>
  <c r="M117" i="10" s="1"/>
  <c r="J203" i="10"/>
  <c r="K203" i="10" s="1"/>
  <c r="M203" i="10" s="1"/>
  <c r="J165" i="10"/>
  <c r="K165" i="10" s="1"/>
  <c r="M165" i="10" s="1"/>
  <c r="J42" i="10"/>
  <c r="K42" i="10" s="1"/>
  <c r="M42" i="10" s="1"/>
  <c r="J279" i="10"/>
  <c r="K279" i="10" s="1"/>
  <c r="M279" i="10" s="1"/>
  <c r="J251" i="10"/>
  <c r="K251" i="10" s="1"/>
  <c r="M251" i="10" s="1"/>
  <c r="J264" i="10"/>
  <c r="K264" i="10" s="1"/>
  <c r="M264" i="10" s="1"/>
  <c r="J200" i="10"/>
  <c r="K200" i="10" s="1"/>
  <c r="M200" i="10" s="1"/>
  <c r="J161" i="10"/>
  <c r="K161" i="10" s="1"/>
  <c r="M161" i="10" s="1"/>
  <c r="J238" i="10"/>
  <c r="K238" i="10" s="1"/>
  <c r="M238" i="10" s="1"/>
  <c r="J385" i="10"/>
  <c r="K385" i="10" s="1"/>
  <c r="M385" i="10" s="1"/>
  <c r="J420" i="10"/>
  <c r="K420" i="10" s="1"/>
  <c r="M420" i="10" s="1"/>
  <c r="J39" i="10"/>
  <c r="K39" i="10" s="1"/>
  <c r="M39" i="10" s="1"/>
  <c r="J242" i="10"/>
  <c r="K242" i="10" s="1"/>
  <c r="M242" i="10" s="1"/>
  <c r="J33" i="10"/>
  <c r="K33" i="10" s="1"/>
  <c r="M33" i="10" s="1"/>
  <c r="J398" i="10"/>
  <c r="K398" i="10" s="1"/>
  <c r="M398" i="10" s="1"/>
  <c r="J174" i="10"/>
  <c r="K174" i="10" s="1"/>
  <c r="M174" i="10" s="1"/>
  <c r="J410" i="10"/>
  <c r="K410" i="10" s="1"/>
  <c r="M410" i="10" s="1"/>
  <c r="J63" i="10"/>
  <c r="K63" i="10" s="1"/>
  <c r="M63" i="10" s="1"/>
  <c r="J428" i="10"/>
  <c r="K428" i="10" s="1"/>
  <c r="M428" i="10" s="1"/>
  <c r="J106" i="10"/>
  <c r="K106" i="10" s="1"/>
  <c r="M106" i="10" s="1"/>
  <c r="J45" i="10"/>
  <c r="K45" i="10" s="1"/>
  <c r="M45" i="10" s="1"/>
  <c r="J267" i="10"/>
  <c r="K267" i="10" s="1"/>
  <c r="M267" i="10" s="1"/>
  <c r="J201" i="10"/>
  <c r="K201" i="10" s="1"/>
  <c r="M201" i="10" s="1"/>
  <c r="J280" i="10"/>
  <c r="K280" i="10" s="1"/>
  <c r="M280" i="10" s="1"/>
  <c r="J199" i="10"/>
  <c r="K199" i="10" s="1"/>
  <c r="M199" i="10" s="1"/>
  <c r="J29" i="10"/>
  <c r="K29" i="10" s="1"/>
  <c r="M29" i="10" s="1"/>
  <c r="J391" i="10"/>
  <c r="K391" i="10" s="1"/>
  <c r="M391" i="10" s="1"/>
  <c r="J367" i="10"/>
  <c r="K367" i="10" s="1"/>
  <c r="M367" i="10" s="1"/>
  <c r="J237" i="10"/>
  <c r="K237" i="10" s="1"/>
  <c r="M237" i="10" s="1"/>
  <c r="J96" i="10"/>
  <c r="K96" i="10" s="1"/>
  <c r="M96" i="10" s="1"/>
  <c r="J427" i="10"/>
  <c r="K427" i="10" s="1"/>
  <c r="M427" i="10" s="1"/>
  <c r="J69" i="10"/>
  <c r="K69" i="10" s="1"/>
  <c r="M69" i="10" s="1"/>
  <c r="J388" i="10"/>
  <c r="K388" i="10" s="1"/>
  <c r="M388" i="10" s="1"/>
  <c r="J426" i="10"/>
  <c r="K426" i="10" s="1"/>
  <c r="M426" i="10" s="1"/>
  <c r="J17" i="10"/>
  <c r="K17" i="10" s="1"/>
  <c r="M17" i="10" s="1"/>
  <c r="J254" i="10"/>
  <c r="K254" i="10" s="1"/>
  <c r="M254" i="10" s="1"/>
  <c r="J30" i="10"/>
  <c r="K30" i="10" s="1"/>
  <c r="M30" i="10" s="1"/>
  <c r="J25" i="10"/>
  <c r="K25" i="10" s="1"/>
  <c r="M25" i="10" s="1"/>
  <c r="J150" i="10"/>
  <c r="K150" i="10" s="1"/>
  <c r="M150" i="10" s="1"/>
  <c r="J421" i="10"/>
  <c r="K421" i="10" s="1"/>
  <c r="M421" i="10" s="1"/>
  <c r="J146" i="10"/>
  <c r="K146" i="10" s="1"/>
  <c r="M146" i="10" s="1"/>
  <c r="J103" i="10"/>
  <c r="K103" i="10" s="1"/>
  <c r="M103" i="10" s="1"/>
  <c r="J145" i="10"/>
  <c r="K145" i="10" s="1"/>
  <c r="M145" i="10" s="1"/>
  <c r="J129" i="10"/>
  <c r="K129" i="10" s="1"/>
  <c r="M129" i="10" s="1"/>
  <c r="J22" i="10"/>
  <c r="K22" i="10" s="1"/>
  <c r="M22" i="10" s="1"/>
  <c r="J104" i="10"/>
  <c r="K104" i="10" s="1"/>
  <c r="M104" i="10" s="1"/>
  <c r="J67" i="10"/>
  <c r="K67" i="10" s="1"/>
  <c r="M67" i="10" s="1"/>
  <c r="J248" i="10"/>
  <c r="K248" i="10" s="1"/>
  <c r="M248" i="10" s="1"/>
  <c r="J119" i="10"/>
  <c r="K119" i="10" s="1"/>
  <c r="M119" i="10" s="1"/>
  <c r="J246" i="10"/>
  <c r="K246" i="10" s="1"/>
  <c r="M246" i="10" s="1"/>
  <c r="J182" i="10"/>
  <c r="K182" i="10" s="1"/>
  <c r="M182" i="10" s="1"/>
  <c r="J250" i="10"/>
  <c r="K250" i="10" s="1"/>
  <c r="M250" i="10" s="1"/>
  <c r="J432" i="10"/>
  <c r="K432" i="10" s="1"/>
  <c r="M432" i="10" s="1"/>
  <c r="J324" i="10"/>
  <c r="K324" i="10" s="1"/>
  <c r="M324" i="10" s="1"/>
  <c r="J399" i="10"/>
  <c r="K399" i="10" s="1"/>
  <c r="M399" i="10" s="1"/>
  <c r="J223" i="10"/>
  <c r="K223" i="10" s="1"/>
  <c r="M223" i="10" s="1"/>
  <c r="J35" i="10"/>
  <c r="K35" i="10" s="1"/>
  <c r="M35" i="10" s="1"/>
  <c r="J284" i="10"/>
  <c r="K284" i="10" s="1"/>
  <c r="M284" i="10" s="1"/>
  <c r="J304" i="10"/>
  <c r="K304" i="10" s="1"/>
  <c r="M304" i="10" s="1"/>
  <c r="J47" i="10"/>
  <c r="K47" i="10" s="1"/>
  <c r="M47" i="10" s="1"/>
  <c r="J27" i="10"/>
  <c r="K27" i="10" s="1"/>
  <c r="M27" i="10" s="1"/>
  <c r="J333" i="10"/>
  <c r="K333" i="10" s="1"/>
  <c r="M333" i="10" s="1"/>
  <c r="J211" i="10"/>
  <c r="K211" i="10" s="1"/>
  <c r="M211" i="10" s="1"/>
  <c r="J252" i="10"/>
  <c r="K252" i="10" s="1"/>
  <c r="M252" i="10" s="1"/>
  <c r="J130" i="10"/>
  <c r="K130" i="10" s="1"/>
  <c r="M130" i="10" s="1"/>
  <c r="J163" i="10"/>
  <c r="K163" i="10" s="1"/>
  <c r="M163" i="10" s="1"/>
  <c r="J338" i="10"/>
  <c r="K338" i="10" s="1"/>
  <c r="M338" i="10" s="1"/>
  <c r="J118" i="10"/>
  <c r="K118" i="10" s="1"/>
  <c r="M118" i="10" s="1"/>
  <c r="J340" i="10"/>
  <c r="K340" i="10" s="1"/>
  <c r="M340" i="10" s="1"/>
  <c r="J107" i="10"/>
  <c r="K107" i="10" s="1"/>
  <c r="M107" i="10" s="1"/>
  <c r="J175" i="10"/>
  <c r="K175" i="10" s="1"/>
  <c r="M175" i="10" s="1"/>
  <c r="J277" i="10"/>
  <c r="K277" i="10" s="1"/>
  <c r="M277" i="10" s="1"/>
  <c r="J344" i="10"/>
  <c r="K344" i="10" s="1"/>
  <c r="M344" i="10" s="1"/>
  <c r="J181" i="10"/>
  <c r="K181" i="10" s="1"/>
  <c r="M181" i="10" s="1"/>
  <c r="J419" i="10"/>
  <c r="K419" i="10" s="1"/>
  <c r="M419" i="10" s="1"/>
  <c r="J425" i="10"/>
  <c r="K425" i="10" s="1"/>
  <c r="M425" i="10" s="1"/>
  <c r="J64" i="10"/>
  <c r="K64" i="10" s="1"/>
  <c r="M64" i="10" s="1"/>
  <c r="J281" i="10"/>
  <c r="K281" i="10" s="1"/>
  <c r="M281" i="10" s="1"/>
  <c r="J401" i="10"/>
  <c r="K401" i="10" s="1"/>
  <c r="M401" i="10" s="1"/>
  <c r="J176" i="10"/>
  <c r="K176" i="10" s="1"/>
  <c r="M176" i="10" s="1"/>
  <c r="J283" i="10"/>
  <c r="K283" i="10" s="1"/>
  <c r="M283" i="10" s="1"/>
  <c r="J260" i="10"/>
  <c r="K260" i="10" s="1"/>
  <c r="M260" i="10" s="1"/>
  <c r="J10" i="10"/>
  <c r="K10" i="10" s="1"/>
  <c r="M10" i="10" s="1"/>
  <c r="J215" i="10"/>
  <c r="K215" i="10" s="1"/>
  <c r="M215" i="10" s="1"/>
  <c r="J83" i="10"/>
  <c r="K83" i="10" s="1"/>
  <c r="M83" i="10" s="1"/>
  <c r="J241" i="10"/>
  <c r="K241" i="10" s="1"/>
  <c r="M241" i="10" s="1"/>
  <c r="J418" i="10"/>
  <c r="K418" i="10" s="1"/>
  <c r="M418" i="10" s="1"/>
  <c r="J167" i="10"/>
  <c r="K167" i="10" s="1"/>
  <c r="M167" i="10" s="1"/>
  <c r="J319" i="10"/>
  <c r="K319" i="10" s="1"/>
  <c r="M319" i="10" s="1"/>
  <c r="J91" i="10"/>
  <c r="K91" i="10" s="1"/>
  <c r="M91" i="10" s="1"/>
  <c r="J396" i="10"/>
  <c r="K396" i="10" s="1"/>
  <c r="M396" i="10" s="1"/>
  <c r="J171" i="10"/>
  <c r="K171" i="10" s="1"/>
  <c r="M171" i="10" s="1"/>
  <c r="J300" i="10"/>
  <c r="K300" i="10" s="1"/>
  <c r="M300" i="10" s="1"/>
  <c r="J133" i="10"/>
  <c r="K133" i="10" s="1"/>
  <c r="M133" i="10" s="1"/>
  <c r="J397" i="10"/>
  <c r="K397" i="10" s="1"/>
  <c r="M397" i="10" s="1"/>
  <c r="J74" i="10"/>
  <c r="K74" i="10" s="1"/>
  <c r="M74" i="10" s="1"/>
  <c r="J356" i="10"/>
  <c r="K356" i="10" s="1"/>
  <c r="M356" i="10" s="1"/>
  <c r="J66" i="10"/>
  <c r="K66" i="10" s="1"/>
  <c r="M66" i="10" s="1"/>
  <c r="L437" i="9"/>
  <c r="J282" i="8"/>
  <c r="K282" i="8" s="1"/>
  <c r="M282" i="8" s="1"/>
  <c r="N282" i="9" s="1"/>
  <c r="J379" i="8"/>
  <c r="K379" i="8" s="1"/>
  <c r="M379" i="8" s="1"/>
  <c r="N379" i="9" s="1"/>
  <c r="J57" i="8"/>
  <c r="K57" i="8" s="1"/>
  <c r="M57" i="8" s="1"/>
  <c r="N57" i="9" s="1"/>
  <c r="J331" i="8"/>
  <c r="K331" i="8" s="1"/>
  <c r="M331" i="8" s="1"/>
  <c r="N331" i="9" s="1"/>
  <c r="J56" i="8"/>
  <c r="K56" i="8" s="1"/>
  <c r="M56" i="8" s="1"/>
  <c r="N56" i="9" s="1"/>
  <c r="J91" i="8"/>
  <c r="K91" i="8" s="1"/>
  <c r="M91" i="8" s="1"/>
  <c r="N91" i="9" s="1"/>
  <c r="J314" i="8"/>
  <c r="K314" i="8" s="1"/>
  <c r="M314" i="8" s="1"/>
  <c r="N314" i="9" s="1"/>
  <c r="J88" i="8"/>
  <c r="K88" i="8" s="1"/>
  <c r="M88" i="8" s="1"/>
  <c r="N88" i="9" s="1"/>
  <c r="J65" i="8"/>
  <c r="K65" i="8" s="1"/>
  <c r="M65" i="8" s="1"/>
  <c r="N65" i="9" s="1"/>
  <c r="J355" i="8"/>
  <c r="K355" i="8" s="1"/>
  <c r="M355" i="8" s="1"/>
  <c r="N355" i="9" s="1"/>
  <c r="J339" i="8"/>
  <c r="K339" i="8" s="1"/>
  <c r="M339" i="8" s="1"/>
  <c r="N339" i="9" s="1"/>
  <c r="J187" i="8"/>
  <c r="K187" i="8" s="1"/>
  <c r="M187" i="8" s="1"/>
  <c r="N187" i="9" s="1"/>
  <c r="J27" i="8"/>
  <c r="K27" i="8" s="1"/>
  <c r="M27" i="8" s="1"/>
  <c r="N27" i="9" s="1"/>
  <c r="J134" i="8"/>
  <c r="K134" i="8" s="1"/>
  <c r="M134" i="8" s="1"/>
  <c r="N134" i="9" s="1"/>
  <c r="J374" i="8"/>
  <c r="K374" i="8" s="1"/>
  <c r="M374" i="8" s="1"/>
  <c r="N374" i="9" s="1"/>
  <c r="J216" i="8"/>
  <c r="K216" i="8" s="1"/>
  <c r="M216" i="8" s="1"/>
  <c r="N216" i="9" s="1"/>
  <c r="J106" i="8"/>
  <c r="K106" i="8" s="1"/>
  <c r="M106" i="8" s="1"/>
  <c r="N106" i="9" s="1"/>
  <c r="J211" i="8"/>
  <c r="K211" i="8" s="1"/>
  <c r="M211" i="8" s="1"/>
  <c r="N211" i="9" s="1"/>
  <c r="J390" i="8"/>
  <c r="K390" i="8" s="1"/>
  <c r="M390" i="8" s="1"/>
  <c r="N390" i="9" s="1"/>
  <c r="J86" i="8"/>
  <c r="K86" i="8" s="1"/>
  <c r="M86" i="8" s="1"/>
  <c r="N86" i="9" s="1"/>
  <c r="J376" i="8"/>
  <c r="K376" i="8" s="1"/>
  <c r="M376" i="8" s="1"/>
  <c r="N376" i="9" s="1"/>
  <c r="J21" i="8"/>
  <c r="K21" i="8" s="1"/>
  <c r="M21" i="8" s="1"/>
  <c r="N21" i="9" s="1"/>
  <c r="J261" i="8"/>
  <c r="K261" i="8" s="1"/>
  <c r="M261" i="8" s="1"/>
  <c r="N261" i="9" s="1"/>
  <c r="J83" i="8"/>
  <c r="K83" i="8" s="1"/>
  <c r="M83" i="8" s="1"/>
  <c r="N83" i="9" s="1"/>
  <c r="J269" i="8"/>
  <c r="K269" i="8" s="1"/>
  <c r="M269" i="8" s="1"/>
  <c r="N269" i="9" s="1"/>
  <c r="J396" i="8"/>
  <c r="K396" i="8" s="1"/>
  <c r="M396" i="8" s="1"/>
  <c r="N396" i="9" s="1"/>
  <c r="J193" i="8"/>
  <c r="K193" i="8" s="1"/>
  <c r="M193" i="8" s="1"/>
  <c r="N193" i="9" s="1"/>
  <c r="J358" i="8"/>
  <c r="K358" i="8" s="1"/>
  <c r="M358" i="8" s="1"/>
  <c r="N358" i="9" s="1"/>
  <c r="J26" i="8"/>
  <c r="K26" i="8" s="1"/>
  <c r="M26" i="8" s="1"/>
  <c r="N26" i="9" s="1"/>
  <c r="J344" i="8"/>
  <c r="K344" i="8" s="1"/>
  <c r="M344" i="8" s="1"/>
  <c r="N344" i="9" s="1"/>
  <c r="J292" i="8"/>
  <c r="K292" i="8" s="1"/>
  <c r="M292" i="8" s="1"/>
  <c r="N292" i="9" s="1"/>
  <c r="J55" i="8"/>
  <c r="K55" i="8" s="1"/>
  <c r="M55" i="8" s="1"/>
  <c r="N55" i="9" s="1"/>
  <c r="J251" i="8"/>
  <c r="K251" i="8" s="1"/>
  <c r="M251" i="8" s="1"/>
  <c r="N251" i="9" s="1"/>
  <c r="J410" i="8"/>
  <c r="K410" i="8" s="1"/>
  <c r="M410" i="8" s="1"/>
  <c r="N410" i="9" s="1"/>
  <c r="J321" i="8"/>
  <c r="K321" i="8" s="1"/>
  <c r="M321" i="8" s="1"/>
  <c r="N321" i="9" s="1"/>
  <c r="J222" i="8"/>
  <c r="K222" i="8" s="1"/>
  <c r="M222" i="8" s="1"/>
  <c r="N222" i="9" s="1"/>
  <c r="J343" i="8"/>
  <c r="K343" i="8" s="1"/>
  <c r="M343" i="8" s="1"/>
  <c r="N343" i="9" s="1"/>
  <c r="J212" i="8"/>
  <c r="K212" i="8" s="1"/>
  <c r="M212" i="8" s="1"/>
  <c r="N212" i="9" s="1"/>
  <c r="J375" i="8"/>
  <c r="K375" i="8" s="1"/>
  <c r="M375" i="8" s="1"/>
  <c r="N375" i="9" s="1"/>
  <c r="J394" i="8"/>
  <c r="K394" i="8" s="1"/>
  <c r="M394" i="8" s="1"/>
  <c r="N394" i="9" s="1"/>
  <c r="J154" i="8"/>
  <c r="K154" i="8" s="1"/>
  <c r="M154" i="8" s="1"/>
  <c r="N154" i="9" s="1"/>
  <c r="J157" i="8"/>
  <c r="K157" i="8" s="1"/>
  <c r="M157" i="8" s="1"/>
  <c r="N157" i="9" s="1"/>
  <c r="J156" i="8"/>
  <c r="K156" i="8" s="1"/>
  <c r="M156" i="8" s="1"/>
  <c r="N156" i="9" s="1"/>
  <c r="J223" i="8"/>
  <c r="K223" i="8" s="1"/>
  <c r="M223" i="8" s="1"/>
  <c r="N223" i="9" s="1"/>
  <c r="J204" i="8"/>
  <c r="K204" i="8" s="1"/>
  <c r="M204" i="8" s="1"/>
  <c r="N204" i="9" s="1"/>
  <c r="J385" i="8"/>
  <c r="K385" i="8" s="1"/>
  <c r="M385" i="8" s="1"/>
  <c r="N385" i="9" s="1"/>
  <c r="J227" i="8"/>
  <c r="K227" i="8" s="1"/>
  <c r="M227" i="8" s="1"/>
  <c r="N227" i="9" s="1"/>
  <c r="J305" i="8"/>
  <c r="K305" i="8" s="1"/>
  <c r="M305" i="8" s="1"/>
  <c r="N305" i="9" s="1"/>
  <c r="J142" i="8"/>
  <c r="K142" i="8" s="1"/>
  <c r="M142" i="8" s="1"/>
  <c r="N142" i="9" s="1"/>
  <c r="J226" i="8"/>
  <c r="K226" i="8" s="1"/>
  <c r="M226" i="8" s="1"/>
  <c r="N226" i="9" s="1"/>
  <c r="J172" i="8"/>
  <c r="K172" i="8" s="1"/>
  <c r="M172" i="8" s="1"/>
  <c r="N172" i="9" s="1"/>
  <c r="J206" i="8"/>
  <c r="K206" i="8" s="1"/>
  <c r="M206" i="8" s="1"/>
  <c r="N206" i="9" s="1"/>
  <c r="J97" i="8"/>
  <c r="K97" i="8" s="1"/>
  <c r="M97" i="8" s="1"/>
  <c r="N97" i="9" s="1"/>
  <c r="J393" i="8"/>
  <c r="K393" i="8" s="1"/>
  <c r="M393" i="8" s="1"/>
  <c r="N393" i="9" s="1"/>
  <c r="J230" i="8"/>
  <c r="K230" i="8" s="1"/>
  <c r="M230" i="8" s="1"/>
  <c r="N230" i="9" s="1"/>
  <c r="J234" i="8"/>
  <c r="K234" i="8" s="1"/>
  <c r="M234" i="8" s="1"/>
  <c r="N234" i="9" s="1"/>
  <c r="J10" i="8"/>
  <c r="K10" i="8" s="1"/>
  <c r="M10" i="8" s="1"/>
  <c r="N10" i="9" s="1"/>
  <c r="J303" i="8"/>
  <c r="K303" i="8" s="1"/>
  <c r="M303" i="8" s="1"/>
  <c r="N303" i="9" s="1"/>
  <c r="J93" i="8"/>
  <c r="K93" i="8" s="1"/>
  <c r="M93" i="8" s="1"/>
  <c r="N93" i="9" s="1"/>
  <c r="J203" i="8"/>
  <c r="K203" i="8" s="1"/>
  <c r="M203" i="8" s="1"/>
  <c r="N203" i="9" s="1"/>
  <c r="J62" i="8"/>
  <c r="K62" i="8" s="1"/>
  <c r="M62" i="8" s="1"/>
  <c r="N62" i="9" s="1"/>
  <c r="J337" i="8"/>
  <c r="K337" i="8" s="1"/>
  <c r="M337" i="8" s="1"/>
  <c r="N337" i="9" s="1"/>
  <c r="J197" i="8"/>
  <c r="K197" i="8" s="1"/>
  <c r="M197" i="8" s="1"/>
  <c r="N197" i="9" s="1"/>
  <c r="J146" i="8"/>
  <c r="K146" i="8" s="1"/>
  <c r="M146" i="8" s="1"/>
  <c r="N146" i="9" s="1"/>
  <c r="J130" i="8"/>
  <c r="K130" i="8" s="1"/>
  <c r="M130" i="8" s="1"/>
  <c r="N130" i="9" s="1"/>
  <c r="J115" i="8"/>
  <c r="K115" i="8" s="1"/>
  <c r="M115" i="8" s="1"/>
  <c r="N115" i="9" s="1"/>
  <c r="J420" i="8"/>
  <c r="K420" i="8" s="1"/>
  <c r="M420" i="8" s="1"/>
  <c r="N420" i="9" s="1"/>
  <c r="J283" i="8"/>
  <c r="K283" i="8" s="1"/>
  <c r="M283" i="8" s="1"/>
  <c r="N283" i="9" s="1"/>
  <c r="J167" i="8"/>
  <c r="K167" i="8" s="1"/>
  <c r="M167" i="8" s="1"/>
  <c r="N167" i="9" s="1"/>
  <c r="J50" i="8"/>
  <c r="K50" i="8" s="1"/>
  <c r="M50" i="8" s="1"/>
  <c r="N50" i="9" s="1"/>
  <c r="J233" i="8"/>
  <c r="K233" i="8" s="1"/>
  <c r="M233" i="8" s="1"/>
  <c r="N233" i="9" s="1"/>
  <c r="J295" i="8"/>
  <c r="K295" i="8" s="1"/>
  <c r="M295" i="8" s="1"/>
  <c r="N295" i="9" s="1"/>
  <c r="J366" i="8"/>
  <c r="K366" i="8" s="1"/>
  <c r="M366" i="8" s="1"/>
  <c r="N366" i="9" s="1"/>
  <c r="J368" i="8"/>
  <c r="K368" i="8" s="1"/>
  <c r="M368" i="8" s="1"/>
  <c r="N368" i="9" s="1"/>
  <c r="J159" i="8"/>
  <c r="K159" i="8" s="1"/>
  <c r="M159" i="8" s="1"/>
  <c r="N159" i="9" s="1"/>
  <c r="J411" i="8"/>
  <c r="K411" i="8" s="1"/>
  <c r="M411" i="8" s="1"/>
  <c r="N411" i="9" s="1"/>
  <c r="J284" i="8"/>
  <c r="K284" i="8" s="1"/>
  <c r="M284" i="8" s="1"/>
  <c r="N284" i="9" s="1"/>
  <c r="J116" i="8"/>
  <c r="K116" i="8" s="1"/>
  <c r="M116" i="8" s="1"/>
  <c r="N116" i="9" s="1"/>
  <c r="J61" i="8"/>
  <c r="K61" i="8" s="1"/>
  <c r="M61" i="8" s="1"/>
  <c r="N61" i="9" s="1"/>
  <c r="J242" i="8"/>
  <c r="K242" i="8" s="1"/>
  <c r="M242" i="8" s="1"/>
  <c r="N242" i="9" s="1"/>
  <c r="J386" i="8"/>
  <c r="K386" i="8" s="1"/>
  <c r="M386" i="8" s="1"/>
  <c r="N386" i="9" s="1"/>
  <c r="J317" i="8"/>
  <c r="K317" i="8" s="1"/>
  <c r="M317" i="8" s="1"/>
  <c r="N317" i="9" s="1"/>
  <c r="J9" i="8"/>
  <c r="K9" i="8" s="1"/>
  <c r="M9" i="8" s="1"/>
  <c r="N9" i="9" s="1"/>
  <c r="J232" i="8"/>
  <c r="K232" i="8" s="1"/>
  <c r="M232" i="8" s="1"/>
  <c r="N232" i="9" s="1"/>
  <c r="J363" i="8"/>
  <c r="K363" i="8" s="1"/>
  <c r="M363" i="8" s="1"/>
  <c r="N363" i="9" s="1"/>
  <c r="J202" i="8"/>
  <c r="K202" i="8" s="1"/>
  <c r="M202" i="8" s="1"/>
  <c r="N202" i="9" s="1"/>
  <c r="J48" i="8"/>
  <c r="K48" i="8" s="1"/>
  <c r="M48" i="8" s="1"/>
  <c r="N48" i="9" s="1"/>
  <c r="J171" i="8"/>
  <c r="K171" i="8" s="1"/>
  <c r="M171" i="8" s="1"/>
  <c r="N171" i="9" s="1"/>
  <c r="J39" i="8"/>
  <c r="K39" i="8" s="1"/>
  <c r="M39" i="8" s="1"/>
  <c r="N39" i="9" s="1"/>
  <c r="J181" i="8"/>
  <c r="K181" i="8" s="1"/>
  <c r="M181" i="8" s="1"/>
  <c r="N181" i="9" s="1"/>
  <c r="J287" i="8"/>
  <c r="K287" i="8" s="1"/>
  <c r="M287" i="8" s="1"/>
  <c r="N287" i="9" s="1"/>
  <c r="J245" i="8"/>
  <c r="K245" i="8" s="1"/>
  <c r="M245" i="8" s="1"/>
  <c r="N245" i="9" s="1"/>
  <c r="J219" i="8"/>
  <c r="K219" i="8" s="1"/>
  <c r="M219" i="8" s="1"/>
  <c r="N219" i="9" s="1"/>
  <c r="J285" i="8"/>
  <c r="K285" i="8" s="1"/>
  <c r="M285" i="8" s="1"/>
  <c r="N285" i="9" s="1"/>
  <c r="J210" i="8"/>
  <c r="K210" i="8" s="1"/>
  <c r="M210" i="8" s="1"/>
  <c r="N210" i="9" s="1"/>
  <c r="J320" i="8"/>
  <c r="K320" i="8" s="1"/>
  <c r="M320" i="8" s="1"/>
  <c r="N320" i="9" s="1"/>
  <c r="J161" i="8"/>
  <c r="K161" i="8" s="1"/>
  <c r="M161" i="8" s="1"/>
  <c r="N161" i="9" s="1"/>
  <c r="J137" i="8"/>
  <c r="K137" i="8" s="1"/>
  <c r="M137" i="8" s="1"/>
  <c r="N137" i="9" s="1"/>
  <c r="J349" i="8"/>
  <c r="K349" i="8" s="1"/>
  <c r="M349" i="8" s="1"/>
  <c r="N349" i="9" s="1"/>
  <c r="J252" i="8"/>
  <c r="K252" i="8" s="1"/>
  <c r="M252" i="8" s="1"/>
  <c r="N252" i="9" s="1"/>
  <c r="J185" i="8"/>
  <c r="K185" i="8" s="1"/>
  <c r="M185" i="8" s="1"/>
  <c r="N185" i="9" s="1"/>
  <c r="J117" i="8"/>
  <c r="K117" i="8" s="1"/>
  <c r="M117" i="8" s="1"/>
  <c r="N117" i="9" s="1"/>
  <c r="J192" i="8"/>
  <c r="K192" i="8" s="1"/>
  <c r="M192" i="8" s="1"/>
  <c r="N192" i="9" s="1"/>
  <c r="J373" i="8"/>
  <c r="K373" i="8" s="1"/>
  <c r="M373" i="8" s="1"/>
  <c r="N373" i="9" s="1"/>
  <c r="J150" i="8"/>
  <c r="K150" i="8" s="1"/>
  <c r="M150" i="8" s="1"/>
  <c r="N150" i="9" s="1"/>
  <c r="J213" i="8"/>
  <c r="K213" i="8" s="1"/>
  <c r="M213" i="8" s="1"/>
  <c r="N213" i="9" s="1"/>
  <c r="J397" i="8"/>
  <c r="K397" i="8" s="1"/>
  <c r="M397" i="8" s="1"/>
  <c r="N397" i="9" s="1"/>
  <c r="J377" i="8"/>
  <c r="K377" i="8" s="1"/>
  <c r="M377" i="8" s="1"/>
  <c r="N377" i="9" s="1"/>
  <c r="J43" i="8"/>
  <c r="K43" i="8" s="1"/>
  <c r="M43" i="8" s="1"/>
  <c r="N43" i="9" s="1"/>
  <c r="J33" i="8"/>
  <c r="K33" i="8" s="1"/>
  <c r="M33" i="8" s="1"/>
  <c r="N33" i="9" s="1"/>
  <c r="J384" i="8"/>
  <c r="K384" i="8" s="1"/>
  <c r="M384" i="8" s="1"/>
  <c r="N384" i="9" s="1"/>
  <c r="J272" i="8"/>
  <c r="K272" i="8" s="1"/>
  <c r="M272" i="8" s="1"/>
  <c r="N272" i="9" s="1"/>
  <c r="J270" i="8"/>
  <c r="K270" i="8" s="1"/>
  <c r="M270" i="8" s="1"/>
  <c r="N270" i="9" s="1"/>
  <c r="J214" i="8"/>
  <c r="K214" i="8" s="1"/>
  <c r="M214" i="8" s="1"/>
  <c r="N214" i="9" s="1"/>
  <c r="J265" i="8"/>
  <c r="K265" i="8" s="1"/>
  <c r="M265" i="8" s="1"/>
  <c r="N265" i="9" s="1"/>
  <c r="J175" i="8"/>
  <c r="K175" i="8" s="1"/>
  <c r="M175" i="8" s="1"/>
  <c r="N175" i="9" s="1"/>
  <c r="J246" i="8"/>
  <c r="K246" i="8" s="1"/>
  <c r="M246" i="8" s="1"/>
  <c r="N246" i="9" s="1"/>
  <c r="J311" i="8"/>
  <c r="K311" i="8" s="1"/>
  <c r="M311" i="8" s="1"/>
  <c r="N311" i="9" s="1"/>
  <c r="J249" i="8"/>
  <c r="K249" i="8" s="1"/>
  <c r="M249" i="8" s="1"/>
  <c r="N249" i="9" s="1"/>
  <c r="J262" i="8"/>
  <c r="K262" i="8" s="1"/>
  <c r="M262" i="8" s="1"/>
  <c r="N262" i="9" s="1"/>
  <c r="J416" i="8"/>
  <c r="K416" i="8" s="1"/>
  <c r="M416" i="8" s="1"/>
  <c r="N416" i="9" s="1"/>
  <c r="J180" i="8"/>
  <c r="K180" i="8" s="1"/>
  <c r="M180" i="8" s="1"/>
  <c r="N180" i="9" s="1"/>
  <c r="J323" i="8"/>
  <c r="K323" i="8" s="1"/>
  <c r="M323" i="8" s="1"/>
  <c r="N323" i="9" s="1"/>
  <c r="J78" i="8"/>
  <c r="K78" i="8" s="1"/>
  <c r="M78" i="8" s="1"/>
  <c r="N78" i="9" s="1"/>
  <c r="J225" i="8"/>
  <c r="K225" i="8" s="1"/>
  <c r="M225" i="8" s="1"/>
  <c r="N225" i="9" s="1"/>
  <c r="J433" i="8"/>
  <c r="K433" i="8" s="1"/>
  <c r="M433" i="8" s="1"/>
  <c r="N433" i="9" s="1"/>
  <c r="J114" i="8"/>
  <c r="K114" i="8" s="1"/>
  <c r="M114" i="8" s="1"/>
  <c r="N114" i="9" s="1"/>
  <c r="J98" i="8"/>
  <c r="K98" i="8" s="1"/>
  <c r="M98" i="8" s="1"/>
  <c r="N98" i="9" s="1"/>
  <c r="J307" i="8"/>
  <c r="K307" i="8" s="1"/>
  <c r="M307" i="8" s="1"/>
  <c r="N307" i="9" s="1"/>
  <c r="J435" i="8"/>
  <c r="K435" i="8" s="1"/>
  <c r="M435" i="8" s="1"/>
  <c r="N435" i="9" s="1"/>
  <c r="J23" i="8"/>
  <c r="K23" i="8" s="1"/>
  <c r="M23" i="8" s="1"/>
  <c r="N23" i="9" s="1"/>
  <c r="J422" i="8"/>
  <c r="K422" i="8" s="1"/>
  <c r="M422" i="8" s="1"/>
  <c r="N422" i="9" s="1"/>
  <c r="J82" i="8"/>
  <c r="K82" i="8" s="1"/>
  <c r="M82" i="8" s="1"/>
  <c r="N82" i="9" s="1"/>
  <c r="J260" i="8"/>
  <c r="K260" i="8" s="1"/>
  <c r="M260" i="8" s="1"/>
  <c r="N260" i="9" s="1"/>
  <c r="J402" i="8"/>
  <c r="K402" i="8" s="1"/>
  <c r="M402" i="8" s="1"/>
  <c r="N402" i="9" s="1"/>
  <c r="J108" i="8"/>
  <c r="K108" i="8" s="1"/>
  <c r="M108" i="8" s="1"/>
  <c r="N108" i="9" s="1"/>
  <c r="J353" i="8"/>
  <c r="K353" i="8" s="1"/>
  <c r="M353" i="8" s="1"/>
  <c r="N353" i="9" s="1"/>
  <c r="J318" i="8"/>
  <c r="K318" i="8" s="1"/>
  <c r="M318" i="8" s="1"/>
  <c r="N318" i="9" s="1"/>
  <c r="J195" i="8"/>
  <c r="K195" i="8" s="1"/>
  <c r="M195" i="8" s="1"/>
  <c r="N195" i="9" s="1"/>
  <c r="J184" i="8"/>
  <c r="K184" i="8" s="1"/>
  <c r="M184" i="8" s="1"/>
  <c r="N184" i="9" s="1"/>
  <c r="J322" i="8"/>
  <c r="K322" i="8" s="1"/>
  <c r="M322" i="8" s="1"/>
  <c r="N322" i="9" s="1"/>
  <c r="J169" i="8"/>
  <c r="K169" i="8" s="1"/>
  <c r="M169" i="8" s="1"/>
  <c r="N169" i="9" s="1"/>
  <c r="J25" i="8"/>
  <c r="K25" i="8" s="1"/>
  <c r="M25" i="8" s="1"/>
  <c r="N25" i="9" s="1"/>
  <c r="J281" i="8"/>
  <c r="K281" i="8" s="1"/>
  <c r="M281" i="8" s="1"/>
  <c r="N281" i="9" s="1"/>
  <c r="J248" i="8"/>
  <c r="K248" i="8" s="1"/>
  <c r="M248" i="8" s="1"/>
  <c r="N248" i="9" s="1"/>
  <c r="J46" i="8"/>
  <c r="K46" i="8" s="1"/>
  <c r="M46" i="8" s="1"/>
  <c r="N46" i="9" s="1"/>
  <c r="J49" i="8"/>
  <c r="K49" i="8" s="1"/>
  <c r="M49" i="8" s="1"/>
  <c r="N49" i="9" s="1"/>
  <c r="J132" i="8"/>
  <c r="K132" i="8" s="1"/>
  <c r="M132" i="8" s="1"/>
  <c r="N132" i="9" s="1"/>
  <c r="J341" i="8"/>
  <c r="K341" i="8" s="1"/>
  <c r="M341" i="8" s="1"/>
  <c r="N341" i="9" s="1"/>
  <c r="J71" i="8"/>
  <c r="K71" i="8" s="1"/>
  <c r="M71" i="8" s="1"/>
  <c r="N71" i="9" s="1"/>
  <c r="J274" i="8"/>
  <c r="K274" i="8" s="1"/>
  <c r="M274" i="8" s="1"/>
  <c r="N274" i="9" s="1"/>
  <c r="J164" i="8"/>
  <c r="K164" i="8" s="1"/>
  <c r="M164" i="8" s="1"/>
  <c r="N164" i="9" s="1"/>
  <c r="J53" i="8"/>
  <c r="K53" i="8" s="1"/>
  <c r="M53" i="8" s="1"/>
  <c r="N53" i="9" s="1"/>
  <c r="J302" i="8"/>
  <c r="K302" i="8" s="1"/>
  <c r="M302" i="8" s="1"/>
  <c r="N302" i="9" s="1"/>
  <c r="J237" i="8"/>
  <c r="K237" i="8" s="1"/>
  <c r="M237" i="8" s="1"/>
  <c r="N237" i="9" s="1"/>
  <c r="J308" i="8"/>
  <c r="K308" i="8" s="1"/>
  <c r="M308" i="8" s="1"/>
  <c r="N308" i="9" s="1"/>
  <c r="J189" i="8"/>
  <c r="K189" i="8" s="1"/>
  <c r="M189" i="8" s="1"/>
  <c r="N189" i="9" s="1"/>
  <c r="J113" i="8"/>
  <c r="K113" i="8" s="1"/>
  <c r="M113" i="8" s="1"/>
  <c r="N113" i="9" s="1"/>
  <c r="J67" i="8"/>
  <c r="K67" i="8" s="1"/>
  <c r="M67" i="8" s="1"/>
  <c r="N67" i="9" s="1"/>
  <c r="J235" i="8"/>
  <c r="K235" i="8" s="1"/>
  <c r="M235" i="8" s="1"/>
  <c r="N235" i="9" s="1"/>
  <c r="J315" i="8"/>
  <c r="K315" i="8" s="1"/>
  <c r="M315" i="8" s="1"/>
  <c r="N315" i="9" s="1"/>
  <c r="J162" i="8"/>
  <c r="K162" i="8" s="1"/>
  <c r="M162" i="8" s="1"/>
  <c r="N162" i="9" s="1"/>
  <c r="J123" i="8"/>
  <c r="K123" i="8" s="1"/>
  <c r="M123" i="8" s="1"/>
  <c r="N123" i="9" s="1"/>
  <c r="J356" i="8"/>
  <c r="K356" i="8" s="1"/>
  <c r="M356" i="8" s="1"/>
  <c r="N356" i="9" s="1"/>
  <c r="J182" i="8"/>
  <c r="K182" i="8" s="1"/>
  <c r="M182" i="8" s="1"/>
  <c r="N182" i="9" s="1"/>
  <c r="J423" i="8"/>
  <c r="K423" i="8" s="1"/>
  <c r="M423" i="8" s="1"/>
  <c r="N423" i="9" s="1"/>
  <c r="J280" i="8"/>
  <c r="K280" i="8" s="1"/>
  <c r="M280" i="8" s="1"/>
  <c r="N280" i="9" s="1"/>
  <c r="J103" i="8"/>
  <c r="K103" i="8" s="1"/>
  <c r="M103" i="8" s="1"/>
  <c r="N103" i="9" s="1"/>
  <c r="J145" i="8"/>
  <c r="K145" i="8" s="1"/>
  <c r="M145" i="8" s="1"/>
  <c r="N145" i="9" s="1"/>
  <c r="J408" i="8"/>
  <c r="K408" i="8" s="1"/>
  <c r="M408" i="8" s="1"/>
  <c r="N408" i="9" s="1"/>
  <c r="J110" i="8"/>
  <c r="K110" i="8" s="1"/>
  <c r="M110" i="8" s="1"/>
  <c r="N110" i="9" s="1"/>
  <c r="J18" i="8"/>
  <c r="K18" i="8" s="1"/>
  <c r="M18" i="8" s="1"/>
  <c r="N18" i="9" s="1"/>
  <c r="J310" i="8"/>
  <c r="K310" i="8" s="1"/>
  <c r="M310" i="8" s="1"/>
  <c r="N310" i="9" s="1"/>
  <c r="J268" i="8"/>
  <c r="K268" i="8" s="1"/>
  <c r="M268" i="8" s="1"/>
  <c r="N268" i="9" s="1"/>
  <c r="J139" i="8"/>
  <c r="K139" i="8" s="1"/>
  <c r="M139" i="8" s="1"/>
  <c r="N139" i="9" s="1"/>
  <c r="J406" i="8"/>
  <c r="K406" i="8" s="1"/>
  <c r="M406" i="8" s="1"/>
  <c r="N406" i="9" s="1"/>
  <c r="J77" i="8"/>
  <c r="K77" i="8" s="1"/>
  <c r="M77" i="8" s="1"/>
  <c r="N77" i="9" s="1"/>
  <c r="J388" i="8"/>
  <c r="K388" i="8" s="1"/>
  <c r="M388" i="8" s="1"/>
  <c r="N388" i="9" s="1"/>
  <c r="J414" i="8"/>
  <c r="K414" i="8" s="1"/>
  <c r="M414" i="8" s="1"/>
  <c r="N414" i="9" s="1"/>
  <c r="J429" i="8"/>
  <c r="K429" i="8" s="1"/>
  <c r="M429" i="8" s="1"/>
  <c r="N429" i="9" s="1"/>
  <c r="J253" i="8"/>
  <c r="K253" i="8" s="1"/>
  <c r="M253" i="8" s="1"/>
  <c r="N253" i="9" s="1"/>
  <c r="J264" i="8"/>
  <c r="K264" i="8" s="1"/>
  <c r="M264" i="8" s="1"/>
  <c r="N264" i="9" s="1"/>
  <c r="J13" i="8"/>
  <c r="K13" i="8" s="1"/>
  <c r="M13" i="8" s="1"/>
  <c r="N13" i="9" s="1"/>
  <c r="J201" i="8"/>
  <c r="K201" i="8" s="1"/>
  <c r="M201" i="8" s="1"/>
  <c r="N201" i="9" s="1"/>
  <c r="J20" i="8"/>
  <c r="K20" i="8" s="1"/>
  <c r="M20" i="8" s="1"/>
  <c r="N20" i="9" s="1"/>
  <c r="J149" i="8"/>
  <c r="K149" i="8" s="1"/>
  <c r="M149" i="8" s="1"/>
  <c r="N149" i="9" s="1"/>
  <c r="J418" i="8"/>
  <c r="K418" i="8" s="1"/>
  <c r="M418" i="8" s="1"/>
  <c r="N418" i="9" s="1"/>
  <c r="J405" i="8"/>
  <c r="K405" i="8" s="1"/>
  <c r="M405" i="8" s="1"/>
  <c r="N405" i="9" s="1"/>
  <c r="J427" i="8"/>
  <c r="K427" i="8" s="1"/>
  <c r="M427" i="8" s="1"/>
  <c r="N427" i="9" s="1"/>
  <c r="J60" i="8"/>
  <c r="K60" i="8" s="1"/>
  <c r="M60" i="8" s="1"/>
  <c r="N60" i="9" s="1"/>
  <c r="J92" i="8"/>
  <c r="K92" i="8" s="1"/>
  <c r="M92" i="8" s="1"/>
  <c r="N92" i="9" s="1"/>
  <c r="J395" i="8"/>
  <c r="K395" i="8" s="1"/>
  <c r="M395" i="8" s="1"/>
  <c r="N395" i="9" s="1"/>
  <c r="J125" i="8"/>
  <c r="K125" i="8" s="1"/>
  <c r="M125" i="8" s="1"/>
  <c r="N125" i="9" s="1"/>
  <c r="J239" i="8"/>
  <c r="K239" i="8" s="1"/>
  <c r="M239" i="8" s="1"/>
  <c r="N239" i="9" s="1"/>
  <c r="J328" i="8"/>
  <c r="K328" i="8" s="1"/>
  <c r="M328" i="8" s="1"/>
  <c r="N328" i="9" s="1"/>
  <c r="J105" i="8"/>
  <c r="K105" i="8" s="1"/>
  <c r="M105" i="8" s="1"/>
  <c r="N105" i="9" s="1"/>
  <c r="J32" i="8"/>
  <c r="K32" i="8" s="1"/>
  <c r="M32" i="8" s="1"/>
  <c r="N32" i="9" s="1"/>
  <c r="J58" i="8"/>
  <c r="K58" i="8" s="1"/>
  <c r="M58" i="8" s="1"/>
  <c r="N58" i="9" s="1"/>
  <c r="J259" i="8"/>
  <c r="K259" i="8" s="1"/>
  <c r="M259" i="8" s="1"/>
  <c r="N259" i="9" s="1"/>
  <c r="J276" i="8"/>
  <c r="K276" i="8" s="1"/>
  <c r="M276" i="8" s="1"/>
  <c r="N276" i="9" s="1"/>
  <c r="J199" i="8"/>
  <c r="K199" i="8" s="1"/>
  <c r="M199" i="8" s="1"/>
  <c r="N199" i="9" s="1"/>
  <c r="J163" i="8"/>
  <c r="K163" i="8" s="1"/>
  <c r="M163" i="8" s="1"/>
  <c r="N163" i="9" s="1"/>
  <c r="J428" i="8"/>
  <c r="K428" i="8" s="1"/>
  <c r="M428" i="8" s="1"/>
  <c r="N428" i="9" s="1"/>
  <c r="J24" i="8"/>
  <c r="K24" i="8" s="1"/>
  <c r="M24" i="8" s="1"/>
  <c r="N24" i="9" s="1"/>
  <c r="J70" i="8"/>
  <c r="K70" i="8" s="1"/>
  <c r="M70" i="8" s="1"/>
  <c r="N70" i="9" s="1"/>
  <c r="J424" i="8"/>
  <c r="K424" i="8" s="1"/>
  <c r="M424" i="8" s="1"/>
  <c r="N424" i="9" s="1"/>
  <c r="J403" i="8"/>
  <c r="K403" i="8" s="1"/>
  <c r="M403" i="8" s="1"/>
  <c r="N403" i="9" s="1"/>
  <c r="J352" i="8"/>
  <c r="K352" i="8" s="1"/>
  <c r="M352" i="8" s="1"/>
  <c r="N352" i="9" s="1"/>
  <c r="J19" i="8"/>
  <c r="K19" i="8" s="1"/>
  <c r="M19" i="8" s="1"/>
  <c r="N19" i="9" s="1"/>
  <c r="J360" i="8"/>
  <c r="K360" i="8" s="1"/>
  <c r="M360" i="8" s="1"/>
  <c r="N360" i="9" s="1"/>
  <c r="J42" i="8"/>
  <c r="K42" i="8" s="1"/>
  <c r="M42" i="8" s="1"/>
  <c r="N42" i="9" s="1"/>
  <c r="J370" i="8"/>
  <c r="K370" i="8" s="1"/>
  <c r="M370" i="8" s="1"/>
  <c r="N370" i="9" s="1"/>
  <c r="J120" i="8"/>
  <c r="K120" i="8" s="1"/>
  <c r="M120" i="8" s="1"/>
  <c r="N120" i="9" s="1"/>
  <c r="J267" i="8"/>
  <c r="K267" i="8" s="1"/>
  <c r="M267" i="8" s="1"/>
  <c r="N267" i="9" s="1"/>
  <c r="J326" i="8"/>
  <c r="K326" i="8" s="1"/>
  <c r="M326" i="8" s="1"/>
  <c r="N326" i="9" s="1"/>
  <c r="J144" i="8"/>
  <c r="K144" i="8" s="1"/>
  <c r="M144" i="8" s="1"/>
  <c r="N144" i="9" s="1"/>
  <c r="J421" i="8"/>
  <c r="K421" i="8" s="1"/>
  <c r="M421" i="8" s="1"/>
  <c r="N421" i="9" s="1"/>
  <c r="J173" i="8"/>
  <c r="K173" i="8" s="1"/>
  <c r="M173" i="8" s="1"/>
  <c r="N173" i="9" s="1"/>
  <c r="J426" i="8"/>
  <c r="K426" i="8" s="1"/>
  <c r="M426" i="8" s="1"/>
  <c r="N426" i="9" s="1"/>
  <c r="J291" i="8"/>
  <c r="K291" i="8" s="1"/>
  <c r="M291" i="8" s="1"/>
  <c r="N291" i="9" s="1"/>
  <c r="J306" i="8"/>
  <c r="K306" i="8" s="1"/>
  <c r="M306" i="8" s="1"/>
  <c r="N306" i="9" s="1"/>
  <c r="J293" i="8"/>
  <c r="K293" i="8" s="1"/>
  <c r="M293" i="8" s="1"/>
  <c r="N293" i="9" s="1"/>
  <c r="J179" i="8"/>
  <c r="K179" i="8" s="1"/>
  <c r="M179" i="8" s="1"/>
  <c r="N179" i="9" s="1"/>
  <c r="J122" i="8"/>
  <c r="K122" i="8" s="1"/>
  <c r="M122" i="8" s="1"/>
  <c r="N122" i="9" s="1"/>
  <c r="J75" i="8"/>
  <c r="K75" i="8" s="1"/>
  <c r="M75" i="8" s="1"/>
  <c r="N75" i="9" s="1"/>
  <c r="J178" i="8"/>
  <c r="K178" i="8" s="1"/>
  <c r="M178" i="8" s="1"/>
  <c r="N178" i="9" s="1"/>
  <c r="J236" i="8"/>
  <c r="K236" i="8" s="1"/>
  <c r="M236" i="8" s="1"/>
  <c r="N236" i="9" s="1"/>
  <c r="J218" i="8"/>
  <c r="K218" i="8" s="1"/>
  <c r="M218" i="8" s="1"/>
  <c r="N218" i="9" s="1"/>
  <c r="J380" i="8"/>
  <c r="K380" i="8" s="1"/>
  <c r="M380" i="8" s="1"/>
  <c r="N380" i="9" s="1"/>
  <c r="J170" i="8"/>
  <c r="K170" i="8" s="1"/>
  <c r="M170" i="8" s="1"/>
  <c r="N170" i="9" s="1"/>
  <c r="J412" i="8"/>
  <c r="K412" i="8" s="1"/>
  <c r="M412" i="8" s="1"/>
  <c r="N412" i="9" s="1"/>
  <c r="J151" i="8"/>
  <c r="K151" i="8" s="1"/>
  <c r="M151" i="8" s="1"/>
  <c r="N151" i="9" s="1"/>
  <c r="J47" i="8"/>
  <c r="K47" i="8" s="1"/>
  <c r="M47" i="8" s="1"/>
  <c r="N47" i="9" s="1"/>
  <c r="J140" i="8"/>
  <c r="K140" i="8" s="1"/>
  <c r="M140" i="8" s="1"/>
  <c r="N140" i="9" s="1"/>
  <c r="J342" i="8"/>
  <c r="K342" i="8" s="1"/>
  <c r="M342" i="8" s="1"/>
  <c r="N342" i="9" s="1"/>
  <c r="J152" i="8"/>
  <c r="K152" i="8" s="1"/>
  <c r="M152" i="8" s="1"/>
  <c r="N152" i="9" s="1"/>
  <c r="J101" i="8"/>
  <c r="K101" i="8" s="1"/>
  <c r="M101" i="8" s="1"/>
  <c r="N101" i="9" s="1"/>
  <c r="J387" i="8"/>
  <c r="K387" i="8" s="1"/>
  <c r="M387" i="8" s="1"/>
  <c r="N387" i="9" s="1"/>
  <c r="J69" i="8"/>
  <c r="K69" i="8" s="1"/>
  <c r="M69" i="8" s="1"/>
  <c r="N69" i="9" s="1"/>
  <c r="J309" i="8"/>
  <c r="K309" i="8" s="1"/>
  <c r="M309" i="8" s="1"/>
  <c r="N309" i="9" s="1"/>
  <c r="J155" i="8"/>
  <c r="K155" i="8" s="1"/>
  <c r="M155" i="8" s="1"/>
  <c r="N155" i="9" s="1"/>
  <c r="J73" i="8"/>
  <c r="K73" i="8" s="1"/>
  <c r="M73" i="8" s="1"/>
  <c r="N73" i="9" s="1"/>
  <c r="J382" i="8"/>
  <c r="K382" i="8" s="1"/>
  <c r="M382" i="8" s="1"/>
  <c r="N382" i="9" s="1"/>
  <c r="J45" i="8"/>
  <c r="K45" i="8" s="1"/>
  <c r="M45" i="8" s="1"/>
  <c r="N45" i="9" s="1"/>
  <c r="J313" i="8"/>
  <c r="K313" i="8" s="1"/>
  <c r="M313" i="8" s="1"/>
  <c r="N313" i="9" s="1"/>
  <c r="J126" i="8"/>
  <c r="K126" i="8" s="1"/>
  <c r="M126" i="8" s="1"/>
  <c r="N126" i="9" s="1"/>
  <c r="J52" i="8"/>
  <c r="K52" i="8" s="1"/>
  <c r="M52" i="8" s="1"/>
  <c r="N52" i="9" s="1"/>
  <c r="J319" i="8"/>
  <c r="K319" i="8" s="1"/>
  <c r="M319" i="8" s="1"/>
  <c r="N319" i="9" s="1"/>
  <c r="J51" i="8"/>
  <c r="K51" i="8" s="1"/>
  <c r="M51" i="8" s="1"/>
  <c r="N51" i="9" s="1"/>
  <c r="J434" i="8"/>
  <c r="K434" i="8" s="1"/>
  <c r="M434" i="8" s="1"/>
  <c r="N434" i="9" s="1"/>
  <c r="J89" i="8"/>
  <c r="K89" i="8" s="1"/>
  <c r="M89" i="8" s="1"/>
  <c r="N89" i="9" s="1"/>
  <c r="J324" i="8"/>
  <c r="K324" i="8" s="1"/>
  <c r="M324" i="8" s="1"/>
  <c r="N324" i="9" s="1"/>
  <c r="J84" i="8"/>
  <c r="K84" i="8" s="1"/>
  <c r="M84" i="8" s="1"/>
  <c r="N84" i="9" s="1"/>
  <c r="J99" i="8"/>
  <c r="K99" i="8" s="1"/>
  <c r="M99" i="8" s="1"/>
  <c r="N99" i="9" s="1"/>
  <c r="J229" i="8"/>
  <c r="K229" i="8" s="1"/>
  <c r="M229" i="8" s="1"/>
  <c r="N229" i="9" s="1"/>
  <c r="J399" i="8"/>
  <c r="K399" i="8" s="1"/>
  <c r="M399" i="8" s="1"/>
  <c r="N399" i="9" s="1"/>
  <c r="J177" i="8"/>
  <c r="K177" i="8" s="1"/>
  <c r="M177" i="8" s="1"/>
  <c r="N177" i="9" s="1"/>
  <c r="J432" i="8"/>
  <c r="K432" i="8" s="1"/>
  <c r="M432" i="8" s="1"/>
  <c r="N432" i="9" s="1"/>
  <c r="J79" i="8"/>
  <c r="K79" i="8" s="1"/>
  <c r="M79" i="8" s="1"/>
  <c r="N79" i="9" s="1"/>
  <c r="J102" i="8"/>
  <c r="K102" i="8" s="1"/>
  <c r="M102" i="8" s="1"/>
  <c r="N102" i="9" s="1"/>
  <c r="J109" i="8"/>
  <c r="K109" i="8" s="1"/>
  <c r="M109" i="8" s="1"/>
  <c r="N109" i="9" s="1"/>
  <c r="J346" i="8"/>
  <c r="K346" i="8" s="1"/>
  <c r="M346" i="8" s="1"/>
  <c r="N346" i="9" s="1"/>
  <c r="J38" i="8"/>
  <c r="K38" i="8" s="1"/>
  <c r="M38" i="8" s="1"/>
  <c r="N38" i="9" s="1"/>
  <c r="J398" i="8"/>
  <c r="K398" i="8" s="1"/>
  <c r="M398" i="8" s="1"/>
  <c r="N398" i="9" s="1"/>
  <c r="J345" i="8"/>
  <c r="K345" i="8" s="1"/>
  <c r="M345" i="8" s="1"/>
  <c r="N345" i="9" s="1"/>
  <c r="J289" i="8"/>
  <c r="K289" i="8" s="1"/>
  <c r="M289" i="8" s="1"/>
  <c r="N289" i="9" s="1"/>
  <c r="J111" i="8"/>
  <c r="K111" i="8" s="1"/>
  <c r="M111" i="8" s="1"/>
  <c r="N111" i="9" s="1"/>
  <c r="J81" i="8"/>
  <c r="K81" i="8" s="1"/>
  <c r="M81" i="8" s="1"/>
  <c r="N81" i="9" s="1"/>
  <c r="J133" i="8"/>
  <c r="K133" i="8" s="1"/>
  <c r="M133" i="8" s="1"/>
  <c r="N133" i="9" s="1"/>
  <c r="J148" i="8"/>
  <c r="K148" i="8" s="1"/>
  <c r="M148" i="8" s="1"/>
  <c r="N148" i="9" s="1"/>
  <c r="J12" i="8"/>
  <c r="K12" i="8" s="1"/>
  <c r="M12" i="8" s="1"/>
  <c r="N12" i="9" s="1"/>
  <c r="J304" i="8"/>
  <c r="K304" i="8" s="1"/>
  <c r="M304" i="8" s="1"/>
  <c r="N304" i="9" s="1"/>
  <c r="J231" i="8"/>
  <c r="K231" i="8" s="1"/>
  <c r="M231" i="8" s="1"/>
  <c r="N231" i="9" s="1"/>
  <c r="J191" i="8"/>
  <c r="K191" i="8" s="1"/>
  <c r="M191" i="8" s="1"/>
  <c r="N191" i="9" s="1"/>
  <c r="J31" i="8"/>
  <c r="K31" i="8" s="1"/>
  <c r="M31" i="8" s="1"/>
  <c r="N31" i="9" s="1"/>
  <c r="J221" i="8"/>
  <c r="K221" i="8" s="1"/>
  <c r="M221" i="8" s="1"/>
  <c r="N221" i="9" s="1"/>
  <c r="J198" i="8"/>
  <c r="K198" i="8" s="1"/>
  <c r="M198" i="8" s="1"/>
  <c r="N198" i="9" s="1"/>
  <c r="J135" i="8"/>
  <c r="K135" i="8" s="1"/>
  <c r="M135" i="8" s="1"/>
  <c r="N135" i="9" s="1"/>
  <c r="J188" i="8"/>
  <c r="K188" i="8" s="1"/>
  <c r="M188" i="8" s="1"/>
  <c r="N188" i="9" s="1"/>
  <c r="J129" i="8"/>
  <c r="K129" i="8" s="1"/>
  <c r="M129" i="8" s="1"/>
  <c r="N129" i="9" s="1"/>
  <c r="J131" i="8"/>
  <c r="K131" i="8" s="1"/>
  <c r="M131" i="8" s="1"/>
  <c r="N131" i="9" s="1"/>
  <c r="J430" i="8"/>
  <c r="K430" i="8" s="1"/>
  <c r="M430" i="8" s="1"/>
  <c r="N430" i="9" s="1"/>
  <c r="J333" i="8"/>
  <c r="K333" i="8" s="1"/>
  <c r="M333" i="8" s="1"/>
  <c r="N333" i="9" s="1"/>
  <c r="J263" i="8"/>
  <c r="K263" i="8" s="1"/>
  <c r="M263" i="8" s="1"/>
  <c r="N263" i="9" s="1"/>
  <c r="J165" i="8"/>
  <c r="K165" i="8" s="1"/>
  <c r="M165" i="8" s="1"/>
  <c r="N165" i="9" s="1"/>
  <c r="J74" i="8"/>
  <c r="K74" i="8" s="1"/>
  <c r="M74" i="8" s="1"/>
  <c r="N74" i="9" s="1"/>
  <c r="J228" i="8"/>
  <c r="K228" i="8" s="1"/>
  <c r="M228" i="8" s="1"/>
  <c r="N228" i="9" s="1"/>
  <c r="J94" i="8"/>
  <c r="K94" i="8" s="1"/>
  <c r="M94" i="8" s="1"/>
  <c r="N94" i="9" s="1"/>
  <c r="J367" i="8"/>
  <c r="K367" i="8" s="1"/>
  <c r="M367" i="8" s="1"/>
  <c r="N367" i="9" s="1"/>
  <c r="J160" i="8"/>
  <c r="K160" i="8" s="1"/>
  <c r="M160" i="8" s="1"/>
  <c r="N160" i="9" s="1"/>
  <c r="J44" i="8"/>
  <c r="K44" i="8" s="1"/>
  <c r="M44" i="8" s="1"/>
  <c r="N44" i="9" s="1"/>
  <c r="J279" i="8"/>
  <c r="K279" i="8" s="1"/>
  <c r="M279" i="8" s="1"/>
  <c r="N279" i="9" s="1"/>
  <c r="J255" i="8"/>
  <c r="K255" i="8" s="1"/>
  <c r="M255" i="8" s="1"/>
  <c r="N255" i="9" s="1"/>
  <c r="J294" i="8"/>
  <c r="K294" i="8" s="1"/>
  <c r="M294" i="8" s="1"/>
  <c r="N294" i="9" s="1"/>
  <c r="J17" i="8"/>
  <c r="K17" i="8" s="1"/>
  <c r="M17" i="8" s="1"/>
  <c r="N17" i="9" s="1"/>
  <c r="J371" i="8"/>
  <c r="K371" i="8" s="1"/>
  <c r="M371" i="8" s="1"/>
  <c r="N371" i="9" s="1"/>
  <c r="J217" i="8"/>
  <c r="K217" i="8" s="1"/>
  <c r="M217" i="8" s="1"/>
  <c r="N217" i="9" s="1"/>
  <c r="J35" i="8"/>
  <c r="K35" i="8" s="1"/>
  <c r="M35" i="8" s="1"/>
  <c r="N35" i="9" s="1"/>
  <c r="J297" i="8"/>
  <c r="K297" i="8" s="1"/>
  <c r="M297" i="8" s="1"/>
  <c r="N297" i="9" s="1"/>
  <c r="J15" i="8"/>
  <c r="K15" i="8" s="1"/>
  <c r="M15" i="8" s="1"/>
  <c r="N15" i="9" s="1"/>
  <c r="J327" i="8"/>
  <c r="K327" i="8" s="1"/>
  <c r="M327" i="8" s="1"/>
  <c r="N327" i="9" s="1"/>
  <c r="J207" i="8"/>
  <c r="K207" i="8" s="1"/>
  <c r="M207" i="8" s="1"/>
  <c r="N207" i="9" s="1"/>
  <c r="J64" i="8"/>
  <c r="K64" i="8" s="1"/>
  <c r="M64" i="8" s="1"/>
  <c r="N64" i="9" s="1"/>
  <c r="J176" i="8"/>
  <c r="K176" i="8" s="1"/>
  <c r="M176" i="8" s="1"/>
  <c r="N176" i="9" s="1"/>
  <c r="J250" i="8"/>
  <c r="K250" i="8" s="1"/>
  <c r="M250" i="8" s="1"/>
  <c r="N250" i="9" s="1"/>
  <c r="J153" i="8"/>
  <c r="K153" i="8" s="1"/>
  <c r="M153" i="8" s="1"/>
  <c r="N153" i="9" s="1"/>
  <c r="J37" i="8"/>
  <c r="K37" i="8" s="1"/>
  <c r="M37" i="8" s="1"/>
  <c r="N37" i="9" s="1"/>
  <c r="J141" i="8"/>
  <c r="K141" i="8" s="1"/>
  <c r="M141" i="8" s="1"/>
  <c r="N141" i="9" s="1"/>
  <c r="J220" i="8"/>
  <c r="K220" i="8" s="1"/>
  <c r="M220" i="8" s="1"/>
  <c r="N220" i="9" s="1"/>
  <c r="J100" i="8"/>
  <c r="K100" i="8" s="1"/>
  <c r="M100" i="8" s="1"/>
  <c r="N100" i="9" s="1"/>
  <c r="J288" i="8"/>
  <c r="K288" i="8" s="1"/>
  <c r="M288" i="8" s="1"/>
  <c r="N288" i="9" s="1"/>
  <c r="J128" i="8"/>
  <c r="K128" i="8" s="1"/>
  <c r="M128" i="8" s="1"/>
  <c r="N128" i="9" s="1"/>
  <c r="J244" i="8"/>
  <c r="K244" i="8" s="1"/>
  <c r="M244" i="8" s="1"/>
  <c r="N244" i="9" s="1"/>
  <c r="J85" i="8"/>
  <c r="K85" i="8" s="1"/>
  <c r="M85" i="8" s="1"/>
  <c r="N85" i="9" s="1"/>
  <c r="J361" i="8"/>
  <c r="K361" i="8" s="1"/>
  <c r="M361" i="8" s="1"/>
  <c r="N361" i="9" s="1"/>
  <c r="J208" i="8"/>
  <c r="K208" i="8" s="1"/>
  <c r="M208" i="8" s="1"/>
  <c r="N208" i="9" s="1"/>
  <c r="J301" i="8"/>
  <c r="K301" i="8" s="1"/>
  <c r="M301" i="8" s="1"/>
  <c r="N301" i="9" s="1"/>
  <c r="J256" i="8"/>
  <c r="K256" i="8" s="1"/>
  <c r="M256" i="8" s="1"/>
  <c r="N256" i="9" s="1"/>
  <c r="J66" i="8"/>
  <c r="K66" i="8" s="1"/>
  <c r="M66" i="8" s="1"/>
  <c r="N66" i="9" s="1"/>
  <c r="J273" i="8"/>
  <c r="K273" i="8" s="1"/>
  <c r="M273" i="8" s="1"/>
  <c r="N273" i="9" s="1"/>
  <c r="J63" i="8"/>
  <c r="K63" i="8" s="1"/>
  <c r="M63" i="8" s="1"/>
  <c r="N63" i="9" s="1"/>
  <c r="J275" i="8"/>
  <c r="K275" i="8" s="1"/>
  <c r="M275" i="8" s="1"/>
  <c r="N275" i="9" s="1"/>
  <c r="J401" i="8"/>
  <c r="K401" i="8" s="1"/>
  <c r="M401" i="8" s="1"/>
  <c r="N401" i="9" s="1"/>
  <c r="J381" i="8"/>
  <c r="K381" i="8" s="1"/>
  <c r="M381" i="8" s="1"/>
  <c r="N381" i="9" s="1"/>
  <c r="J354" i="8"/>
  <c r="K354" i="8" s="1"/>
  <c r="M354" i="8" s="1"/>
  <c r="N354" i="9" s="1"/>
  <c r="J40" i="8"/>
  <c r="K40" i="8" s="1"/>
  <c r="M40" i="8" s="1"/>
  <c r="N40" i="9" s="1"/>
  <c r="J80" i="8"/>
  <c r="K80" i="8" s="1"/>
  <c r="M80" i="8" s="1"/>
  <c r="N80" i="9" s="1"/>
  <c r="J72" i="8"/>
  <c r="K72" i="8" s="1"/>
  <c r="M72" i="8" s="1"/>
  <c r="N72" i="9" s="1"/>
  <c r="J59" i="8"/>
  <c r="K59" i="8" s="1"/>
  <c r="M59" i="8" s="1"/>
  <c r="N59" i="9" s="1"/>
  <c r="J296" i="8"/>
  <c r="K296" i="8" s="1"/>
  <c r="M296" i="8" s="1"/>
  <c r="N296" i="9" s="1"/>
  <c r="J174" i="8"/>
  <c r="K174" i="8" s="1"/>
  <c r="M174" i="8" s="1"/>
  <c r="N174" i="9" s="1"/>
  <c r="J404" i="8"/>
  <c r="K404" i="8" s="1"/>
  <c r="M404" i="8" s="1"/>
  <c r="N404" i="9" s="1"/>
  <c r="J118" i="8"/>
  <c r="K118" i="8" s="1"/>
  <c r="M118" i="8" s="1"/>
  <c r="N118" i="9" s="1"/>
  <c r="J29" i="8"/>
  <c r="K29" i="8" s="1"/>
  <c r="M29" i="8" s="1"/>
  <c r="N29" i="9" s="1"/>
  <c r="J286" i="8"/>
  <c r="K286" i="8" s="1"/>
  <c r="M286" i="8" s="1"/>
  <c r="N286" i="9" s="1"/>
  <c r="J369" i="8"/>
  <c r="K369" i="8" s="1"/>
  <c r="M369" i="8" s="1"/>
  <c r="N369" i="9" s="1"/>
  <c r="J300" i="8"/>
  <c r="K300" i="8" s="1"/>
  <c r="M300" i="8" s="1"/>
  <c r="N300" i="9" s="1"/>
  <c r="J121" i="8"/>
  <c r="K121" i="8" s="1"/>
  <c r="M121" i="8" s="1"/>
  <c r="N121" i="9" s="1"/>
  <c r="J407" i="8"/>
  <c r="K407" i="8" s="1"/>
  <c r="M407" i="8" s="1"/>
  <c r="N407" i="9" s="1"/>
  <c r="J335" i="8"/>
  <c r="K335" i="8" s="1"/>
  <c r="M335" i="8" s="1"/>
  <c r="N335" i="9" s="1"/>
  <c r="J186" i="8"/>
  <c r="K186" i="8" s="1"/>
  <c r="M186" i="8" s="1"/>
  <c r="N186" i="9" s="1"/>
  <c r="J415" i="8"/>
  <c r="K415" i="8" s="1"/>
  <c r="M415" i="8" s="1"/>
  <c r="N415" i="9" s="1"/>
  <c r="J90" i="8"/>
  <c r="K90" i="8" s="1"/>
  <c r="M90" i="8" s="1"/>
  <c r="N90" i="9" s="1"/>
  <c r="J299" i="8"/>
  <c r="K299" i="8" s="1"/>
  <c r="M299" i="8" s="1"/>
  <c r="N299" i="9" s="1"/>
  <c r="J112" i="8"/>
  <c r="K112" i="8" s="1"/>
  <c r="M112" i="8" s="1"/>
  <c r="N112" i="9" s="1"/>
  <c r="J30" i="8"/>
  <c r="K30" i="8" s="1"/>
  <c r="M30" i="8" s="1"/>
  <c r="N30" i="9" s="1"/>
  <c r="J417" i="8"/>
  <c r="K417" i="8" s="1"/>
  <c r="M417" i="8" s="1"/>
  <c r="N417" i="9" s="1"/>
  <c r="J243" i="8"/>
  <c r="K243" i="8" s="1"/>
  <c r="M243" i="8" s="1"/>
  <c r="N243" i="9" s="1"/>
  <c r="J340" i="8"/>
  <c r="K340" i="8" s="1"/>
  <c r="M340" i="8" s="1"/>
  <c r="N340" i="9" s="1"/>
  <c r="J138" i="8"/>
  <c r="K138" i="8" s="1"/>
  <c r="M138" i="8" s="1"/>
  <c r="N138" i="9" s="1"/>
  <c r="J36" i="8"/>
  <c r="K36" i="8" s="1"/>
  <c r="M36" i="8" s="1"/>
  <c r="N36" i="9" s="1"/>
  <c r="J136" i="8"/>
  <c r="K136" i="8" s="1"/>
  <c r="M136" i="8" s="1"/>
  <c r="N136" i="9" s="1"/>
  <c r="J348" i="8"/>
  <c r="K348" i="8" s="1"/>
  <c r="M348" i="8" s="1"/>
  <c r="N348" i="9" s="1"/>
  <c r="J359" i="8"/>
  <c r="K359" i="8" s="1"/>
  <c r="M359" i="8" s="1"/>
  <c r="N359" i="9" s="1"/>
  <c r="J8" i="8"/>
  <c r="K8" i="8" s="1"/>
  <c r="M8" i="8" s="1"/>
  <c r="J425" i="8"/>
  <c r="K425" i="8" s="1"/>
  <c r="M425" i="8" s="1"/>
  <c r="N425" i="9" s="1"/>
  <c r="J290" i="8"/>
  <c r="K290" i="8" s="1"/>
  <c r="M290" i="8" s="1"/>
  <c r="N290" i="9" s="1"/>
  <c r="J224" i="8"/>
  <c r="K224" i="8" s="1"/>
  <c r="M224" i="8" s="1"/>
  <c r="N224" i="9" s="1"/>
  <c r="J329" i="8"/>
  <c r="K329" i="8" s="1"/>
  <c r="M329" i="8" s="1"/>
  <c r="N329" i="9" s="1"/>
  <c r="J392" i="8"/>
  <c r="K392" i="8" s="1"/>
  <c r="M392" i="8" s="1"/>
  <c r="N392" i="9" s="1"/>
  <c r="J247" i="8"/>
  <c r="K247" i="8" s="1"/>
  <c r="M247" i="8" s="1"/>
  <c r="N247" i="9" s="1"/>
  <c r="J325" i="8"/>
  <c r="K325" i="8" s="1"/>
  <c r="M325" i="8" s="1"/>
  <c r="N325" i="9" s="1"/>
  <c r="J316" i="8"/>
  <c r="K316" i="8" s="1"/>
  <c r="M316" i="8" s="1"/>
  <c r="N316" i="9" s="1"/>
  <c r="J431" i="8"/>
  <c r="K431" i="8" s="1"/>
  <c r="M431" i="8" s="1"/>
  <c r="N431" i="9" s="1"/>
  <c r="J330" i="8"/>
  <c r="K330" i="8" s="1"/>
  <c r="M330" i="8" s="1"/>
  <c r="N330" i="9" s="1"/>
  <c r="J338" i="8"/>
  <c r="K338" i="8" s="1"/>
  <c r="M338" i="8" s="1"/>
  <c r="N338" i="9" s="1"/>
  <c r="J11" i="8"/>
  <c r="K11" i="8" s="1"/>
  <c r="M11" i="8" s="1"/>
  <c r="N11" i="9" s="1"/>
  <c r="J332" i="8"/>
  <c r="K332" i="8" s="1"/>
  <c r="M332" i="8" s="1"/>
  <c r="N332" i="9" s="1"/>
  <c r="J41" i="8"/>
  <c r="K41" i="8" s="1"/>
  <c r="M41" i="8" s="1"/>
  <c r="N41" i="9" s="1"/>
  <c r="J391" i="8"/>
  <c r="K391" i="8" s="1"/>
  <c r="M391" i="8" s="1"/>
  <c r="N391" i="9" s="1"/>
  <c r="J205" i="8"/>
  <c r="K205" i="8" s="1"/>
  <c r="M205" i="8" s="1"/>
  <c r="N205" i="9" s="1"/>
  <c r="J334" i="8"/>
  <c r="K334" i="8" s="1"/>
  <c r="M334" i="8" s="1"/>
  <c r="N334" i="9" s="1"/>
  <c r="J365" i="8"/>
  <c r="K365" i="8" s="1"/>
  <c r="M365" i="8" s="1"/>
  <c r="N365" i="9" s="1"/>
  <c r="J312" i="8"/>
  <c r="K312" i="8" s="1"/>
  <c r="M312" i="8" s="1"/>
  <c r="N312" i="9" s="1"/>
  <c r="J350" i="8"/>
  <c r="K350" i="8" s="1"/>
  <c r="M350" i="8" s="1"/>
  <c r="N350" i="9" s="1"/>
  <c r="J378" i="8"/>
  <c r="K378" i="8" s="1"/>
  <c r="M378" i="8" s="1"/>
  <c r="N378" i="9" s="1"/>
  <c r="J419" i="8"/>
  <c r="K419" i="8" s="1"/>
  <c r="M419" i="8" s="1"/>
  <c r="N419" i="9" s="1"/>
  <c r="J347" i="8"/>
  <c r="K347" i="8" s="1"/>
  <c r="M347" i="8" s="1"/>
  <c r="N347" i="9" s="1"/>
  <c r="J34" i="8"/>
  <c r="K34" i="8" s="1"/>
  <c r="M34" i="8" s="1"/>
  <c r="N34" i="9" s="1"/>
  <c r="J96" i="8"/>
  <c r="K96" i="8" s="1"/>
  <c r="M96" i="8" s="1"/>
  <c r="N96" i="9" s="1"/>
  <c r="J254" i="8"/>
  <c r="K254" i="8" s="1"/>
  <c r="M254" i="8" s="1"/>
  <c r="N254" i="9" s="1"/>
  <c r="J190" i="8"/>
  <c r="K190" i="8" s="1"/>
  <c r="M190" i="8" s="1"/>
  <c r="N190" i="9" s="1"/>
  <c r="J87" i="8"/>
  <c r="K87" i="8" s="1"/>
  <c r="M87" i="8" s="1"/>
  <c r="N87" i="9" s="1"/>
  <c r="J278" i="8"/>
  <c r="K278" i="8" s="1"/>
  <c r="M278" i="8" s="1"/>
  <c r="N278" i="9" s="1"/>
  <c r="J351" i="8"/>
  <c r="K351" i="8" s="1"/>
  <c r="M351" i="8" s="1"/>
  <c r="N351" i="9" s="1"/>
  <c r="J143" i="8"/>
  <c r="K143" i="8" s="1"/>
  <c r="M143" i="8" s="1"/>
  <c r="N143" i="9" s="1"/>
  <c r="J16" i="8"/>
  <c r="K16" i="8" s="1"/>
  <c r="M16" i="8" s="1"/>
  <c r="N16" i="9" s="1"/>
  <c r="J258" i="8"/>
  <c r="K258" i="8" s="1"/>
  <c r="M258" i="8" s="1"/>
  <c r="N258" i="9" s="1"/>
  <c r="J389" i="8"/>
  <c r="K389" i="8" s="1"/>
  <c r="M389" i="8" s="1"/>
  <c r="N389" i="9" s="1"/>
  <c r="J413" i="8"/>
  <c r="K413" i="8" s="1"/>
  <c r="M413" i="8" s="1"/>
  <c r="N413" i="9" s="1"/>
  <c r="J168" i="8"/>
  <c r="K168" i="8" s="1"/>
  <c r="M168" i="8" s="1"/>
  <c r="N168" i="9" s="1"/>
  <c r="J357" i="8"/>
  <c r="K357" i="8" s="1"/>
  <c r="M357" i="8" s="1"/>
  <c r="N357" i="9" s="1"/>
  <c r="J183" i="8"/>
  <c r="K183" i="8" s="1"/>
  <c r="M183" i="8" s="1"/>
  <c r="N183" i="9" s="1"/>
  <c r="J68" i="8"/>
  <c r="K68" i="8" s="1"/>
  <c r="M68" i="8" s="1"/>
  <c r="N68" i="9" s="1"/>
  <c r="J215" i="8"/>
  <c r="K215" i="8" s="1"/>
  <c r="M215" i="8" s="1"/>
  <c r="N215" i="9" s="1"/>
  <c r="J362" i="8"/>
  <c r="K362" i="8" s="1"/>
  <c r="M362" i="8" s="1"/>
  <c r="N362" i="9" s="1"/>
  <c r="J107" i="8"/>
  <c r="K107" i="8" s="1"/>
  <c r="M107" i="8" s="1"/>
  <c r="N107" i="9" s="1"/>
  <c r="J238" i="8"/>
  <c r="K238" i="8" s="1"/>
  <c r="M238" i="8" s="1"/>
  <c r="N238" i="9" s="1"/>
  <c r="J266" i="8"/>
  <c r="K266" i="8" s="1"/>
  <c r="M266" i="8" s="1"/>
  <c r="N266" i="9" s="1"/>
  <c r="J240" i="8"/>
  <c r="K240" i="8" s="1"/>
  <c r="M240" i="8" s="1"/>
  <c r="N240" i="9" s="1"/>
  <c r="J127" i="8"/>
  <c r="K127" i="8" s="1"/>
  <c r="M127" i="8" s="1"/>
  <c r="N127" i="9" s="1"/>
  <c r="J200" i="8"/>
  <c r="K200" i="8" s="1"/>
  <c r="M200" i="8" s="1"/>
  <c r="N200" i="9" s="1"/>
  <c r="J28" i="8"/>
  <c r="K28" i="8" s="1"/>
  <c r="M28" i="8" s="1"/>
  <c r="N28" i="9" s="1"/>
  <c r="J271" i="8"/>
  <c r="K271" i="8" s="1"/>
  <c r="M271" i="8" s="1"/>
  <c r="N271" i="9" s="1"/>
  <c r="J196" i="8"/>
  <c r="K196" i="8" s="1"/>
  <c r="M196" i="8" s="1"/>
  <c r="N196" i="9" s="1"/>
  <c r="J400" i="8"/>
  <c r="K400" i="8" s="1"/>
  <c r="M400" i="8" s="1"/>
  <c r="N400" i="9" s="1"/>
  <c r="J147" i="8"/>
  <c r="K147" i="8" s="1"/>
  <c r="M147" i="8" s="1"/>
  <c r="N147" i="9" s="1"/>
  <c r="J119" i="8"/>
  <c r="K119" i="8" s="1"/>
  <c r="M119" i="8" s="1"/>
  <c r="N119" i="9" s="1"/>
  <c r="J336" i="8"/>
  <c r="K336" i="8" s="1"/>
  <c r="M336" i="8" s="1"/>
  <c r="N336" i="9" s="1"/>
  <c r="J209" i="8"/>
  <c r="K209" i="8" s="1"/>
  <c r="M209" i="8" s="1"/>
  <c r="N209" i="9" s="1"/>
  <c r="J104" i="8"/>
  <c r="K104" i="8" s="1"/>
  <c r="M104" i="8" s="1"/>
  <c r="N104" i="9" s="1"/>
  <c r="J372" i="8"/>
  <c r="K372" i="8" s="1"/>
  <c r="M372" i="8" s="1"/>
  <c r="N372" i="9" s="1"/>
  <c r="J95" i="8"/>
  <c r="K95" i="8" s="1"/>
  <c r="M95" i="8" s="1"/>
  <c r="N95" i="9" s="1"/>
  <c r="J364" i="8"/>
  <c r="K364" i="8" s="1"/>
  <c r="M364" i="8" s="1"/>
  <c r="N364" i="9" s="1"/>
  <c r="J241" i="8"/>
  <c r="K241" i="8" s="1"/>
  <c r="M241" i="8" s="1"/>
  <c r="N241" i="9" s="1"/>
  <c r="J22" i="8"/>
  <c r="K22" i="8" s="1"/>
  <c r="M22" i="8" s="1"/>
  <c r="N22" i="9" s="1"/>
  <c r="J194" i="8"/>
  <c r="K194" i="8" s="1"/>
  <c r="M194" i="8" s="1"/>
  <c r="N194" i="9" s="1"/>
  <c r="J409" i="8"/>
  <c r="K409" i="8" s="1"/>
  <c r="M409" i="8" s="1"/>
  <c r="N409" i="9" s="1"/>
  <c r="J54" i="8"/>
  <c r="K54" i="8" s="1"/>
  <c r="M54" i="8" s="1"/>
  <c r="N54" i="9" s="1"/>
  <c r="J257" i="8"/>
  <c r="K257" i="8" s="1"/>
  <c r="M257" i="8" s="1"/>
  <c r="N257" i="9" s="1"/>
  <c r="J166" i="8"/>
  <c r="K166" i="8" s="1"/>
  <c r="M166" i="8" s="1"/>
  <c r="N166" i="9" s="1"/>
  <c r="J76" i="8"/>
  <c r="K76" i="8" s="1"/>
  <c r="M76" i="8" s="1"/>
  <c r="N76" i="9" s="1"/>
  <c r="J124" i="8"/>
  <c r="K124" i="8" s="1"/>
  <c r="M124" i="8" s="1"/>
  <c r="N124" i="9" s="1"/>
  <c r="J277" i="8"/>
  <c r="K277" i="8" s="1"/>
  <c r="M277" i="8" s="1"/>
  <c r="N277" i="9" s="1"/>
  <c r="J158" i="8"/>
  <c r="K158" i="8" s="1"/>
  <c r="M158" i="8" s="1"/>
  <c r="N158" i="9" s="1"/>
  <c r="J14" i="8"/>
  <c r="K14" i="8" s="1"/>
  <c r="M14" i="8" s="1"/>
  <c r="N14" i="9" s="1"/>
  <c r="J298" i="8"/>
  <c r="K298" i="8" s="1"/>
  <c r="M298" i="8" s="1"/>
  <c r="N298" i="9" s="1"/>
  <c r="J383" i="8"/>
  <c r="K383" i="8" s="1"/>
  <c r="M383" i="8" s="1"/>
  <c r="N383" i="9" s="1"/>
  <c r="J168" i="7"/>
  <c r="K168" i="7" s="1"/>
  <c r="M168" i="7" s="1"/>
  <c r="N168" i="8" s="1"/>
  <c r="J23" i="7"/>
  <c r="K23" i="7" s="1"/>
  <c r="M23" i="7" s="1"/>
  <c r="N23" i="8" s="1"/>
  <c r="J160" i="7"/>
  <c r="K160" i="7" s="1"/>
  <c r="M160" i="7" s="1"/>
  <c r="N160" i="8" s="1"/>
  <c r="J396" i="7"/>
  <c r="K396" i="7" s="1"/>
  <c r="M396" i="7" s="1"/>
  <c r="N396" i="8" s="1"/>
  <c r="J71" i="7"/>
  <c r="K71" i="7" s="1"/>
  <c r="M71" i="7" s="1"/>
  <c r="N71" i="8" s="1"/>
  <c r="J90" i="7"/>
  <c r="K90" i="7" s="1"/>
  <c r="M90" i="7" s="1"/>
  <c r="N90" i="8" s="1"/>
  <c r="J55" i="7"/>
  <c r="K55" i="7" s="1"/>
  <c r="M55" i="7" s="1"/>
  <c r="N55" i="8" s="1"/>
  <c r="J174" i="7"/>
  <c r="K174" i="7" s="1"/>
  <c r="M174" i="7" s="1"/>
  <c r="N174" i="8" s="1"/>
  <c r="J194" i="7"/>
  <c r="K194" i="7" s="1"/>
  <c r="M194" i="7" s="1"/>
  <c r="N194" i="8" s="1"/>
  <c r="O194" i="8" s="1"/>
  <c r="J407" i="7"/>
  <c r="K407" i="7" s="1"/>
  <c r="M407" i="7" s="1"/>
  <c r="N407" i="8" s="1"/>
  <c r="J187" i="7"/>
  <c r="K187" i="7" s="1"/>
  <c r="M187" i="7" s="1"/>
  <c r="N187" i="8" s="1"/>
  <c r="J119" i="7"/>
  <c r="K119" i="7" s="1"/>
  <c r="M119" i="7" s="1"/>
  <c r="N119" i="8" s="1"/>
  <c r="O119" i="8" s="1"/>
  <c r="J415" i="7"/>
  <c r="K415" i="7" s="1"/>
  <c r="M415" i="7" s="1"/>
  <c r="N415" i="8" s="1"/>
  <c r="J17" i="7"/>
  <c r="K17" i="7" s="1"/>
  <c r="M17" i="7" s="1"/>
  <c r="N17" i="8" s="1"/>
  <c r="J376" i="7"/>
  <c r="K376" i="7" s="1"/>
  <c r="M376" i="7" s="1"/>
  <c r="N376" i="8" s="1"/>
  <c r="J110" i="7"/>
  <c r="K110" i="7" s="1"/>
  <c r="M110" i="7" s="1"/>
  <c r="N110" i="8" s="1"/>
  <c r="J13" i="7"/>
  <c r="K13" i="7" s="1"/>
  <c r="M13" i="7" s="1"/>
  <c r="N13" i="8" s="1"/>
  <c r="J342" i="7"/>
  <c r="K342" i="7" s="1"/>
  <c r="M342" i="7" s="1"/>
  <c r="N342" i="8" s="1"/>
  <c r="J143" i="7"/>
  <c r="K143" i="7" s="1"/>
  <c r="M143" i="7" s="1"/>
  <c r="N143" i="8" s="1"/>
  <c r="J394" i="7"/>
  <c r="K394" i="7" s="1"/>
  <c r="M394" i="7" s="1"/>
  <c r="N394" i="8" s="1"/>
  <c r="O394" i="8" s="1"/>
  <c r="J288" i="7"/>
  <c r="K288" i="7" s="1"/>
  <c r="M288" i="7" s="1"/>
  <c r="N288" i="8" s="1"/>
  <c r="J123" i="7"/>
  <c r="K123" i="7" s="1"/>
  <c r="M123" i="7" s="1"/>
  <c r="N123" i="8" s="1"/>
  <c r="J338" i="7"/>
  <c r="K338" i="7" s="1"/>
  <c r="M338" i="7" s="1"/>
  <c r="N338" i="8" s="1"/>
  <c r="J220" i="7"/>
  <c r="K220" i="7" s="1"/>
  <c r="M220" i="7" s="1"/>
  <c r="N220" i="8" s="1"/>
  <c r="J421" i="7"/>
  <c r="K421" i="7" s="1"/>
  <c r="M421" i="7" s="1"/>
  <c r="N421" i="8" s="1"/>
  <c r="O421" i="8" s="1"/>
  <c r="J183" i="7"/>
  <c r="K183" i="7" s="1"/>
  <c r="M183" i="7" s="1"/>
  <c r="N183" i="8" s="1"/>
  <c r="J362" i="7"/>
  <c r="K362" i="7" s="1"/>
  <c r="M362" i="7" s="1"/>
  <c r="N362" i="8" s="1"/>
  <c r="J131" i="7"/>
  <c r="K131" i="7" s="1"/>
  <c r="M131" i="7" s="1"/>
  <c r="N131" i="8" s="1"/>
  <c r="J359" i="7"/>
  <c r="K359" i="7" s="1"/>
  <c r="M359" i="7" s="1"/>
  <c r="N359" i="8" s="1"/>
  <c r="J142" i="7"/>
  <c r="K142" i="7" s="1"/>
  <c r="M142" i="7" s="1"/>
  <c r="N142" i="8" s="1"/>
  <c r="J188" i="7"/>
  <c r="K188" i="7" s="1"/>
  <c r="M188" i="7" s="1"/>
  <c r="N188" i="8" s="1"/>
  <c r="O188" i="8" s="1"/>
  <c r="J266" i="7"/>
  <c r="K266" i="7" s="1"/>
  <c r="M266" i="7" s="1"/>
  <c r="N266" i="8" s="1"/>
  <c r="J161" i="7"/>
  <c r="K161" i="7" s="1"/>
  <c r="M161" i="7" s="1"/>
  <c r="N161" i="8" s="1"/>
  <c r="O161" i="8" s="1"/>
  <c r="J155" i="7"/>
  <c r="K155" i="7" s="1"/>
  <c r="M155" i="7" s="1"/>
  <c r="N155" i="8" s="1"/>
  <c r="J137" i="7"/>
  <c r="K137" i="7" s="1"/>
  <c r="M137" i="7" s="1"/>
  <c r="N137" i="8" s="1"/>
  <c r="J151" i="7"/>
  <c r="K151" i="7" s="1"/>
  <c r="M151" i="7" s="1"/>
  <c r="N151" i="8" s="1"/>
  <c r="O151" i="8" s="1"/>
  <c r="J138" i="7"/>
  <c r="K138" i="7" s="1"/>
  <c r="M138" i="7" s="1"/>
  <c r="N138" i="8" s="1"/>
  <c r="J29" i="7"/>
  <c r="K29" i="7" s="1"/>
  <c r="M29" i="7" s="1"/>
  <c r="N29" i="8" s="1"/>
  <c r="O29" i="8" s="1"/>
  <c r="J264" i="7"/>
  <c r="K264" i="7" s="1"/>
  <c r="M264" i="7" s="1"/>
  <c r="N264" i="8" s="1"/>
  <c r="J373" i="7"/>
  <c r="K373" i="7" s="1"/>
  <c r="M373" i="7" s="1"/>
  <c r="N373" i="8" s="1"/>
  <c r="O373" i="8" s="1"/>
  <c r="J317" i="7"/>
  <c r="K317" i="7" s="1"/>
  <c r="M317" i="7" s="1"/>
  <c r="N317" i="8" s="1"/>
  <c r="J72" i="7"/>
  <c r="K72" i="7" s="1"/>
  <c r="M72" i="7" s="1"/>
  <c r="N72" i="8" s="1"/>
  <c r="J100" i="7"/>
  <c r="K100" i="7" s="1"/>
  <c r="M100" i="7" s="1"/>
  <c r="N100" i="8" s="1"/>
  <c r="J420" i="7"/>
  <c r="K420" i="7" s="1"/>
  <c r="M420" i="7" s="1"/>
  <c r="N420" i="8" s="1"/>
  <c r="J409" i="7"/>
  <c r="K409" i="7" s="1"/>
  <c r="M409" i="7" s="1"/>
  <c r="N409" i="8" s="1"/>
  <c r="J287" i="7"/>
  <c r="K287" i="7" s="1"/>
  <c r="M287" i="7" s="1"/>
  <c r="N287" i="8" s="1"/>
  <c r="J315" i="7"/>
  <c r="K315" i="7" s="1"/>
  <c r="M315" i="7" s="1"/>
  <c r="N315" i="8" s="1"/>
  <c r="J98" i="7"/>
  <c r="K98" i="7" s="1"/>
  <c r="M98" i="7" s="1"/>
  <c r="N98" i="8" s="1"/>
  <c r="O98" i="8" s="1"/>
  <c r="J184" i="7"/>
  <c r="K184" i="7" s="1"/>
  <c r="M184" i="7" s="1"/>
  <c r="N184" i="8" s="1"/>
  <c r="J278" i="7"/>
  <c r="K278" i="7" s="1"/>
  <c r="M278" i="7" s="1"/>
  <c r="N278" i="8" s="1"/>
  <c r="J125" i="7"/>
  <c r="K125" i="7" s="1"/>
  <c r="M125" i="7" s="1"/>
  <c r="N125" i="8" s="1"/>
  <c r="J154" i="7"/>
  <c r="K154" i="7" s="1"/>
  <c r="M154" i="7" s="1"/>
  <c r="N154" i="8" s="1"/>
  <c r="J308" i="7"/>
  <c r="K308" i="7" s="1"/>
  <c r="M308" i="7" s="1"/>
  <c r="N308" i="8" s="1"/>
  <c r="J356" i="7"/>
  <c r="K356" i="7" s="1"/>
  <c r="M356" i="7" s="1"/>
  <c r="N356" i="8" s="1"/>
  <c r="J271" i="7"/>
  <c r="K271" i="7" s="1"/>
  <c r="M271" i="7" s="1"/>
  <c r="N271" i="8" s="1"/>
  <c r="J427" i="7"/>
  <c r="K427" i="7" s="1"/>
  <c r="M427" i="7" s="1"/>
  <c r="N427" i="8" s="1"/>
  <c r="J357" i="7"/>
  <c r="K357" i="7" s="1"/>
  <c r="M357" i="7" s="1"/>
  <c r="N357" i="8" s="1"/>
  <c r="J411" i="7"/>
  <c r="K411" i="7" s="1"/>
  <c r="M411" i="7" s="1"/>
  <c r="N411" i="8" s="1"/>
  <c r="J224" i="7"/>
  <c r="K224" i="7" s="1"/>
  <c r="M224" i="7" s="1"/>
  <c r="N224" i="8" s="1"/>
  <c r="J335" i="7"/>
  <c r="K335" i="7" s="1"/>
  <c r="M335" i="7" s="1"/>
  <c r="N335" i="8" s="1"/>
  <c r="O335" i="8" s="1"/>
  <c r="J252" i="7"/>
  <c r="K252" i="7" s="1"/>
  <c r="M252" i="7" s="1"/>
  <c r="N252" i="8" s="1"/>
  <c r="J132" i="7"/>
  <c r="K132" i="7" s="1"/>
  <c r="M132" i="7" s="1"/>
  <c r="N132" i="8" s="1"/>
  <c r="J106" i="7"/>
  <c r="K106" i="7" s="1"/>
  <c r="M106" i="7" s="1"/>
  <c r="N106" i="8" s="1"/>
  <c r="J414" i="7"/>
  <c r="K414" i="7" s="1"/>
  <c r="M414" i="7" s="1"/>
  <c r="N414" i="8" s="1"/>
  <c r="J397" i="7"/>
  <c r="K397" i="7" s="1"/>
  <c r="M397" i="7" s="1"/>
  <c r="N397" i="8" s="1"/>
  <c r="J413" i="7"/>
  <c r="K413" i="7" s="1"/>
  <c r="M413" i="7" s="1"/>
  <c r="N413" i="8" s="1"/>
  <c r="O413" i="8" s="1"/>
  <c r="J197" i="7"/>
  <c r="K197" i="7" s="1"/>
  <c r="M197" i="7" s="1"/>
  <c r="N197" i="8" s="1"/>
  <c r="O197" i="8" s="1"/>
  <c r="J226" i="7"/>
  <c r="K226" i="7" s="1"/>
  <c r="M226" i="7" s="1"/>
  <c r="N226" i="8" s="1"/>
  <c r="J351" i="7"/>
  <c r="K351" i="7" s="1"/>
  <c r="M351" i="7" s="1"/>
  <c r="N351" i="8" s="1"/>
  <c r="O351" i="8" s="1"/>
  <c r="J87" i="7"/>
  <c r="K87" i="7" s="1"/>
  <c r="M87" i="7" s="1"/>
  <c r="N87" i="8" s="1"/>
  <c r="J66" i="7"/>
  <c r="K66" i="7" s="1"/>
  <c r="M66" i="7" s="1"/>
  <c r="N66" i="8" s="1"/>
  <c r="O66" i="8" s="1"/>
  <c r="J399" i="7"/>
  <c r="K399" i="7" s="1"/>
  <c r="M399" i="7" s="1"/>
  <c r="N399" i="8" s="1"/>
  <c r="O399" i="8" s="1"/>
  <c r="J408" i="7"/>
  <c r="K408" i="7" s="1"/>
  <c r="M408" i="7" s="1"/>
  <c r="N408" i="8" s="1"/>
  <c r="J272" i="7"/>
  <c r="K272" i="7" s="1"/>
  <c r="M272" i="7" s="1"/>
  <c r="N272" i="8" s="1"/>
  <c r="J218" i="7"/>
  <c r="K218" i="7" s="1"/>
  <c r="M218" i="7" s="1"/>
  <c r="N218" i="8" s="1"/>
  <c r="J15" i="7"/>
  <c r="K15" i="7" s="1"/>
  <c r="M15" i="7" s="1"/>
  <c r="N15" i="8" s="1"/>
  <c r="O15" i="8" s="1"/>
  <c r="J193" i="7"/>
  <c r="K193" i="7" s="1"/>
  <c r="M193" i="7" s="1"/>
  <c r="N193" i="8" s="1"/>
  <c r="J136" i="7"/>
  <c r="K136" i="7" s="1"/>
  <c r="M136" i="7" s="1"/>
  <c r="N136" i="8" s="1"/>
  <c r="J57" i="7"/>
  <c r="K57" i="7" s="1"/>
  <c r="M57" i="7" s="1"/>
  <c r="N57" i="8" s="1"/>
  <c r="O57" i="8" s="1"/>
  <c r="J336" i="7"/>
  <c r="K336" i="7" s="1"/>
  <c r="M336" i="7" s="1"/>
  <c r="N336" i="8" s="1"/>
  <c r="J424" i="7"/>
  <c r="K424" i="7" s="1"/>
  <c r="M424" i="7" s="1"/>
  <c r="N424" i="8" s="1"/>
  <c r="J102" i="7"/>
  <c r="K102" i="7" s="1"/>
  <c r="M102" i="7" s="1"/>
  <c r="N102" i="8" s="1"/>
  <c r="J345" i="7"/>
  <c r="K345" i="7" s="1"/>
  <c r="M345" i="7" s="1"/>
  <c r="N345" i="8" s="1"/>
  <c r="J387" i="7"/>
  <c r="K387" i="7" s="1"/>
  <c r="M387" i="7" s="1"/>
  <c r="N387" i="8" s="1"/>
  <c r="J301" i="7"/>
  <c r="K301" i="7" s="1"/>
  <c r="M301" i="7" s="1"/>
  <c r="N301" i="8" s="1"/>
  <c r="O301" i="8" s="1"/>
  <c r="J140" i="7"/>
  <c r="K140" i="7" s="1"/>
  <c r="M140" i="7" s="1"/>
  <c r="N140" i="8" s="1"/>
  <c r="O140" i="8" s="1"/>
  <c r="J139" i="7"/>
  <c r="K139" i="7" s="1"/>
  <c r="M139" i="7" s="1"/>
  <c r="N139" i="8" s="1"/>
  <c r="O139" i="8" s="1"/>
  <c r="J81" i="7"/>
  <c r="K81" i="7" s="1"/>
  <c r="M81" i="7" s="1"/>
  <c r="N81" i="8" s="1"/>
  <c r="O81" i="8" s="1"/>
  <c r="J133" i="7"/>
  <c r="K133" i="7" s="1"/>
  <c r="M133" i="7" s="1"/>
  <c r="N133" i="8" s="1"/>
  <c r="O133" i="8" s="1"/>
  <c r="J417" i="7"/>
  <c r="K417" i="7" s="1"/>
  <c r="M417" i="7" s="1"/>
  <c r="N417" i="8" s="1"/>
  <c r="J152" i="7"/>
  <c r="K152" i="7" s="1"/>
  <c r="M152" i="7" s="1"/>
  <c r="N152" i="8" s="1"/>
  <c r="J251" i="7"/>
  <c r="K251" i="7" s="1"/>
  <c r="M251" i="7" s="1"/>
  <c r="N251" i="8" s="1"/>
  <c r="J104" i="7"/>
  <c r="K104" i="7" s="1"/>
  <c r="M104" i="7" s="1"/>
  <c r="N104" i="8" s="1"/>
  <c r="J216" i="7"/>
  <c r="K216" i="7" s="1"/>
  <c r="M216" i="7" s="1"/>
  <c r="N216" i="8" s="1"/>
  <c r="J163" i="7"/>
  <c r="K163" i="7" s="1"/>
  <c r="M163" i="7" s="1"/>
  <c r="N163" i="8" s="1"/>
  <c r="J11" i="7"/>
  <c r="K11" i="7" s="1"/>
  <c r="M11" i="7" s="1"/>
  <c r="N11" i="8" s="1"/>
  <c r="J32" i="7"/>
  <c r="K32" i="7" s="1"/>
  <c r="M32" i="7" s="1"/>
  <c r="N32" i="8" s="1"/>
  <c r="O32" i="8" s="1"/>
  <c r="J382" i="7"/>
  <c r="K382" i="7" s="1"/>
  <c r="M382" i="7" s="1"/>
  <c r="N382" i="8" s="1"/>
  <c r="J120" i="7"/>
  <c r="K120" i="7" s="1"/>
  <c r="M120" i="7" s="1"/>
  <c r="N120" i="8" s="1"/>
  <c r="J350" i="7"/>
  <c r="K350" i="7" s="1"/>
  <c r="M350" i="7" s="1"/>
  <c r="N350" i="8" s="1"/>
  <c r="J310" i="7"/>
  <c r="K310" i="7" s="1"/>
  <c r="M310" i="7" s="1"/>
  <c r="N310" i="8" s="1"/>
  <c r="O310" i="8" s="1"/>
  <c r="J428" i="7"/>
  <c r="K428" i="7" s="1"/>
  <c r="M428" i="7" s="1"/>
  <c r="N428" i="8" s="1"/>
  <c r="J186" i="7"/>
  <c r="K186" i="7" s="1"/>
  <c r="M186" i="7" s="1"/>
  <c r="N186" i="8" s="1"/>
  <c r="J141" i="7"/>
  <c r="K141" i="7" s="1"/>
  <c r="M141" i="7" s="1"/>
  <c r="N141" i="8" s="1"/>
  <c r="O141" i="8" s="1"/>
  <c r="J223" i="7"/>
  <c r="K223" i="7" s="1"/>
  <c r="M223" i="7" s="1"/>
  <c r="N223" i="8" s="1"/>
  <c r="J201" i="7"/>
  <c r="K201" i="7" s="1"/>
  <c r="M201" i="7" s="1"/>
  <c r="N201" i="8" s="1"/>
  <c r="J265" i="7"/>
  <c r="K265" i="7" s="1"/>
  <c r="M265" i="7" s="1"/>
  <c r="N265" i="8" s="1"/>
  <c r="O265" i="8" s="1"/>
  <c r="J38" i="7"/>
  <c r="K38" i="7" s="1"/>
  <c r="M38" i="7" s="1"/>
  <c r="N38" i="8" s="1"/>
  <c r="J306" i="7"/>
  <c r="K306" i="7" s="1"/>
  <c r="M306" i="7" s="1"/>
  <c r="N306" i="8" s="1"/>
  <c r="O306" i="8" s="1"/>
  <c r="J262" i="7"/>
  <c r="K262" i="7" s="1"/>
  <c r="M262" i="7" s="1"/>
  <c r="N262" i="8" s="1"/>
  <c r="J366" i="7"/>
  <c r="K366" i="7" s="1"/>
  <c r="M366" i="7" s="1"/>
  <c r="N366" i="8" s="1"/>
  <c r="J291" i="7"/>
  <c r="K291" i="7" s="1"/>
  <c r="M291" i="7" s="1"/>
  <c r="N291" i="8" s="1"/>
  <c r="O291" i="8" s="1"/>
  <c r="J111" i="7"/>
  <c r="K111" i="7" s="1"/>
  <c r="M111" i="7" s="1"/>
  <c r="N111" i="8" s="1"/>
  <c r="J305" i="7"/>
  <c r="K305" i="7" s="1"/>
  <c r="M305" i="7" s="1"/>
  <c r="N305" i="8" s="1"/>
  <c r="J85" i="7"/>
  <c r="K85" i="7" s="1"/>
  <c r="M85" i="7" s="1"/>
  <c r="N85" i="8" s="1"/>
  <c r="J274" i="7"/>
  <c r="K274" i="7" s="1"/>
  <c r="M274" i="7" s="1"/>
  <c r="N274" i="8" s="1"/>
  <c r="J203" i="7"/>
  <c r="K203" i="7" s="1"/>
  <c r="M203" i="7" s="1"/>
  <c r="N203" i="8" s="1"/>
  <c r="J173" i="7"/>
  <c r="K173" i="7" s="1"/>
  <c r="M173" i="7" s="1"/>
  <c r="N173" i="8" s="1"/>
  <c r="O173" i="8" s="1"/>
  <c r="J316" i="7"/>
  <c r="K316" i="7" s="1"/>
  <c r="M316" i="7" s="1"/>
  <c r="N316" i="8" s="1"/>
  <c r="O316" i="8" s="1"/>
  <c r="J331" i="7"/>
  <c r="K331" i="7" s="1"/>
  <c r="M331" i="7" s="1"/>
  <c r="N331" i="8" s="1"/>
  <c r="O331" i="8" s="1"/>
  <c r="J209" i="7"/>
  <c r="K209" i="7" s="1"/>
  <c r="M209" i="7" s="1"/>
  <c r="N209" i="8" s="1"/>
  <c r="J115" i="7"/>
  <c r="K115" i="7" s="1"/>
  <c r="M115" i="7" s="1"/>
  <c r="N115" i="8" s="1"/>
  <c r="O115" i="8" s="1"/>
  <c r="J195" i="7"/>
  <c r="K195" i="7" s="1"/>
  <c r="M195" i="7" s="1"/>
  <c r="N195" i="8" s="1"/>
  <c r="O195" i="8" s="1"/>
  <c r="J368" i="7"/>
  <c r="K368" i="7" s="1"/>
  <c r="M368" i="7" s="1"/>
  <c r="N368" i="8" s="1"/>
  <c r="J339" i="7"/>
  <c r="K339" i="7" s="1"/>
  <c r="M339" i="7" s="1"/>
  <c r="N339" i="8" s="1"/>
  <c r="J364" i="7"/>
  <c r="K364" i="7" s="1"/>
  <c r="M364" i="7" s="1"/>
  <c r="N364" i="8" s="1"/>
  <c r="O364" i="8" s="1"/>
  <c r="J349" i="7"/>
  <c r="K349" i="7" s="1"/>
  <c r="M349" i="7" s="1"/>
  <c r="N349" i="8" s="1"/>
  <c r="O349" i="8" s="1"/>
  <c r="J76" i="7"/>
  <c r="K76" i="7" s="1"/>
  <c r="M76" i="7" s="1"/>
  <c r="N76" i="8" s="1"/>
  <c r="J240" i="7"/>
  <c r="K240" i="7" s="1"/>
  <c r="M240" i="7" s="1"/>
  <c r="N240" i="8" s="1"/>
  <c r="J258" i="7"/>
  <c r="K258" i="7" s="1"/>
  <c r="M258" i="7" s="1"/>
  <c r="N258" i="8" s="1"/>
  <c r="J228" i="7"/>
  <c r="K228" i="7" s="1"/>
  <c r="M228" i="7" s="1"/>
  <c r="N228" i="8" s="1"/>
  <c r="O228" i="8" s="1"/>
  <c r="J83" i="7"/>
  <c r="K83" i="7" s="1"/>
  <c r="M83" i="7" s="1"/>
  <c r="N83" i="8" s="1"/>
  <c r="O83" i="8" s="1"/>
  <c r="J241" i="7"/>
  <c r="K241" i="7" s="1"/>
  <c r="M241" i="7" s="1"/>
  <c r="N241" i="8" s="1"/>
  <c r="J369" i="7"/>
  <c r="K369" i="7" s="1"/>
  <c r="M369" i="7" s="1"/>
  <c r="N369" i="8" s="1"/>
  <c r="J105" i="7"/>
  <c r="K105" i="7" s="1"/>
  <c r="M105" i="7" s="1"/>
  <c r="N105" i="8" s="1"/>
  <c r="J58" i="7"/>
  <c r="K58" i="7" s="1"/>
  <c r="M58" i="7" s="1"/>
  <c r="N58" i="8" s="1"/>
  <c r="J330" i="7"/>
  <c r="K330" i="7" s="1"/>
  <c r="M330" i="7" s="1"/>
  <c r="N330" i="8" s="1"/>
  <c r="O330" i="8" s="1"/>
  <c r="J273" i="7"/>
  <c r="K273" i="7" s="1"/>
  <c r="M273" i="7" s="1"/>
  <c r="N273" i="8" s="1"/>
  <c r="J77" i="7"/>
  <c r="K77" i="7" s="1"/>
  <c r="M77" i="7" s="1"/>
  <c r="N77" i="8" s="1"/>
  <c r="J282" i="7"/>
  <c r="K282" i="7" s="1"/>
  <c r="M282" i="7" s="1"/>
  <c r="N282" i="8" s="1"/>
  <c r="J64" i="7"/>
  <c r="K64" i="7" s="1"/>
  <c r="M64" i="7" s="1"/>
  <c r="N64" i="8" s="1"/>
  <c r="J234" i="7"/>
  <c r="K234" i="7" s="1"/>
  <c r="M234" i="7" s="1"/>
  <c r="N234" i="8" s="1"/>
  <c r="J244" i="7"/>
  <c r="K244" i="7" s="1"/>
  <c r="M244" i="7" s="1"/>
  <c r="N244" i="8" s="1"/>
  <c r="J150" i="7"/>
  <c r="K150" i="7" s="1"/>
  <c r="M150" i="7" s="1"/>
  <c r="N150" i="8" s="1"/>
  <c r="J22" i="7"/>
  <c r="K22" i="7" s="1"/>
  <c r="M22" i="7" s="1"/>
  <c r="N22" i="8" s="1"/>
  <c r="J39" i="7"/>
  <c r="K39" i="7" s="1"/>
  <c r="M39" i="7" s="1"/>
  <c r="N39" i="8" s="1"/>
  <c r="J302" i="7"/>
  <c r="K302" i="7" s="1"/>
  <c r="M302" i="7" s="1"/>
  <c r="N302" i="8" s="1"/>
  <c r="J157" i="7"/>
  <c r="K157" i="7" s="1"/>
  <c r="M157" i="7" s="1"/>
  <c r="N157" i="8" s="1"/>
  <c r="J181" i="7"/>
  <c r="K181" i="7" s="1"/>
  <c r="M181" i="7" s="1"/>
  <c r="N181" i="8" s="1"/>
  <c r="J296" i="7"/>
  <c r="K296" i="7" s="1"/>
  <c r="M296" i="7" s="1"/>
  <c r="N296" i="8" s="1"/>
  <c r="O296" i="8" s="1"/>
  <c r="J243" i="7"/>
  <c r="K243" i="7" s="1"/>
  <c r="M243" i="7" s="1"/>
  <c r="N243" i="8" s="1"/>
  <c r="J236" i="7"/>
  <c r="K236" i="7" s="1"/>
  <c r="M236" i="7" s="1"/>
  <c r="N236" i="8" s="1"/>
  <c r="J332" i="7"/>
  <c r="K332" i="7" s="1"/>
  <c r="M332" i="7" s="1"/>
  <c r="N332" i="8" s="1"/>
  <c r="J149" i="7"/>
  <c r="K149" i="7" s="1"/>
  <c r="M149" i="7" s="1"/>
  <c r="N149" i="8" s="1"/>
  <c r="O149" i="8" s="1"/>
  <c r="J325" i="7"/>
  <c r="K325" i="7" s="1"/>
  <c r="M325" i="7" s="1"/>
  <c r="N325" i="8" s="1"/>
  <c r="J232" i="7"/>
  <c r="K232" i="7" s="1"/>
  <c r="M232" i="7" s="1"/>
  <c r="N232" i="8" s="1"/>
  <c r="O232" i="8" s="1"/>
  <c r="J94" i="7"/>
  <c r="K94" i="7" s="1"/>
  <c r="M94" i="7" s="1"/>
  <c r="N94" i="8" s="1"/>
  <c r="J230" i="7"/>
  <c r="K230" i="7" s="1"/>
  <c r="M230" i="7" s="1"/>
  <c r="N230" i="8" s="1"/>
  <c r="J44" i="7"/>
  <c r="K44" i="7" s="1"/>
  <c r="M44" i="7" s="1"/>
  <c r="N44" i="8" s="1"/>
  <c r="O44" i="8" s="1"/>
  <c r="J164" i="7"/>
  <c r="K164" i="7" s="1"/>
  <c r="M164" i="7" s="1"/>
  <c r="N164" i="8" s="1"/>
  <c r="O164" i="8" s="1"/>
  <c r="J329" i="7"/>
  <c r="K329" i="7" s="1"/>
  <c r="M329" i="7" s="1"/>
  <c r="N329" i="8" s="1"/>
  <c r="J25" i="7"/>
  <c r="K25" i="7" s="1"/>
  <c r="M25" i="7" s="1"/>
  <c r="N25" i="8" s="1"/>
  <c r="J113" i="7"/>
  <c r="K113" i="7" s="1"/>
  <c r="M113" i="7" s="1"/>
  <c r="N113" i="8" s="1"/>
  <c r="J147" i="7"/>
  <c r="K147" i="7" s="1"/>
  <c r="M147" i="7" s="1"/>
  <c r="N147" i="8" s="1"/>
  <c r="J299" i="7"/>
  <c r="K299" i="7" s="1"/>
  <c r="M299" i="7" s="1"/>
  <c r="N299" i="8" s="1"/>
  <c r="J97" i="7"/>
  <c r="K97" i="7" s="1"/>
  <c r="M97" i="7" s="1"/>
  <c r="N97" i="8" s="1"/>
  <c r="J393" i="7"/>
  <c r="K393" i="7" s="1"/>
  <c r="M393" i="7" s="1"/>
  <c r="N393" i="8" s="1"/>
  <c r="J327" i="7"/>
  <c r="K327" i="7" s="1"/>
  <c r="M327" i="7" s="1"/>
  <c r="N327" i="8" s="1"/>
  <c r="J426" i="7"/>
  <c r="K426" i="7" s="1"/>
  <c r="M426" i="7" s="1"/>
  <c r="N426" i="8" s="1"/>
  <c r="J412" i="7"/>
  <c r="K412" i="7" s="1"/>
  <c r="M412" i="7" s="1"/>
  <c r="N412" i="8" s="1"/>
  <c r="J318" i="7"/>
  <c r="K318" i="7" s="1"/>
  <c r="M318" i="7" s="1"/>
  <c r="N318" i="8" s="1"/>
  <c r="J67" i="7"/>
  <c r="K67" i="7" s="1"/>
  <c r="M67" i="7" s="1"/>
  <c r="N67" i="8" s="1"/>
  <c r="J355" i="7"/>
  <c r="K355" i="7" s="1"/>
  <c r="M355" i="7" s="1"/>
  <c r="N355" i="8" s="1"/>
  <c r="J389" i="7"/>
  <c r="K389" i="7" s="1"/>
  <c r="M389" i="7" s="1"/>
  <c r="N389" i="8" s="1"/>
  <c r="J118" i="7"/>
  <c r="K118" i="7" s="1"/>
  <c r="M118" i="7" s="1"/>
  <c r="N118" i="8" s="1"/>
  <c r="J384" i="7"/>
  <c r="K384" i="7" s="1"/>
  <c r="M384" i="7" s="1"/>
  <c r="N384" i="8" s="1"/>
  <c r="J207" i="7"/>
  <c r="K207" i="7" s="1"/>
  <c r="M207" i="7" s="1"/>
  <c r="N207" i="8" s="1"/>
  <c r="J28" i="7"/>
  <c r="K28" i="7" s="1"/>
  <c r="M28" i="7" s="1"/>
  <c r="N28" i="8" s="1"/>
  <c r="J122" i="7"/>
  <c r="K122" i="7" s="1"/>
  <c r="M122" i="7" s="1"/>
  <c r="N122" i="8" s="1"/>
  <c r="J275" i="7"/>
  <c r="K275" i="7" s="1"/>
  <c r="M275" i="7" s="1"/>
  <c r="N275" i="8" s="1"/>
  <c r="J319" i="7"/>
  <c r="K319" i="7" s="1"/>
  <c r="M319" i="7" s="1"/>
  <c r="N319" i="8" s="1"/>
  <c r="J239" i="7"/>
  <c r="K239" i="7" s="1"/>
  <c r="M239" i="7" s="1"/>
  <c r="N239" i="8" s="1"/>
  <c r="O239" i="8" s="1"/>
  <c r="J169" i="7"/>
  <c r="K169" i="7" s="1"/>
  <c r="M169" i="7" s="1"/>
  <c r="N169" i="8" s="1"/>
  <c r="J211" i="7"/>
  <c r="K211" i="7" s="1"/>
  <c r="M211" i="7" s="1"/>
  <c r="N211" i="8" s="1"/>
  <c r="J334" i="7"/>
  <c r="K334" i="7" s="1"/>
  <c r="M334" i="7" s="1"/>
  <c r="N334" i="8" s="1"/>
  <c r="J19" i="7"/>
  <c r="K19" i="7" s="1"/>
  <c r="M19" i="7" s="1"/>
  <c r="N19" i="8" s="1"/>
  <c r="J20" i="7"/>
  <c r="K20" i="7" s="1"/>
  <c r="M20" i="7" s="1"/>
  <c r="N20" i="8" s="1"/>
  <c r="J263" i="7"/>
  <c r="K263" i="7" s="1"/>
  <c r="M263" i="7" s="1"/>
  <c r="N263" i="8" s="1"/>
  <c r="O263" i="8" s="1"/>
  <c r="J314" i="7"/>
  <c r="K314" i="7" s="1"/>
  <c r="M314" i="7" s="1"/>
  <c r="N314" i="8" s="1"/>
  <c r="J51" i="7"/>
  <c r="K51" i="7" s="1"/>
  <c r="M51" i="7" s="1"/>
  <c r="N51" i="8" s="1"/>
  <c r="J69" i="7"/>
  <c r="K69" i="7" s="1"/>
  <c r="M69" i="7" s="1"/>
  <c r="N69" i="8" s="1"/>
  <c r="O69" i="8" s="1"/>
  <c r="J229" i="7"/>
  <c r="K229" i="7" s="1"/>
  <c r="M229" i="7" s="1"/>
  <c r="N229" i="8" s="1"/>
  <c r="J145" i="7"/>
  <c r="K145" i="7" s="1"/>
  <c r="M145" i="7" s="1"/>
  <c r="N145" i="8" s="1"/>
  <c r="O145" i="8" s="1"/>
  <c r="J381" i="7"/>
  <c r="K381" i="7" s="1"/>
  <c r="M381" i="7" s="1"/>
  <c r="N381" i="8" s="1"/>
  <c r="J403" i="7"/>
  <c r="K403" i="7" s="1"/>
  <c r="M403" i="7" s="1"/>
  <c r="N403" i="8" s="1"/>
  <c r="O403" i="8" s="1"/>
  <c r="J333" i="7"/>
  <c r="K333" i="7" s="1"/>
  <c r="M333" i="7" s="1"/>
  <c r="N333" i="8" s="1"/>
  <c r="J146" i="7"/>
  <c r="K146" i="7" s="1"/>
  <c r="M146" i="7" s="1"/>
  <c r="N146" i="8" s="1"/>
  <c r="J269" i="7"/>
  <c r="K269" i="7" s="1"/>
  <c r="M269" i="7" s="1"/>
  <c r="N269" i="8" s="1"/>
  <c r="J16" i="7"/>
  <c r="K16" i="7" s="1"/>
  <c r="M16" i="7" s="1"/>
  <c r="N16" i="8" s="1"/>
  <c r="O16" i="8" s="1"/>
  <c r="J311" i="7"/>
  <c r="K311" i="7" s="1"/>
  <c r="M311" i="7" s="1"/>
  <c r="N311" i="8" s="1"/>
  <c r="J86" i="7"/>
  <c r="K86" i="7" s="1"/>
  <c r="M86" i="7" s="1"/>
  <c r="N86" i="8" s="1"/>
  <c r="J283" i="7"/>
  <c r="K283" i="7" s="1"/>
  <c r="M283" i="7" s="1"/>
  <c r="N283" i="8" s="1"/>
  <c r="J328" i="7"/>
  <c r="K328" i="7" s="1"/>
  <c r="M328" i="7" s="1"/>
  <c r="N328" i="8" s="1"/>
  <c r="O328" i="8" s="1"/>
  <c r="J324" i="7"/>
  <c r="K324" i="7" s="1"/>
  <c r="M324" i="7" s="1"/>
  <c r="N324" i="8" s="1"/>
  <c r="O324" i="8" s="1"/>
  <c r="J233" i="7"/>
  <c r="K233" i="7" s="1"/>
  <c r="M233" i="7" s="1"/>
  <c r="N233" i="8" s="1"/>
  <c r="J41" i="7"/>
  <c r="K41" i="7" s="1"/>
  <c r="M41" i="7" s="1"/>
  <c r="N41" i="8" s="1"/>
  <c r="J135" i="7"/>
  <c r="K135" i="7" s="1"/>
  <c r="M135" i="7" s="1"/>
  <c r="N135" i="8" s="1"/>
  <c r="J14" i="7"/>
  <c r="K14" i="7" s="1"/>
  <c r="M14" i="7" s="1"/>
  <c r="N14" i="8" s="1"/>
  <c r="J73" i="7"/>
  <c r="K73" i="7" s="1"/>
  <c r="M73" i="7" s="1"/>
  <c r="N73" i="8" s="1"/>
  <c r="J18" i="7"/>
  <c r="K18" i="7" s="1"/>
  <c r="M18" i="7" s="1"/>
  <c r="N18" i="8" s="1"/>
  <c r="J92" i="7"/>
  <c r="K92" i="7" s="1"/>
  <c r="M92" i="7" s="1"/>
  <c r="N92" i="8" s="1"/>
  <c r="O92" i="8" s="1"/>
  <c r="J343" i="7"/>
  <c r="K343" i="7" s="1"/>
  <c r="M343" i="7" s="1"/>
  <c r="N343" i="8" s="1"/>
  <c r="J47" i="7"/>
  <c r="K47" i="7" s="1"/>
  <c r="M47" i="7" s="1"/>
  <c r="N47" i="8" s="1"/>
  <c r="O47" i="8" s="1"/>
  <c r="J270" i="7"/>
  <c r="K270" i="7" s="1"/>
  <c r="M270" i="7" s="1"/>
  <c r="N270" i="8" s="1"/>
  <c r="J292" i="7"/>
  <c r="K292" i="7" s="1"/>
  <c r="M292" i="7" s="1"/>
  <c r="N292" i="8" s="1"/>
  <c r="O292" i="8" s="1"/>
  <c r="J202" i="7"/>
  <c r="K202" i="7" s="1"/>
  <c r="M202" i="7" s="1"/>
  <c r="N202" i="8" s="1"/>
  <c r="J290" i="7"/>
  <c r="K290" i="7" s="1"/>
  <c r="M290" i="7" s="1"/>
  <c r="N290" i="8" s="1"/>
  <c r="O290" i="8" s="1"/>
  <c r="J75" i="7"/>
  <c r="K75" i="7" s="1"/>
  <c r="M75" i="7" s="1"/>
  <c r="N75" i="8" s="1"/>
  <c r="J36" i="7"/>
  <c r="K36" i="7" s="1"/>
  <c r="M36" i="7" s="1"/>
  <c r="N36" i="8" s="1"/>
  <c r="O36" i="8" s="1"/>
  <c r="J63" i="7"/>
  <c r="K63" i="7" s="1"/>
  <c r="M63" i="7" s="1"/>
  <c r="N63" i="8" s="1"/>
  <c r="J398" i="7"/>
  <c r="K398" i="7" s="1"/>
  <c r="M398" i="7" s="1"/>
  <c r="N398" i="8" s="1"/>
  <c r="J198" i="7"/>
  <c r="K198" i="7" s="1"/>
  <c r="M198" i="7" s="1"/>
  <c r="N198" i="8" s="1"/>
  <c r="J68" i="7"/>
  <c r="K68" i="7" s="1"/>
  <c r="M68" i="7" s="1"/>
  <c r="N68" i="8" s="1"/>
  <c r="J206" i="7"/>
  <c r="K206" i="7" s="1"/>
  <c r="M206" i="7" s="1"/>
  <c r="N206" i="8" s="1"/>
  <c r="O206" i="8" s="1"/>
  <c r="J297" i="7"/>
  <c r="K297" i="7" s="1"/>
  <c r="M297" i="7" s="1"/>
  <c r="N297" i="8" s="1"/>
  <c r="J50" i="7"/>
  <c r="K50" i="7" s="1"/>
  <c r="M50" i="7" s="1"/>
  <c r="N50" i="8" s="1"/>
  <c r="O50" i="8" s="1"/>
  <c r="J348" i="7"/>
  <c r="K348" i="7" s="1"/>
  <c r="M348" i="7" s="1"/>
  <c r="N348" i="8" s="1"/>
  <c r="J61" i="7"/>
  <c r="K61" i="7" s="1"/>
  <c r="M61" i="7" s="1"/>
  <c r="N61" i="8" s="1"/>
  <c r="J124" i="7"/>
  <c r="K124" i="7" s="1"/>
  <c r="M124" i="7" s="1"/>
  <c r="N124" i="8" s="1"/>
  <c r="J246" i="7"/>
  <c r="K246" i="7" s="1"/>
  <c r="M246" i="7" s="1"/>
  <c r="N246" i="8" s="1"/>
  <c r="J196" i="7"/>
  <c r="K196" i="7" s="1"/>
  <c r="M196" i="7" s="1"/>
  <c r="N196" i="8" s="1"/>
  <c r="J74" i="7"/>
  <c r="K74" i="7" s="1"/>
  <c r="M74" i="7" s="1"/>
  <c r="N74" i="8" s="1"/>
  <c r="J217" i="7"/>
  <c r="K217" i="7" s="1"/>
  <c r="M217" i="7" s="1"/>
  <c r="N217" i="8" s="1"/>
  <c r="O217" i="8" s="1"/>
  <c r="J429" i="7"/>
  <c r="K429" i="7" s="1"/>
  <c r="M429" i="7" s="1"/>
  <c r="N429" i="8" s="1"/>
  <c r="J294" i="7"/>
  <c r="K294" i="7" s="1"/>
  <c r="M294" i="7" s="1"/>
  <c r="N294" i="8" s="1"/>
  <c r="J177" i="7"/>
  <c r="K177" i="7" s="1"/>
  <c r="M177" i="7" s="1"/>
  <c r="N177" i="8" s="1"/>
  <c r="J285" i="7"/>
  <c r="K285" i="7" s="1"/>
  <c r="M285" i="7" s="1"/>
  <c r="N285" i="8" s="1"/>
  <c r="J130" i="7"/>
  <c r="K130" i="7" s="1"/>
  <c r="M130" i="7" s="1"/>
  <c r="N130" i="8" s="1"/>
  <c r="J10" i="7"/>
  <c r="K10" i="7" s="1"/>
  <c r="M10" i="7" s="1"/>
  <c r="N10" i="8" s="1"/>
  <c r="J360" i="7"/>
  <c r="K360" i="7" s="1"/>
  <c r="M360" i="7" s="1"/>
  <c r="N360" i="8" s="1"/>
  <c r="J346" i="7"/>
  <c r="K346" i="7" s="1"/>
  <c r="M346" i="7" s="1"/>
  <c r="N346" i="8" s="1"/>
  <c r="J307" i="7"/>
  <c r="K307" i="7" s="1"/>
  <c r="M307" i="7" s="1"/>
  <c r="N307" i="8" s="1"/>
  <c r="J171" i="7"/>
  <c r="K171" i="7" s="1"/>
  <c r="M171" i="7" s="1"/>
  <c r="N171" i="8" s="1"/>
  <c r="J191" i="7"/>
  <c r="K191" i="7" s="1"/>
  <c r="M191" i="7" s="1"/>
  <c r="N191" i="8" s="1"/>
  <c r="J386" i="7"/>
  <c r="K386" i="7" s="1"/>
  <c r="M386" i="7" s="1"/>
  <c r="N386" i="8" s="1"/>
  <c r="O386" i="8" s="1"/>
  <c r="J176" i="7"/>
  <c r="K176" i="7" s="1"/>
  <c r="M176" i="7" s="1"/>
  <c r="N176" i="8" s="1"/>
  <c r="J54" i="7"/>
  <c r="K54" i="7" s="1"/>
  <c r="M54" i="7" s="1"/>
  <c r="N54" i="8" s="1"/>
  <c r="O54" i="8" s="1"/>
  <c r="J121" i="7"/>
  <c r="K121" i="7" s="1"/>
  <c r="M121" i="7" s="1"/>
  <c r="N121" i="8" s="1"/>
  <c r="J179" i="7"/>
  <c r="K179" i="7" s="1"/>
  <c r="M179" i="7" s="1"/>
  <c r="N179" i="8" s="1"/>
  <c r="J303" i="7"/>
  <c r="K303" i="7" s="1"/>
  <c r="M303" i="7" s="1"/>
  <c r="N303" i="8" s="1"/>
  <c r="O303" i="8" s="1"/>
  <c r="J144" i="7"/>
  <c r="K144" i="7" s="1"/>
  <c r="M144" i="7" s="1"/>
  <c r="N144" i="8" s="1"/>
  <c r="J178" i="7"/>
  <c r="K178" i="7" s="1"/>
  <c r="M178" i="7" s="1"/>
  <c r="N178" i="8" s="1"/>
  <c r="J433" i="7"/>
  <c r="K433" i="7" s="1"/>
  <c r="M433" i="7" s="1"/>
  <c r="N433" i="8" s="1"/>
  <c r="J185" i="7"/>
  <c r="K185" i="7" s="1"/>
  <c r="M185" i="7" s="1"/>
  <c r="N185" i="8" s="1"/>
  <c r="J59" i="7"/>
  <c r="K59" i="7" s="1"/>
  <c r="M59" i="7" s="1"/>
  <c r="N59" i="8" s="1"/>
  <c r="J304" i="7"/>
  <c r="K304" i="7" s="1"/>
  <c r="M304" i="7" s="1"/>
  <c r="N304" i="8" s="1"/>
  <c r="O304" i="8" s="1"/>
  <c r="J372" i="7"/>
  <c r="K372" i="7" s="1"/>
  <c r="M372" i="7" s="1"/>
  <c r="N372" i="8" s="1"/>
  <c r="J82" i="7"/>
  <c r="K82" i="7" s="1"/>
  <c r="M82" i="7" s="1"/>
  <c r="N82" i="8" s="1"/>
  <c r="J93" i="7"/>
  <c r="K93" i="7" s="1"/>
  <c r="M93" i="7" s="1"/>
  <c r="N93" i="8" s="1"/>
  <c r="O93" i="8" s="1"/>
  <c r="J259" i="7"/>
  <c r="K259" i="7" s="1"/>
  <c r="M259" i="7" s="1"/>
  <c r="N259" i="8" s="1"/>
  <c r="J43" i="7"/>
  <c r="K43" i="7" s="1"/>
  <c r="M43" i="7" s="1"/>
  <c r="N43" i="8" s="1"/>
  <c r="O43" i="8" s="1"/>
  <c r="J249" i="7"/>
  <c r="K249" i="7" s="1"/>
  <c r="M249" i="7" s="1"/>
  <c r="N249" i="8" s="1"/>
  <c r="J96" i="7"/>
  <c r="K96" i="7" s="1"/>
  <c r="M96" i="7" s="1"/>
  <c r="N96" i="8" s="1"/>
  <c r="J379" i="7"/>
  <c r="K379" i="7" s="1"/>
  <c r="M379" i="7" s="1"/>
  <c r="N379" i="8" s="1"/>
  <c r="J49" i="7"/>
  <c r="K49" i="7" s="1"/>
  <c r="M49" i="7" s="1"/>
  <c r="N49" i="8" s="1"/>
  <c r="J215" i="7"/>
  <c r="K215" i="7" s="1"/>
  <c r="M215" i="7" s="1"/>
  <c r="N215" i="8" s="1"/>
  <c r="J52" i="7"/>
  <c r="K52" i="7" s="1"/>
  <c r="M52" i="7" s="1"/>
  <c r="N52" i="8" s="1"/>
  <c r="O52" i="8" s="1"/>
  <c r="J430" i="7"/>
  <c r="K430" i="7" s="1"/>
  <c r="M430" i="7" s="1"/>
  <c r="N430" i="8" s="1"/>
  <c r="J237" i="7"/>
  <c r="K237" i="7" s="1"/>
  <c r="M237" i="7" s="1"/>
  <c r="N237" i="8" s="1"/>
  <c r="J101" i="7"/>
  <c r="K101" i="7" s="1"/>
  <c r="M101" i="7" s="1"/>
  <c r="N101" i="8" s="1"/>
  <c r="J166" i="7"/>
  <c r="K166" i="7" s="1"/>
  <c r="M166" i="7" s="1"/>
  <c r="N166" i="8" s="1"/>
  <c r="J199" i="7"/>
  <c r="K199" i="7" s="1"/>
  <c r="M199" i="7" s="1"/>
  <c r="N199" i="8" s="1"/>
  <c r="J378" i="7"/>
  <c r="K378" i="7" s="1"/>
  <c r="M378" i="7" s="1"/>
  <c r="N378" i="8" s="1"/>
  <c r="J347" i="7"/>
  <c r="K347" i="7" s="1"/>
  <c r="M347" i="7" s="1"/>
  <c r="N347" i="8" s="1"/>
  <c r="O347" i="8" s="1"/>
  <c r="J156" i="7"/>
  <c r="K156" i="7" s="1"/>
  <c r="M156" i="7" s="1"/>
  <c r="N156" i="8" s="1"/>
  <c r="O156" i="8" s="1"/>
  <c r="J159" i="7"/>
  <c r="K159" i="7" s="1"/>
  <c r="M159" i="7" s="1"/>
  <c r="N159" i="8" s="1"/>
  <c r="J225" i="7"/>
  <c r="K225" i="7" s="1"/>
  <c r="M225" i="7" s="1"/>
  <c r="N225" i="8" s="1"/>
  <c r="O225" i="8" s="1"/>
  <c r="J26" i="7"/>
  <c r="K26" i="7" s="1"/>
  <c r="M26" i="7" s="1"/>
  <c r="N26" i="8" s="1"/>
  <c r="J253" i="7"/>
  <c r="K253" i="7" s="1"/>
  <c r="M253" i="7" s="1"/>
  <c r="N253" i="8" s="1"/>
  <c r="J289" i="7"/>
  <c r="K289" i="7" s="1"/>
  <c r="M289" i="7" s="1"/>
  <c r="N289" i="8" s="1"/>
  <c r="J295" i="7"/>
  <c r="K295" i="7" s="1"/>
  <c r="M295" i="7" s="1"/>
  <c r="N295" i="8" s="1"/>
  <c r="J423" i="7"/>
  <c r="K423" i="7" s="1"/>
  <c r="M423" i="7" s="1"/>
  <c r="N423" i="8" s="1"/>
  <c r="O423" i="8" s="1"/>
  <c r="J205" i="7"/>
  <c r="K205" i="7" s="1"/>
  <c r="M205" i="7" s="1"/>
  <c r="N205" i="8" s="1"/>
  <c r="O205" i="8" s="1"/>
  <c r="J129" i="7"/>
  <c r="K129" i="7" s="1"/>
  <c r="M129" i="7" s="1"/>
  <c r="N129" i="8" s="1"/>
  <c r="O129" i="8" s="1"/>
  <c r="J89" i="7"/>
  <c r="K89" i="7" s="1"/>
  <c r="M89" i="7" s="1"/>
  <c r="N89" i="8" s="1"/>
  <c r="J148" i="7"/>
  <c r="K148" i="7" s="1"/>
  <c r="M148" i="7" s="1"/>
  <c r="N148" i="8" s="1"/>
  <c r="O148" i="8" s="1"/>
  <c r="J358" i="7"/>
  <c r="K358" i="7" s="1"/>
  <c r="M358" i="7" s="1"/>
  <c r="N358" i="8" s="1"/>
  <c r="J341" i="7"/>
  <c r="K341" i="7" s="1"/>
  <c r="M341" i="7" s="1"/>
  <c r="N341" i="8" s="1"/>
  <c r="J56" i="7"/>
  <c r="K56" i="7" s="1"/>
  <c r="M56" i="7" s="1"/>
  <c r="N56" i="8" s="1"/>
  <c r="O56" i="8" s="1"/>
  <c r="J245" i="7"/>
  <c r="K245" i="7" s="1"/>
  <c r="M245" i="7" s="1"/>
  <c r="N245" i="8" s="1"/>
  <c r="J419" i="7"/>
  <c r="K419" i="7" s="1"/>
  <c r="M419" i="7" s="1"/>
  <c r="N419" i="8" s="1"/>
  <c r="J300" i="7"/>
  <c r="K300" i="7" s="1"/>
  <c r="M300" i="7" s="1"/>
  <c r="N300" i="8" s="1"/>
  <c r="J392" i="7"/>
  <c r="K392" i="7" s="1"/>
  <c r="M392" i="7" s="1"/>
  <c r="N392" i="8" s="1"/>
  <c r="J231" i="7"/>
  <c r="K231" i="7" s="1"/>
  <c r="M231" i="7" s="1"/>
  <c r="N231" i="8" s="1"/>
  <c r="J9" i="7"/>
  <c r="K9" i="7" s="1"/>
  <c r="M9" i="7" s="1"/>
  <c r="N9" i="8" s="1"/>
  <c r="O9" i="8" s="1"/>
  <c r="J30" i="7"/>
  <c r="K30" i="7" s="1"/>
  <c r="M30" i="7" s="1"/>
  <c r="N30" i="8" s="1"/>
  <c r="J388" i="7"/>
  <c r="K388" i="7" s="1"/>
  <c r="M388" i="7" s="1"/>
  <c r="N388" i="8" s="1"/>
  <c r="J165" i="7"/>
  <c r="K165" i="7" s="1"/>
  <c r="M165" i="7" s="1"/>
  <c r="N165" i="8" s="1"/>
  <c r="J99" i="7"/>
  <c r="K99" i="7" s="1"/>
  <c r="M99" i="7" s="1"/>
  <c r="N99" i="8" s="1"/>
  <c r="J255" i="7"/>
  <c r="K255" i="7" s="1"/>
  <c r="M255" i="7" s="1"/>
  <c r="N255" i="8" s="1"/>
  <c r="J46" i="7"/>
  <c r="K46" i="7" s="1"/>
  <c r="M46" i="7" s="1"/>
  <c r="N46" i="8" s="1"/>
  <c r="J279" i="7"/>
  <c r="K279" i="7" s="1"/>
  <c r="M279" i="7" s="1"/>
  <c r="N279" i="8" s="1"/>
  <c r="J12" i="7"/>
  <c r="K12" i="7" s="1"/>
  <c r="M12" i="7" s="1"/>
  <c r="N12" i="8" s="1"/>
  <c r="O12" i="8" s="1"/>
  <c r="J204" i="7"/>
  <c r="K204" i="7" s="1"/>
  <c r="M204" i="7" s="1"/>
  <c r="N204" i="8" s="1"/>
  <c r="J128" i="7"/>
  <c r="K128" i="7" s="1"/>
  <c r="M128" i="7" s="1"/>
  <c r="N128" i="8" s="1"/>
  <c r="J95" i="7"/>
  <c r="K95" i="7" s="1"/>
  <c r="M95" i="7" s="1"/>
  <c r="N95" i="8" s="1"/>
  <c r="J48" i="7"/>
  <c r="K48" i="7" s="1"/>
  <c r="M48" i="7" s="1"/>
  <c r="N48" i="8" s="1"/>
  <c r="O48" i="8" s="1"/>
  <c r="J109" i="7"/>
  <c r="K109" i="7" s="1"/>
  <c r="M109" i="7" s="1"/>
  <c r="N109" i="8" s="1"/>
  <c r="J107" i="7"/>
  <c r="K107" i="7" s="1"/>
  <c r="M107" i="7" s="1"/>
  <c r="N107" i="8" s="1"/>
  <c r="O107" i="8" s="1"/>
  <c r="J380" i="7"/>
  <c r="K380" i="7" s="1"/>
  <c r="M380" i="7" s="1"/>
  <c r="N380" i="8" s="1"/>
  <c r="J42" i="7"/>
  <c r="K42" i="7" s="1"/>
  <c r="M42" i="7" s="1"/>
  <c r="N42" i="8" s="1"/>
  <c r="O42" i="8" s="1"/>
  <c r="J126" i="7"/>
  <c r="K126" i="7" s="1"/>
  <c r="M126" i="7" s="1"/>
  <c r="N126" i="8" s="1"/>
  <c r="J313" i="7"/>
  <c r="K313" i="7" s="1"/>
  <c r="M313" i="7" s="1"/>
  <c r="N313" i="8" s="1"/>
  <c r="O313" i="8" s="1"/>
  <c r="J257" i="7"/>
  <c r="K257" i="7" s="1"/>
  <c r="M257" i="7" s="1"/>
  <c r="N257" i="8" s="1"/>
  <c r="J190" i="7"/>
  <c r="K190" i="7" s="1"/>
  <c r="M190" i="7" s="1"/>
  <c r="N190" i="8" s="1"/>
  <c r="J312" i="7"/>
  <c r="K312" i="7" s="1"/>
  <c r="M312" i="7" s="1"/>
  <c r="N312" i="8" s="1"/>
  <c r="J31" i="7"/>
  <c r="K31" i="7" s="1"/>
  <c r="M31" i="7" s="1"/>
  <c r="N31" i="8" s="1"/>
  <c r="J91" i="7"/>
  <c r="K91" i="7" s="1"/>
  <c r="M91" i="7" s="1"/>
  <c r="N91" i="8" s="1"/>
  <c r="O91" i="8" s="1"/>
  <c r="J248" i="7"/>
  <c r="K248" i="7" s="1"/>
  <c r="M248" i="7" s="1"/>
  <c r="N248" i="8" s="1"/>
  <c r="J27" i="7"/>
  <c r="K27" i="7" s="1"/>
  <c r="M27" i="7" s="1"/>
  <c r="N27" i="8" s="1"/>
  <c r="J40" i="7"/>
  <c r="K40" i="7" s="1"/>
  <c r="M40" i="7" s="1"/>
  <c r="N40" i="8" s="1"/>
  <c r="J88" i="7"/>
  <c r="K88" i="7" s="1"/>
  <c r="M88" i="7" s="1"/>
  <c r="N88" i="8" s="1"/>
  <c r="J404" i="7"/>
  <c r="K404" i="7" s="1"/>
  <c r="M404" i="7" s="1"/>
  <c r="N404" i="8" s="1"/>
  <c r="J354" i="7"/>
  <c r="K354" i="7" s="1"/>
  <c r="M354" i="7" s="1"/>
  <c r="N354" i="8" s="1"/>
  <c r="J112" i="7"/>
  <c r="K112" i="7" s="1"/>
  <c r="M112" i="7" s="1"/>
  <c r="N112" i="8" s="1"/>
  <c r="O112" i="8" s="1"/>
  <c r="J416" i="7"/>
  <c r="K416" i="7" s="1"/>
  <c r="M416" i="7" s="1"/>
  <c r="N416" i="8" s="1"/>
  <c r="J405" i="7"/>
  <c r="K405" i="7" s="1"/>
  <c r="M405" i="7" s="1"/>
  <c r="N405" i="8" s="1"/>
  <c r="J235" i="7"/>
  <c r="K235" i="7" s="1"/>
  <c r="M235" i="7" s="1"/>
  <c r="N235" i="8" s="1"/>
  <c r="O235" i="8" s="1"/>
  <c r="J70" i="7"/>
  <c r="K70" i="7" s="1"/>
  <c r="M70" i="7" s="1"/>
  <c r="N70" i="8" s="1"/>
  <c r="O70" i="8" s="1"/>
  <c r="J221" i="7"/>
  <c r="K221" i="7" s="1"/>
  <c r="M221" i="7" s="1"/>
  <c r="N221" i="8" s="1"/>
  <c r="J321" i="7"/>
  <c r="K321" i="7" s="1"/>
  <c r="M321" i="7" s="1"/>
  <c r="N321" i="8" s="1"/>
  <c r="O321" i="8" s="1"/>
  <c r="J242" i="7"/>
  <c r="K242" i="7" s="1"/>
  <c r="M242" i="7" s="1"/>
  <c r="N242" i="8" s="1"/>
  <c r="O242" i="8" s="1"/>
  <c r="J431" i="7"/>
  <c r="K431" i="7" s="1"/>
  <c r="M431" i="7" s="1"/>
  <c r="N431" i="8" s="1"/>
  <c r="J418" i="7"/>
  <c r="K418" i="7" s="1"/>
  <c r="M418" i="7" s="1"/>
  <c r="N418" i="8" s="1"/>
  <c r="J222" i="7"/>
  <c r="K222" i="7" s="1"/>
  <c r="M222" i="7" s="1"/>
  <c r="N222" i="8" s="1"/>
  <c r="J254" i="7"/>
  <c r="K254" i="7" s="1"/>
  <c r="M254" i="7" s="1"/>
  <c r="N254" i="8" s="1"/>
  <c r="J208" i="7"/>
  <c r="K208" i="7" s="1"/>
  <c r="M208" i="7" s="1"/>
  <c r="N208" i="8" s="1"/>
  <c r="J80" i="7"/>
  <c r="K80" i="7" s="1"/>
  <c r="M80" i="7" s="1"/>
  <c r="N80" i="8" s="1"/>
  <c r="J250" i="7"/>
  <c r="K250" i="7" s="1"/>
  <c r="M250" i="7" s="1"/>
  <c r="N250" i="8" s="1"/>
  <c r="J367" i="7"/>
  <c r="K367" i="7" s="1"/>
  <c r="M367" i="7" s="1"/>
  <c r="N367" i="8" s="1"/>
  <c r="J435" i="7"/>
  <c r="K435" i="7" s="1"/>
  <c r="M435" i="7" s="1"/>
  <c r="N435" i="8" s="1"/>
  <c r="J284" i="7"/>
  <c r="K284" i="7" s="1"/>
  <c r="M284" i="7" s="1"/>
  <c r="N284" i="8" s="1"/>
  <c r="J33" i="7"/>
  <c r="K33" i="7" s="1"/>
  <c r="M33" i="7" s="1"/>
  <c r="N33" i="8" s="1"/>
  <c r="J162" i="7"/>
  <c r="K162" i="7" s="1"/>
  <c r="M162" i="7" s="1"/>
  <c r="N162" i="8" s="1"/>
  <c r="J410" i="7"/>
  <c r="K410" i="7" s="1"/>
  <c r="M410" i="7" s="1"/>
  <c r="N410" i="8" s="1"/>
  <c r="J34" i="7"/>
  <c r="K34" i="7" s="1"/>
  <c r="M34" i="7" s="1"/>
  <c r="N34" i="8" s="1"/>
  <c r="J363" i="7"/>
  <c r="K363" i="7" s="1"/>
  <c r="M363" i="7" s="1"/>
  <c r="N363" i="8" s="1"/>
  <c r="J167" i="7"/>
  <c r="K167" i="7" s="1"/>
  <c r="M167" i="7" s="1"/>
  <c r="N167" i="8" s="1"/>
  <c r="J175" i="7"/>
  <c r="K175" i="7" s="1"/>
  <c r="M175" i="7" s="1"/>
  <c r="N175" i="8" s="1"/>
  <c r="J45" i="7"/>
  <c r="K45" i="7" s="1"/>
  <c r="M45" i="7" s="1"/>
  <c r="N45" i="8" s="1"/>
  <c r="J293" i="7"/>
  <c r="K293" i="7" s="1"/>
  <c r="M293" i="7" s="1"/>
  <c r="N293" i="8" s="1"/>
  <c r="J320" i="7"/>
  <c r="K320" i="7" s="1"/>
  <c r="M320" i="7" s="1"/>
  <c r="N320" i="8" s="1"/>
  <c r="O320" i="8" s="1"/>
  <c r="J280" i="7"/>
  <c r="K280" i="7" s="1"/>
  <c r="M280" i="7" s="1"/>
  <c r="N280" i="8" s="1"/>
  <c r="J277" i="7"/>
  <c r="K277" i="7" s="1"/>
  <c r="M277" i="7" s="1"/>
  <c r="N277" i="8" s="1"/>
  <c r="J400" i="7"/>
  <c r="K400" i="7" s="1"/>
  <c r="M400" i="7" s="1"/>
  <c r="N400" i="8" s="1"/>
  <c r="J406" i="7"/>
  <c r="K406" i="7" s="1"/>
  <c r="M406" i="7" s="1"/>
  <c r="N406" i="8" s="1"/>
  <c r="O406" i="8" s="1"/>
  <c r="J395" i="7"/>
  <c r="K395" i="7" s="1"/>
  <c r="M395" i="7" s="1"/>
  <c r="N395" i="8" s="1"/>
  <c r="J35" i="7"/>
  <c r="K35" i="7" s="1"/>
  <c r="M35" i="7" s="1"/>
  <c r="N35" i="8" s="1"/>
  <c r="O35" i="8" s="1"/>
  <c r="J247" i="7"/>
  <c r="K247" i="7" s="1"/>
  <c r="M247" i="7" s="1"/>
  <c r="N247" i="8" s="1"/>
  <c r="J238" i="7"/>
  <c r="K238" i="7" s="1"/>
  <c r="M238" i="7" s="1"/>
  <c r="N238" i="8" s="1"/>
  <c r="J212" i="7"/>
  <c r="K212" i="7" s="1"/>
  <c r="M212" i="7" s="1"/>
  <c r="N212" i="8" s="1"/>
  <c r="J371" i="7"/>
  <c r="K371" i="7" s="1"/>
  <c r="M371" i="7" s="1"/>
  <c r="N371" i="8" s="1"/>
  <c r="J108" i="7"/>
  <c r="K108" i="7" s="1"/>
  <c r="M108" i="7" s="1"/>
  <c r="N108" i="8" s="1"/>
  <c r="J79" i="7"/>
  <c r="K79" i="7" s="1"/>
  <c r="M79" i="7" s="1"/>
  <c r="N79" i="8" s="1"/>
  <c r="J322" i="7"/>
  <c r="K322" i="7" s="1"/>
  <c r="M322" i="7" s="1"/>
  <c r="N322" i="8" s="1"/>
  <c r="O322" i="8" s="1"/>
  <c r="J65" i="7"/>
  <c r="K65" i="7" s="1"/>
  <c r="M65" i="7" s="1"/>
  <c r="N65" i="8" s="1"/>
  <c r="J24" i="7"/>
  <c r="K24" i="7" s="1"/>
  <c r="M24" i="7" s="1"/>
  <c r="N24" i="8" s="1"/>
  <c r="J281" i="7"/>
  <c r="K281" i="7" s="1"/>
  <c r="M281" i="7" s="1"/>
  <c r="N281" i="8" s="1"/>
  <c r="O281" i="8" s="1"/>
  <c r="J377" i="7"/>
  <c r="K377" i="7" s="1"/>
  <c r="M377" i="7" s="1"/>
  <c r="N377" i="8" s="1"/>
  <c r="J219" i="7"/>
  <c r="K219" i="7" s="1"/>
  <c r="M219" i="7" s="1"/>
  <c r="N219" i="8" s="1"/>
  <c r="J385" i="7"/>
  <c r="K385" i="7" s="1"/>
  <c r="M385" i="7" s="1"/>
  <c r="N385" i="8" s="1"/>
  <c r="J401" i="7"/>
  <c r="K401" i="7" s="1"/>
  <c r="M401" i="7" s="1"/>
  <c r="N401" i="8" s="1"/>
  <c r="J434" i="7"/>
  <c r="K434" i="7" s="1"/>
  <c r="M434" i="7" s="1"/>
  <c r="N434" i="8" s="1"/>
  <c r="J192" i="7"/>
  <c r="K192" i="7" s="1"/>
  <c r="M192" i="7" s="1"/>
  <c r="N192" i="8" s="1"/>
  <c r="J298" i="7"/>
  <c r="K298" i="7" s="1"/>
  <c r="M298" i="7" s="1"/>
  <c r="N298" i="8" s="1"/>
  <c r="O298" i="8" s="1"/>
  <c r="J117" i="7"/>
  <c r="K117" i="7" s="1"/>
  <c r="M117" i="7" s="1"/>
  <c r="N117" i="8" s="1"/>
  <c r="J323" i="7"/>
  <c r="K323" i="7" s="1"/>
  <c r="M323" i="7" s="1"/>
  <c r="N323" i="8" s="1"/>
  <c r="J383" i="7"/>
  <c r="K383" i="7" s="1"/>
  <c r="M383" i="7" s="1"/>
  <c r="N383" i="8" s="1"/>
  <c r="J365" i="7"/>
  <c r="K365" i="7" s="1"/>
  <c r="M365" i="7" s="1"/>
  <c r="N365" i="8" s="1"/>
  <c r="J103" i="7"/>
  <c r="K103" i="7" s="1"/>
  <c r="M103" i="7" s="1"/>
  <c r="N103" i="8" s="1"/>
  <c r="O103" i="8" s="1"/>
  <c r="J213" i="7"/>
  <c r="K213" i="7" s="1"/>
  <c r="M213" i="7" s="1"/>
  <c r="N213" i="8" s="1"/>
  <c r="J60" i="7"/>
  <c r="K60" i="7" s="1"/>
  <c r="M60" i="7" s="1"/>
  <c r="N60" i="8" s="1"/>
  <c r="O60" i="8" s="1"/>
  <c r="J84" i="7"/>
  <c r="K84" i="7" s="1"/>
  <c r="M84" i="7" s="1"/>
  <c r="N84" i="8" s="1"/>
  <c r="J337" i="7"/>
  <c r="K337" i="7" s="1"/>
  <c r="M337" i="7" s="1"/>
  <c r="N337" i="8" s="1"/>
  <c r="J309" i="7"/>
  <c r="K309" i="7" s="1"/>
  <c r="M309" i="7" s="1"/>
  <c r="N309" i="8" s="1"/>
  <c r="J170" i="7"/>
  <c r="K170" i="7" s="1"/>
  <c r="M170" i="7" s="1"/>
  <c r="N170" i="8" s="1"/>
  <c r="O170" i="8" s="1"/>
  <c r="J37" i="7"/>
  <c r="K37" i="7" s="1"/>
  <c r="M37" i="7" s="1"/>
  <c r="N37" i="8" s="1"/>
  <c r="O37" i="8" s="1"/>
  <c r="J210" i="7"/>
  <c r="K210" i="7" s="1"/>
  <c r="M210" i="7" s="1"/>
  <c r="N210" i="8" s="1"/>
  <c r="J134" i="7"/>
  <c r="K134" i="7" s="1"/>
  <c r="M134" i="7" s="1"/>
  <c r="N134" i="8" s="1"/>
  <c r="J62" i="7"/>
  <c r="K62" i="7" s="1"/>
  <c r="M62" i="7" s="1"/>
  <c r="N62" i="8" s="1"/>
  <c r="J422" i="7"/>
  <c r="K422" i="7" s="1"/>
  <c r="M422" i="7" s="1"/>
  <c r="N422" i="8" s="1"/>
  <c r="J200" i="7"/>
  <c r="K200" i="7" s="1"/>
  <c r="M200" i="7" s="1"/>
  <c r="N200" i="8" s="1"/>
  <c r="J391" i="7"/>
  <c r="K391" i="7" s="1"/>
  <c r="M391" i="7" s="1"/>
  <c r="N391" i="8" s="1"/>
  <c r="J344" i="7"/>
  <c r="K344" i="7" s="1"/>
  <c r="M344" i="7" s="1"/>
  <c r="N344" i="8" s="1"/>
  <c r="O344" i="8" s="1"/>
  <c r="J375" i="7"/>
  <c r="K375" i="7" s="1"/>
  <c r="M375" i="7" s="1"/>
  <c r="N375" i="8" s="1"/>
  <c r="O375" i="8" s="1"/>
  <c r="J402" i="7"/>
  <c r="K402" i="7" s="1"/>
  <c r="M402" i="7" s="1"/>
  <c r="N402" i="8" s="1"/>
  <c r="J153" i="7"/>
  <c r="K153" i="7" s="1"/>
  <c r="M153" i="7" s="1"/>
  <c r="N153" i="8" s="1"/>
  <c r="J127" i="7"/>
  <c r="K127" i="7" s="1"/>
  <c r="M127" i="7" s="1"/>
  <c r="N127" i="8" s="1"/>
  <c r="J340" i="7"/>
  <c r="K340" i="7" s="1"/>
  <c r="M340" i="7" s="1"/>
  <c r="N340" i="8" s="1"/>
  <c r="J374" i="7"/>
  <c r="K374" i="7" s="1"/>
  <c r="M374" i="7" s="1"/>
  <c r="N374" i="8" s="1"/>
  <c r="J286" i="7"/>
  <c r="K286" i="7" s="1"/>
  <c r="M286" i="7" s="1"/>
  <c r="N286" i="8" s="1"/>
  <c r="J189" i="7"/>
  <c r="K189" i="7" s="1"/>
  <c r="M189" i="7" s="1"/>
  <c r="N189" i="8" s="1"/>
  <c r="J353" i="7"/>
  <c r="K353" i="7" s="1"/>
  <c r="M353" i="7" s="1"/>
  <c r="N353" i="8" s="1"/>
  <c r="J172" i="7"/>
  <c r="K172" i="7" s="1"/>
  <c r="M172" i="7" s="1"/>
  <c r="N172" i="8" s="1"/>
  <c r="J214" i="7"/>
  <c r="K214" i="7" s="1"/>
  <c r="M214" i="7" s="1"/>
  <c r="N214" i="8" s="1"/>
  <c r="J256" i="7"/>
  <c r="K256" i="7" s="1"/>
  <c r="M256" i="7" s="1"/>
  <c r="N256" i="8" s="1"/>
  <c r="O256" i="8" s="1"/>
  <c r="J326" i="7"/>
  <c r="K326" i="7" s="1"/>
  <c r="M326" i="7" s="1"/>
  <c r="N326" i="8" s="1"/>
  <c r="O326" i="8" s="1"/>
  <c r="J261" i="7"/>
  <c r="K261" i="7" s="1"/>
  <c r="M261" i="7" s="1"/>
  <c r="N261" i="8" s="1"/>
  <c r="J352" i="7"/>
  <c r="K352" i="7" s="1"/>
  <c r="M352" i="7" s="1"/>
  <c r="N352" i="8" s="1"/>
  <c r="J8" i="7"/>
  <c r="K8" i="7" s="1"/>
  <c r="M8" i="7" s="1"/>
  <c r="J21" i="7"/>
  <c r="K21" i="7" s="1"/>
  <c r="M21" i="7" s="1"/>
  <c r="N21" i="8" s="1"/>
  <c r="J182" i="7"/>
  <c r="K182" i="7" s="1"/>
  <c r="M182" i="7" s="1"/>
  <c r="N182" i="8" s="1"/>
  <c r="J227" i="7"/>
  <c r="K227" i="7" s="1"/>
  <c r="M227" i="7" s="1"/>
  <c r="N227" i="8" s="1"/>
  <c r="J370" i="7"/>
  <c r="K370" i="7" s="1"/>
  <c r="M370" i="7" s="1"/>
  <c r="N370" i="8" s="1"/>
  <c r="J114" i="7"/>
  <c r="K114" i="7" s="1"/>
  <c r="M114" i="7" s="1"/>
  <c r="N114" i="8" s="1"/>
  <c r="O114" i="8" s="1"/>
  <c r="J267" i="7"/>
  <c r="K267" i="7" s="1"/>
  <c r="M267" i="7" s="1"/>
  <c r="N267" i="8" s="1"/>
  <c r="J116" i="7"/>
  <c r="K116" i="7" s="1"/>
  <c r="M116" i="7" s="1"/>
  <c r="N116" i="8" s="1"/>
  <c r="J78" i="7"/>
  <c r="K78" i="7" s="1"/>
  <c r="M78" i="7" s="1"/>
  <c r="N78" i="8" s="1"/>
  <c r="J53" i="7"/>
  <c r="K53" i="7" s="1"/>
  <c r="M53" i="7" s="1"/>
  <c r="N53" i="8" s="1"/>
  <c r="J260" i="7"/>
  <c r="K260" i="7" s="1"/>
  <c r="M260" i="7" s="1"/>
  <c r="N260" i="8" s="1"/>
  <c r="J425" i="7"/>
  <c r="K425" i="7" s="1"/>
  <c r="M425" i="7" s="1"/>
  <c r="N425" i="8" s="1"/>
  <c r="J432" i="7"/>
  <c r="K432" i="7" s="1"/>
  <c r="M432" i="7" s="1"/>
  <c r="N432" i="8" s="1"/>
  <c r="O432" i="8" s="1"/>
  <c r="J361" i="7"/>
  <c r="K361" i="7" s="1"/>
  <c r="M361" i="7" s="1"/>
  <c r="N361" i="8" s="1"/>
  <c r="O361" i="8" s="1"/>
  <c r="J268" i="7"/>
  <c r="K268" i="7" s="1"/>
  <c r="M268" i="7" s="1"/>
  <c r="N268" i="8" s="1"/>
  <c r="J180" i="7"/>
  <c r="K180" i="7" s="1"/>
  <c r="M180" i="7" s="1"/>
  <c r="N180" i="8" s="1"/>
  <c r="J276" i="7"/>
  <c r="K276" i="7" s="1"/>
  <c r="M276" i="7" s="1"/>
  <c r="N276" i="8" s="1"/>
  <c r="J390" i="7"/>
  <c r="K390" i="7" s="1"/>
  <c r="M390" i="7" s="1"/>
  <c r="N390" i="8" s="1"/>
  <c r="O390" i="8" s="1"/>
  <c r="J158" i="7"/>
  <c r="K158" i="7" s="1"/>
  <c r="M158" i="7" s="1"/>
  <c r="N158" i="8" s="1"/>
  <c r="I439" i="5"/>
  <c r="D439" i="5"/>
  <c r="J407" i="4"/>
  <c r="K407" i="4" s="1"/>
  <c r="M407" i="4" s="1"/>
  <c r="N407" i="5" s="1"/>
  <c r="J205" i="4"/>
  <c r="K205" i="4" s="1"/>
  <c r="M205" i="4" s="1"/>
  <c r="N205" i="5" s="1"/>
  <c r="J275" i="4"/>
  <c r="K275" i="4" s="1"/>
  <c r="M275" i="4" s="1"/>
  <c r="N275" i="5" s="1"/>
  <c r="J194" i="4"/>
  <c r="K194" i="4" s="1"/>
  <c r="M194" i="4" s="1"/>
  <c r="N194" i="5" s="1"/>
  <c r="J151" i="4"/>
  <c r="K151" i="4" s="1"/>
  <c r="M151" i="4" s="1"/>
  <c r="N151" i="5" s="1"/>
  <c r="J61" i="4"/>
  <c r="K61" i="4" s="1"/>
  <c r="M61" i="4" s="1"/>
  <c r="N61" i="5" s="1"/>
  <c r="J415" i="4"/>
  <c r="K415" i="4" s="1"/>
  <c r="M415" i="4" s="1"/>
  <c r="N415" i="5" s="1"/>
  <c r="J43" i="4"/>
  <c r="K43" i="4" s="1"/>
  <c r="M43" i="4" s="1"/>
  <c r="N43" i="5" s="1"/>
  <c r="J30" i="4"/>
  <c r="K30" i="4" s="1"/>
  <c r="M30" i="4" s="1"/>
  <c r="N30" i="5" s="1"/>
  <c r="J288" i="4"/>
  <c r="K288" i="4" s="1"/>
  <c r="M288" i="4" s="1"/>
  <c r="N288" i="5" s="1"/>
  <c r="J284" i="4"/>
  <c r="K284" i="4" s="1"/>
  <c r="M284" i="4" s="1"/>
  <c r="N284" i="5" s="1"/>
  <c r="J9" i="4"/>
  <c r="K9" i="4" s="1"/>
  <c r="M9" i="4" s="1"/>
  <c r="N9" i="5" s="1"/>
  <c r="J160" i="4"/>
  <c r="K160" i="4" s="1"/>
  <c r="M160" i="4" s="1"/>
  <c r="N160" i="5" s="1"/>
  <c r="J133" i="4"/>
  <c r="K133" i="4" s="1"/>
  <c r="M133" i="4" s="1"/>
  <c r="N133" i="5" s="1"/>
  <c r="J280" i="4"/>
  <c r="K280" i="4" s="1"/>
  <c r="M280" i="4" s="1"/>
  <c r="N280" i="5" s="1"/>
  <c r="J89" i="4"/>
  <c r="K89" i="4" s="1"/>
  <c r="M89" i="4" s="1"/>
  <c r="N89" i="5" s="1"/>
  <c r="J314" i="4"/>
  <c r="K314" i="4" s="1"/>
  <c r="M314" i="4" s="1"/>
  <c r="N314" i="5" s="1"/>
  <c r="J337" i="4"/>
  <c r="K337" i="4" s="1"/>
  <c r="M337" i="4" s="1"/>
  <c r="N337" i="5" s="1"/>
  <c r="J55" i="4"/>
  <c r="K55" i="4" s="1"/>
  <c r="M55" i="4" s="1"/>
  <c r="N55" i="5" s="1"/>
  <c r="J153" i="4"/>
  <c r="K153" i="4" s="1"/>
  <c r="M153" i="4" s="1"/>
  <c r="N153" i="5" s="1"/>
  <c r="J110" i="4"/>
  <c r="K110" i="4" s="1"/>
  <c r="M110" i="4" s="1"/>
  <c r="N110" i="5" s="1"/>
  <c r="J264" i="4"/>
  <c r="K264" i="4" s="1"/>
  <c r="M264" i="4" s="1"/>
  <c r="N264" i="5" s="1"/>
  <c r="J109" i="4"/>
  <c r="K109" i="4" s="1"/>
  <c r="M109" i="4" s="1"/>
  <c r="N109" i="5" s="1"/>
  <c r="J220" i="4"/>
  <c r="K220" i="4" s="1"/>
  <c r="M220" i="4" s="1"/>
  <c r="N220" i="5" s="1"/>
  <c r="J31" i="4"/>
  <c r="K31" i="4" s="1"/>
  <c r="M31" i="4" s="1"/>
  <c r="N31" i="5" s="1"/>
  <c r="J390" i="4"/>
  <c r="K390" i="4" s="1"/>
  <c r="M390" i="4" s="1"/>
  <c r="N390" i="5" s="1"/>
  <c r="J350" i="4"/>
  <c r="K350" i="4" s="1"/>
  <c r="M350" i="4" s="1"/>
  <c r="N350" i="5" s="1"/>
  <c r="J300" i="4"/>
  <c r="K300" i="4" s="1"/>
  <c r="M300" i="4" s="1"/>
  <c r="N300" i="5" s="1"/>
  <c r="J359" i="4"/>
  <c r="K359" i="4" s="1"/>
  <c r="M359" i="4" s="1"/>
  <c r="N359" i="5" s="1"/>
  <c r="J192" i="4"/>
  <c r="K192" i="4" s="1"/>
  <c r="M192" i="4" s="1"/>
  <c r="N192" i="5" s="1"/>
  <c r="J285" i="4"/>
  <c r="K285" i="4" s="1"/>
  <c r="M285" i="4" s="1"/>
  <c r="N285" i="5" s="1"/>
  <c r="J279" i="4"/>
  <c r="K279" i="4" s="1"/>
  <c r="M279" i="4" s="1"/>
  <c r="N279" i="5" s="1"/>
  <c r="J179" i="4"/>
  <c r="K179" i="4" s="1"/>
  <c r="M179" i="4" s="1"/>
  <c r="N179" i="5" s="1"/>
  <c r="J403" i="4"/>
  <c r="K403" i="4" s="1"/>
  <c r="M403" i="4" s="1"/>
  <c r="N403" i="5" s="1"/>
  <c r="J38" i="4"/>
  <c r="K38" i="4" s="1"/>
  <c r="M38" i="4" s="1"/>
  <c r="N38" i="5" s="1"/>
  <c r="J131" i="4"/>
  <c r="K131" i="4" s="1"/>
  <c r="M131" i="4" s="1"/>
  <c r="N131" i="5" s="1"/>
  <c r="J168" i="4"/>
  <c r="K168" i="4" s="1"/>
  <c r="M168" i="4" s="1"/>
  <c r="N168" i="5" s="1"/>
  <c r="J23" i="4"/>
  <c r="K23" i="4" s="1"/>
  <c r="M23" i="4" s="1"/>
  <c r="N23" i="5" s="1"/>
  <c r="J123" i="4"/>
  <c r="K123" i="4" s="1"/>
  <c r="M123" i="4" s="1"/>
  <c r="N123" i="5" s="1"/>
  <c r="J261" i="4"/>
  <c r="K261" i="4" s="1"/>
  <c r="M261" i="4" s="1"/>
  <c r="N261" i="5" s="1"/>
  <c r="J265" i="4"/>
  <c r="K265" i="4" s="1"/>
  <c r="M265" i="4" s="1"/>
  <c r="N265" i="5" s="1"/>
  <c r="J82" i="4"/>
  <c r="K82" i="4" s="1"/>
  <c r="M82" i="4" s="1"/>
  <c r="N82" i="5" s="1"/>
  <c r="J297" i="4"/>
  <c r="K297" i="4" s="1"/>
  <c r="M297" i="4" s="1"/>
  <c r="N297" i="5" s="1"/>
  <c r="J53" i="4"/>
  <c r="K53" i="4" s="1"/>
  <c r="M53" i="4" s="1"/>
  <c r="N53" i="5" s="1"/>
  <c r="J77" i="4"/>
  <c r="K77" i="4" s="1"/>
  <c r="M77" i="4" s="1"/>
  <c r="N77" i="5" s="1"/>
  <c r="J79" i="4"/>
  <c r="K79" i="4" s="1"/>
  <c r="M79" i="4" s="1"/>
  <c r="N79" i="5" s="1"/>
  <c r="J344" i="4"/>
  <c r="K344" i="4" s="1"/>
  <c r="M344" i="4" s="1"/>
  <c r="N344" i="5" s="1"/>
  <c r="J76" i="4"/>
  <c r="K76" i="4" s="1"/>
  <c r="M76" i="4" s="1"/>
  <c r="N76" i="5" s="1"/>
  <c r="J420" i="4"/>
  <c r="K420" i="4" s="1"/>
  <c r="M420" i="4" s="1"/>
  <c r="N420" i="5" s="1"/>
  <c r="J296" i="4"/>
  <c r="K296" i="4" s="1"/>
  <c r="M296" i="4" s="1"/>
  <c r="N296" i="5" s="1"/>
  <c r="J283" i="4"/>
  <c r="K283" i="4" s="1"/>
  <c r="M283" i="4" s="1"/>
  <c r="N283" i="5" s="1"/>
  <c r="J308" i="4"/>
  <c r="K308" i="4" s="1"/>
  <c r="M308" i="4" s="1"/>
  <c r="N308" i="5" s="1"/>
  <c r="J171" i="4"/>
  <c r="K171" i="4" s="1"/>
  <c r="M171" i="4" s="1"/>
  <c r="N171" i="5" s="1"/>
  <c r="J312" i="4"/>
  <c r="K312" i="4" s="1"/>
  <c r="M312" i="4" s="1"/>
  <c r="N312" i="5" s="1"/>
  <c r="J404" i="4"/>
  <c r="K404" i="4" s="1"/>
  <c r="M404" i="4" s="1"/>
  <c r="N404" i="5" s="1"/>
  <c r="J427" i="4"/>
  <c r="K427" i="4" s="1"/>
  <c r="M427" i="4" s="1"/>
  <c r="N427" i="5" s="1"/>
  <c r="J13" i="4"/>
  <c r="K13" i="4" s="1"/>
  <c r="M13" i="4" s="1"/>
  <c r="N13" i="5" s="1"/>
  <c r="J398" i="4"/>
  <c r="K398" i="4" s="1"/>
  <c r="M398" i="4" s="1"/>
  <c r="N398" i="5" s="1"/>
  <c r="J69" i="4"/>
  <c r="K69" i="4" s="1"/>
  <c r="M69" i="4" s="1"/>
  <c r="N69" i="5" s="1"/>
  <c r="J166" i="4"/>
  <c r="K166" i="4" s="1"/>
  <c r="M166" i="4" s="1"/>
  <c r="N166" i="5" s="1"/>
  <c r="J305" i="4"/>
  <c r="K305" i="4" s="1"/>
  <c r="M305" i="4" s="1"/>
  <c r="N305" i="5" s="1"/>
  <c r="J394" i="4"/>
  <c r="K394" i="4" s="1"/>
  <c r="M394" i="4" s="1"/>
  <c r="N394" i="5" s="1"/>
  <c r="J50" i="4"/>
  <c r="K50" i="4" s="1"/>
  <c r="M50" i="4" s="1"/>
  <c r="N50" i="5" s="1"/>
  <c r="J218" i="4"/>
  <c r="K218" i="4" s="1"/>
  <c r="M218" i="4" s="1"/>
  <c r="N218" i="5" s="1"/>
  <c r="J56" i="4"/>
  <c r="K56" i="4" s="1"/>
  <c r="M56" i="4" s="1"/>
  <c r="N56" i="5" s="1"/>
  <c r="J352" i="4"/>
  <c r="K352" i="4" s="1"/>
  <c r="M352" i="4" s="1"/>
  <c r="N352" i="5" s="1"/>
  <c r="J26" i="4"/>
  <c r="K26" i="4" s="1"/>
  <c r="M26" i="4" s="1"/>
  <c r="N26" i="5" s="1"/>
  <c r="J429" i="4"/>
  <c r="K429" i="4" s="1"/>
  <c r="M429" i="4" s="1"/>
  <c r="N429" i="5" s="1"/>
  <c r="J383" i="4"/>
  <c r="K383" i="4" s="1"/>
  <c r="M383" i="4" s="1"/>
  <c r="N383" i="5" s="1"/>
  <c r="J72" i="4"/>
  <c r="K72" i="4" s="1"/>
  <c r="M72" i="4" s="1"/>
  <c r="N72" i="5" s="1"/>
  <c r="J266" i="4"/>
  <c r="K266" i="4" s="1"/>
  <c r="M266" i="4" s="1"/>
  <c r="N266" i="5" s="1"/>
  <c r="J299" i="4"/>
  <c r="K299" i="4" s="1"/>
  <c r="M299" i="4" s="1"/>
  <c r="N299" i="5" s="1"/>
  <c r="J327" i="4"/>
  <c r="K327" i="4" s="1"/>
  <c r="M327" i="4" s="1"/>
  <c r="N327" i="5" s="1"/>
  <c r="J206" i="4"/>
  <c r="K206" i="4" s="1"/>
  <c r="M206" i="4" s="1"/>
  <c r="N206" i="5" s="1"/>
  <c r="J118" i="4"/>
  <c r="K118" i="4" s="1"/>
  <c r="M118" i="4" s="1"/>
  <c r="N118" i="5" s="1"/>
  <c r="J154" i="4"/>
  <c r="K154" i="4" s="1"/>
  <c r="M154" i="4" s="1"/>
  <c r="N154" i="5" s="1"/>
  <c r="J276" i="4"/>
  <c r="K276" i="4" s="1"/>
  <c r="M276" i="4" s="1"/>
  <c r="N276" i="5" s="1"/>
  <c r="J408" i="4"/>
  <c r="K408" i="4" s="1"/>
  <c r="M408" i="4" s="1"/>
  <c r="N408" i="5" s="1"/>
  <c r="J384" i="4"/>
  <c r="K384" i="4" s="1"/>
  <c r="M384" i="4" s="1"/>
  <c r="N384" i="5" s="1"/>
  <c r="J339" i="4"/>
  <c r="K339" i="4" s="1"/>
  <c r="M339" i="4" s="1"/>
  <c r="N339" i="5" s="1"/>
  <c r="J181" i="4"/>
  <c r="K181" i="4" s="1"/>
  <c r="M181" i="4" s="1"/>
  <c r="N181" i="5" s="1"/>
  <c r="J78" i="4"/>
  <c r="K78" i="4" s="1"/>
  <c r="M78" i="4" s="1"/>
  <c r="N78" i="5" s="1"/>
  <c r="J386" i="4"/>
  <c r="K386" i="4" s="1"/>
  <c r="M386" i="4" s="1"/>
  <c r="N386" i="5" s="1"/>
  <c r="J289" i="4"/>
  <c r="K289" i="4" s="1"/>
  <c r="M289" i="4" s="1"/>
  <c r="N289" i="5" s="1"/>
  <c r="J419" i="4"/>
  <c r="K419" i="4" s="1"/>
  <c r="M419" i="4" s="1"/>
  <c r="N419" i="5" s="1"/>
  <c r="J141" i="4"/>
  <c r="K141" i="4" s="1"/>
  <c r="M141" i="4" s="1"/>
  <c r="N141" i="5" s="1"/>
  <c r="J197" i="4"/>
  <c r="K197" i="4" s="1"/>
  <c r="M197" i="4" s="1"/>
  <c r="N197" i="5" s="1"/>
  <c r="J60" i="4"/>
  <c r="K60" i="4" s="1"/>
  <c r="M60" i="4" s="1"/>
  <c r="N60" i="5" s="1"/>
  <c r="J363" i="4"/>
  <c r="K363" i="4" s="1"/>
  <c r="M363" i="4" s="1"/>
  <c r="N363" i="5" s="1"/>
  <c r="J286" i="4"/>
  <c r="K286" i="4" s="1"/>
  <c r="M286" i="4" s="1"/>
  <c r="N286" i="5" s="1"/>
  <c r="J251" i="4"/>
  <c r="K251" i="4" s="1"/>
  <c r="M251" i="4" s="1"/>
  <c r="N251" i="5" s="1"/>
  <c r="J422" i="4"/>
  <c r="K422" i="4" s="1"/>
  <c r="M422" i="4" s="1"/>
  <c r="N422" i="5" s="1"/>
  <c r="J340" i="4"/>
  <c r="K340" i="4" s="1"/>
  <c r="M340" i="4" s="1"/>
  <c r="N340" i="5" s="1"/>
  <c r="J255" i="4"/>
  <c r="K255" i="4" s="1"/>
  <c r="M255" i="4" s="1"/>
  <c r="N255" i="5" s="1"/>
  <c r="J381" i="4"/>
  <c r="K381" i="4" s="1"/>
  <c r="M381" i="4" s="1"/>
  <c r="N381" i="5" s="1"/>
  <c r="J362" i="4"/>
  <c r="K362" i="4" s="1"/>
  <c r="M362" i="4" s="1"/>
  <c r="N362" i="5" s="1"/>
  <c r="J318" i="4"/>
  <c r="K318" i="4" s="1"/>
  <c r="M318" i="4" s="1"/>
  <c r="N318" i="5" s="1"/>
  <c r="J410" i="4"/>
  <c r="K410" i="4" s="1"/>
  <c r="M410" i="4" s="1"/>
  <c r="N410" i="5" s="1"/>
  <c r="J11" i="4"/>
  <c r="K11" i="4" s="1"/>
  <c r="M11" i="4" s="1"/>
  <c r="N11" i="5" s="1"/>
  <c r="J230" i="4"/>
  <c r="K230" i="4" s="1"/>
  <c r="M230" i="4" s="1"/>
  <c r="N230" i="5" s="1"/>
  <c r="J49" i="4"/>
  <c r="K49" i="4" s="1"/>
  <c r="M49" i="4" s="1"/>
  <c r="N49" i="5" s="1"/>
  <c r="J306" i="4"/>
  <c r="K306" i="4" s="1"/>
  <c r="M306" i="4" s="1"/>
  <c r="N306" i="5" s="1"/>
  <c r="J199" i="4"/>
  <c r="K199" i="4" s="1"/>
  <c r="M199" i="4" s="1"/>
  <c r="N199" i="5" s="1"/>
  <c r="J345" i="4"/>
  <c r="K345" i="4" s="1"/>
  <c r="M345" i="4" s="1"/>
  <c r="N345" i="5" s="1"/>
  <c r="J212" i="4"/>
  <c r="K212" i="4" s="1"/>
  <c r="M212" i="4" s="1"/>
  <c r="N212" i="5" s="1"/>
  <c r="J391" i="4"/>
  <c r="K391" i="4" s="1"/>
  <c r="M391" i="4" s="1"/>
  <c r="N391" i="5" s="1"/>
  <c r="J379" i="4"/>
  <c r="K379" i="4" s="1"/>
  <c r="M379" i="4" s="1"/>
  <c r="N379" i="5" s="1"/>
  <c r="J243" i="4"/>
  <c r="K243" i="4" s="1"/>
  <c r="M243" i="4" s="1"/>
  <c r="N243" i="5" s="1"/>
  <c r="J186" i="4"/>
  <c r="K186" i="4" s="1"/>
  <c r="M186" i="4" s="1"/>
  <c r="N186" i="5" s="1"/>
  <c r="J147" i="4"/>
  <c r="K147" i="4" s="1"/>
  <c r="M147" i="4" s="1"/>
  <c r="N147" i="5" s="1"/>
  <c r="J156" i="4"/>
  <c r="K156" i="4" s="1"/>
  <c r="M156" i="4" s="1"/>
  <c r="N156" i="5" s="1"/>
  <c r="J301" i="4"/>
  <c r="K301" i="4" s="1"/>
  <c r="M301" i="4" s="1"/>
  <c r="N301" i="5" s="1"/>
  <c r="J174" i="4"/>
  <c r="K174" i="4" s="1"/>
  <c r="M174" i="4" s="1"/>
  <c r="N174" i="5" s="1"/>
  <c r="J232" i="4"/>
  <c r="K232" i="4" s="1"/>
  <c r="M232" i="4" s="1"/>
  <c r="N232" i="5" s="1"/>
  <c r="J413" i="4"/>
  <c r="K413" i="4" s="1"/>
  <c r="M413" i="4" s="1"/>
  <c r="N413" i="5" s="1"/>
  <c r="J165" i="4"/>
  <c r="K165" i="4" s="1"/>
  <c r="M165" i="4" s="1"/>
  <c r="N165" i="5" s="1"/>
  <c r="J59" i="4"/>
  <c r="K59" i="4" s="1"/>
  <c r="M59" i="4" s="1"/>
  <c r="N59" i="5" s="1"/>
  <c r="J236" i="4"/>
  <c r="K236" i="4" s="1"/>
  <c r="M236" i="4" s="1"/>
  <c r="N236" i="5" s="1"/>
  <c r="J219" i="4"/>
  <c r="K219" i="4" s="1"/>
  <c r="M219" i="4" s="1"/>
  <c r="N219" i="5" s="1"/>
  <c r="J73" i="4"/>
  <c r="K73" i="4" s="1"/>
  <c r="M73" i="4" s="1"/>
  <c r="N73" i="5" s="1"/>
  <c r="J19" i="4"/>
  <c r="K19" i="4" s="1"/>
  <c r="M19" i="4" s="1"/>
  <c r="N19" i="5" s="1"/>
  <c r="J348" i="4"/>
  <c r="K348" i="4" s="1"/>
  <c r="M348" i="4" s="1"/>
  <c r="N348" i="5" s="1"/>
  <c r="J96" i="4"/>
  <c r="K96" i="4" s="1"/>
  <c r="M96" i="4" s="1"/>
  <c r="N96" i="5" s="1"/>
  <c r="J248" i="4"/>
  <c r="K248" i="4" s="1"/>
  <c r="M248" i="4" s="1"/>
  <c r="N248" i="5" s="1"/>
  <c r="J311" i="4"/>
  <c r="K311" i="4" s="1"/>
  <c r="M311" i="4" s="1"/>
  <c r="N311" i="5" s="1"/>
  <c r="J85" i="4"/>
  <c r="K85" i="4" s="1"/>
  <c r="M85" i="4" s="1"/>
  <c r="N85" i="5" s="1"/>
  <c r="J149" i="4"/>
  <c r="K149" i="4" s="1"/>
  <c r="M149" i="4" s="1"/>
  <c r="N149" i="5" s="1"/>
  <c r="J371" i="4"/>
  <c r="K371" i="4" s="1"/>
  <c r="M371" i="4" s="1"/>
  <c r="N371" i="5" s="1"/>
  <c r="J395" i="4"/>
  <c r="K395" i="4" s="1"/>
  <c r="M395" i="4" s="1"/>
  <c r="N395" i="5" s="1"/>
  <c r="J114" i="4"/>
  <c r="K114" i="4" s="1"/>
  <c r="M114" i="4" s="1"/>
  <c r="N114" i="5" s="1"/>
  <c r="J414" i="4"/>
  <c r="K414" i="4" s="1"/>
  <c r="M414" i="4" s="1"/>
  <c r="N414" i="5" s="1"/>
  <c r="J101" i="4"/>
  <c r="K101" i="4" s="1"/>
  <c r="M101" i="4" s="1"/>
  <c r="N101" i="5" s="1"/>
  <c r="J80" i="4"/>
  <c r="K80" i="4" s="1"/>
  <c r="M80" i="4" s="1"/>
  <c r="N80" i="5" s="1"/>
  <c r="J157" i="4"/>
  <c r="K157" i="4" s="1"/>
  <c r="M157" i="4" s="1"/>
  <c r="N157" i="5" s="1"/>
  <c r="J27" i="4"/>
  <c r="K27" i="4" s="1"/>
  <c r="M27" i="4" s="1"/>
  <c r="N27" i="5" s="1"/>
  <c r="J191" i="4"/>
  <c r="K191" i="4" s="1"/>
  <c r="M191" i="4" s="1"/>
  <c r="N191" i="5" s="1"/>
  <c r="J273" i="4"/>
  <c r="K273" i="4" s="1"/>
  <c r="M273" i="4" s="1"/>
  <c r="N273" i="5" s="1"/>
  <c r="J146" i="4"/>
  <c r="K146" i="4" s="1"/>
  <c r="M146" i="4" s="1"/>
  <c r="N146" i="5" s="1"/>
  <c r="J334" i="4"/>
  <c r="K334" i="4" s="1"/>
  <c r="M334" i="4" s="1"/>
  <c r="N334" i="5" s="1"/>
  <c r="J227" i="4"/>
  <c r="K227" i="4" s="1"/>
  <c r="M227" i="4" s="1"/>
  <c r="N227" i="5" s="1"/>
  <c r="J144" i="4"/>
  <c r="K144" i="4" s="1"/>
  <c r="M144" i="4" s="1"/>
  <c r="N144" i="5" s="1"/>
  <c r="J239" i="4"/>
  <c r="K239" i="4" s="1"/>
  <c r="M239" i="4" s="1"/>
  <c r="N239" i="5" s="1"/>
  <c r="J281" i="4"/>
  <c r="K281" i="4" s="1"/>
  <c r="M281" i="4" s="1"/>
  <c r="N281" i="5" s="1"/>
  <c r="J44" i="4"/>
  <c r="K44" i="4" s="1"/>
  <c r="M44" i="4" s="1"/>
  <c r="N44" i="5" s="1"/>
  <c r="J18" i="4"/>
  <c r="K18" i="4" s="1"/>
  <c r="M18" i="4" s="1"/>
  <c r="N18" i="5" s="1"/>
  <c r="J254" i="4"/>
  <c r="K254" i="4" s="1"/>
  <c r="M254" i="4" s="1"/>
  <c r="N254" i="5" s="1"/>
  <c r="J294" i="4"/>
  <c r="K294" i="4" s="1"/>
  <c r="M294" i="4" s="1"/>
  <c r="N294" i="5" s="1"/>
  <c r="J28" i="4"/>
  <c r="K28" i="4" s="1"/>
  <c r="M28" i="4" s="1"/>
  <c r="N28" i="5" s="1"/>
  <c r="J244" i="4"/>
  <c r="K244" i="4" s="1"/>
  <c r="M244" i="4" s="1"/>
  <c r="N244" i="5" s="1"/>
  <c r="J90" i="4"/>
  <c r="K90" i="4" s="1"/>
  <c r="M90" i="4" s="1"/>
  <c r="N90" i="5" s="1"/>
  <c r="J341" i="4"/>
  <c r="K341" i="4" s="1"/>
  <c r="M341" i="4" s="1"/>
  <c r="N341" i="5" s="1"/>
  <c r="J223" i="4"/>
  <c r="K223" i="4" s="1"/>
  <c r="M223" i="4" s="1"/>
  <c r="N223" i="5" s="1"/>
  <c r="J184" i="4"/>
  <c r="K184" i="4" s="1"/>
  <c r="M184" i="4" s="1"/>
  <c r="N184" i="5" s="1"/>
  <c r="J373" i="4"/>
  <c r="K373" i="4" s="1"/>
  <c r="M373" i="4" s="1"/>
  <c r="N373" i="5" s="1"/>
  <c r="J431" i="4"/>
  <c r="K431" i="4" s="1"/>
  <c r="M431" i="4" s="1"/>
  <c r="N431" i="5" s="1"/>
  <c r="J233" i="4"/>
  <c r="K233" i="4" s="1"/>
  <c r="M233" i="4" s="1"/>
  <c r="N233" i="5" s="1"/>
  <c r="J137" i="4"/>
  <c r="K137" i="4" s="1"/>
  <c r="M137" i="4" s="1"/>
  <c r="N137" i="5" s="1"/>
  <c r="J103" i="4"/>
  <c r="K103" i="4" s="1"/>
  <c r="M103" i="4" s="1"/>
  <c r="N103" i="5" s="1"/>
  <c r="J229" i="4"/>
  <c r="K229" i="4" s="1"/>
  <c r="M229" i="4" s="1"/>
  <c r="N229" i="5" s="1"/>
  <c r="J307" i="4"/>
  <c r="K307" i="4" s="1"/>
  <c r="M307" i="4" s="1"/>
  <c r="N307" i="5" s="1"/>
  <c r="J105" i="4"/>
  <c r="K105" i="4" s="1"/>
  <c r="M105" i="4" s="1"/>
  <c r="N105" i="5" s="1"/>
  <c r="J102" i="4"/>
  <c r="K102" i="4" s="1"/>
  <c r="M102" i="4" s="1"/>
  <c r="N102" i="5" s="1"/>
  <c r="J98" i="4"/>
  <c r="K98" i="4" s="1"/>
  <c r="M98" i="4" s="1"/>
  <c r="N98" i="5" s="1"/>
  <c r="J322" i="4"/>
  <c r="K322" i="4" s="1"/>
  <c r="M322" i="4" s="1"/>
  <c r="N322" i="5" s="1"/>
  <c r="J418" i="4"/>
  <c r="K418" i="4" s="1"/>
  <c r="M418" i="4" s="1"/>
  <c r="N418" i="5" s="1"/>
  <c r="J148" i="4"/>
  <c r="K148" i="4" s="1"/>
  <c r="M148" i="4" s="1"/>
  <c r="N148" i="5" s="1"/>
  <c r="J35" i="4"/>
  <c r="K35" i="4" s="1"/>
  <c r="M35" i="4" s="1"/>
  <c r="N35" i="5" s="1"/>
  <c r="J335" i="4"/>
  <c r="K335" i="4" s="1"/>
  <c r="M335" i="4" s="1"/>
  <c r="N335" i="5" s="1"/>
  <c r="J33" i="4"/>
  <c r="K33" i="4" s="1"/>
  <c r="M33" i="4" s="1"/>
  <c r="N33" i="5" s="1"/>
  <c r="J190" i="4"/>
  <c r="K190" i="4" s="1"/>
  <c r="M190" i="4" s="1"/>
  <c r="N190" i="5" s="1"/>
  <c r="J259" i="4"/>
  <c r="K259" i="4" s="1"/>
  <c r="M259" i="4" s="1"/>
  <c r="N259" i="5" s="1"/>
  <c r="J143" i="4"/>
  <c r="K143" i="4" s="1"/>
  <c r="M143" i="4" s="1"/>
  <c r="N143" i="5" s="1"/>
  <c r="J100" i="4"/>
  <c r="K100" i="4" s="1"/>
  <c r="M100" i="4" s="1"/>
  <c r="N100" i="5" s="1"/>
  <c r="J319" i="4"/>
  <c r="K319" i="4" s="1"/>
  <c r="M319" i="4" s="1"/>
  <c r="N319" i="5" s="1"/>
  <c r="J268" i="4"/>
  <c r="K268" i="4" s="1"/>
  <c r="M268" i="4" s="1"/>
  <c r="N268" i="5" s="1"/>
  <c r="J270" i="4"/>
  <c r="K270" i="4" s="1"/>
  <c r="M270" i="4" s="1"/>
  <c r="N270" i="5" s="1"/>
  <c r="J75" i="4"/>
  <c r="K75" i="4" s="1"/>
  <c r="M75" i="4" s="1"/>
  <c r="N75" i="5" s="1"/>
  <c r="J14" i="4"/>
  <c r="K14" i="4" s="1"/>
  <c r="M14" i="4" s="1"/>
  <c r="N14" i="5" s="1"/>
  <c r="J396" i="4"/>
  <c r="K396" i="4" s="1"/>
  <c r="M396" i="4" s="1"/>
  <c r="N396" i="5" s="1"/>
  <c r="J169" i="4"/>
  <c r="K169" i="4" s="1"/>
  <c r="M169" i="4" s="1"/>
  <c r="N169" i="5" s="1"/>
  <c r="J126" i="4"/>
  <c r="K126" i="4" s="1"/>
  <c r="M126" i="4" s="1"/>
  <c r="N126" i="5" s="1"/>
  <c r="J338" i="4"/>
  <c r="K338" i="4" s="1"/>
  <c r="M338" i="4" s="1"/>
  <c r="N338" i="5" s="1"/>
  <c r="J417" i="4"/>
  <c r="K417" i="4" s="1"/>
  <c r="M417" i="4" s="1"/>
  <c r="N417" i="5" s="1"/>
  <c r="J292" i="4"/>
  <c r="K292" i="4" s="1"/>
  <c r="M292" i="4" s="1"/>
  <c r="N292" i="5" s="1"/>
  <c r="J104" i="4"/>
  <c r="K104" i="4" s="1"/>
  <c r="M104" i="4" s="1"/>
  <c r="N104" i="5" s="1"/>
  <c r="J349" i="4"/>
  <c r="K349" i="4" s="1"/>
  <c r="M349" i="4" s="1"/>
  <c r="N349" i="5" s="1"/>
  <c r="J183" i="4"/>
  <c r="K183" i="4" s="1"/>
  <c r="M183" i="4" s="1"/>
  <c r="N183" i="5" s="1"/>
  <c r="J250" i="4"/>
  <c r="K250" i="4" s="1"/>
  <c r="M250" i="4" s="1"/>
  <c r="N250" i="5" s="1"/>
  <c r="J167" i="4"/>
  <c r="K167" i="4" s="1"/>
  <c r="M167" i="4" s="1"/>
  <c r="N167" i="5" s="1"/>
  <c r="J367" i="4"/>
  <c r="K367" i="4" s="1"/>
  <c r="M367" i="4" s="1"/>
  <c r="N367" i="5" s="1"/>
  <c r="J162" i="4"/>
  <c r="K162" i="4" s="1"/>
  <c r="M162" i="4" s="1"/>
  <c r="N162" i="5" s="1"/>
  <c r="J34" i="4"/>
  <c r="K34" i="4" s="1"/>
  <c r="M34" i="4" s="1"/>
  <c r="N34" i="5" s="1"/>
  <c r="J201" i="4"/>
  <c r="K201" i="4" s="1"/>
  <c r="M201" i="4" s="1"/>
  <c r="N201" i="5" s="1"/>
  <c r="J393" i="4"/>
  <c r="K393" i="4" s="1"/>
  <c r="M393" i="4" s="1"/>
  <c r="N393" i="5" s="1"/>
  <c r="J389" i="4"/>
  <c r="K389" i="4" s="1"/>
  <c r="M389" i="4" s="1"/>
  <c r="N389" i="5" s="1"/>
  <c r="J331" i="4"/>
  <c r="K331" i="4" s="1"/>
  <c r="M331" i="4" s="1"/>
  <c r="N331" i="5" s="1"/>
  <c r="J84" i="4"/>
  <c r="K84" i="4" s="1"/>
  <c r="M84" i="4" s="1"/>
  <c r="N84" i="5" s="1"/>
  <c r="J155" i="4"/>
  <c r="K155" i="4" s="1"/>
  <c r="M155" i="4" s="1"/>
  <c r="N155" i="5" s="1"/>
  <c r="J70" i="4"/>
  <c r="K70" i="4" s="1"/>
  <c r="M70" i="4" s="1"/>
  <c r="N70" i="5" s="1"/>
  <c r="J310" i="4"/>
  <c r="K310" i="4" s="1"/>
  <c r="M310" i="4" s="1"/>
  <c r="N310" i="5" s="1"/>
  <c r="J129" i="4"/>
  <c r="K129" i="4" s="1"/>
  <c r="M129" i="4" s="1"/>
  <c r="N129" i="5" s="1"/>
  <c r="J46" i="4"/>
  <c r="K46" i="4" s="1"/>
  <c r="M46" i="4" s="1"/>
  <c r="N46" i="5" s="1"/>
  <c r="J15" i="4"/>
  <c r="K15" i="4" s="1"/>
  <c r="M15" i="4" s="1"/>
  <c r="N15" i="5" s="1"/>
  <c r="J278" i="4"/>
  <c r="K278" i="4" s="1"/>
  <c r="M278" i="4" s="1"/>
  <c r="N278" i="5" s="1"/>
  <c r="J380" i="4"/>
  <c r="K380" i="4" s="1"/>
  <c r="M380" i="4" s="1"/>
  <c r="N380" i="5" s="1"/>
  <c r="J399" i="4"/>
  <c r="K399" i="4" s="1"/>
  <c r="M399" i="4" s="1"/>
  <c r="N399" i="5" s="1"/>
  <c r="J8" i="4"/>
  <c r="K8" i="4" s="1"/>
  <c r="M8" i="4" s="1"/>
  <c r="J430" i="4"/>
  <c r="K430" i="4" s="1"/>
  <c r="M430" i="4" s="1"/>
  <c r="N430" i="5" s="1"/>
  <c r="J188" i="4"/>
  <c r="K188" i="4" s="1"/>
  <c r="M188" i="4" s="1"/>
  <c r="N188" i="5" s="1"/>
  <c r="J277" i="4"/>
  <c r="K277" i="4" s="1"/>
  <c r="M277" i="4" s="1"/>
  <c r="N277" i="5" s="1"/>
  <c r="J282" i="4"/>
  <c r="K282" i="4" s="1"/>
  <c r="M282" i="4" s="1"/>
  <c r="N282" i="5" s="1"/>
  <c r="J66" i="4"/>
  <c r="K66" i="4" s="1"/>
  <c r="M66" i="4" s="1"/>
  <c r="N66" i="5" s="1"/>
  <c r="J315" i="4"/>
  <c r="K315" i="4" s="1"/>
  <c r="M315" i="4" s="1"/>
  <c r="N315" i="5" s="1"/>
  <c r="J213" i="4"/>
  <c r="K213" i="4" s="1"/>
  <c r="M213" i="4" s="1"/>
  <c r="N213" i="5" s="1"/>
  <c r="J358" i="4"/>
  <c r="K358" i="4" s="1"/>
  <c r="M358" i="4" s="1"/>
  <c r="N358" i="5" s="1"/>
  <c r="J428" i="4"/>
  <c r="K428" i="4" s="1"/>
  <c r="M428" i="4" s="1"/>
  <c r="N428" i="5" s="1"/>
  <c r="J112" i="4"/>
  <c r="K112" i="4" s="1"/>
  <c r="M112" i="4" s="1"/>
  <c r="N112" i="5" s="1"/>
  <c r="J198" i="4"/>
  <c r="K198" i="4" s="1"/>
  <c r="M198" i="4" s="1"/>
  <c r="N198" i="5" s="1"/>
  <c r="J375" i="4"/>
  <c r="K375" i="4" s="1"/>
  <c r="M375" i="4" s="1"/>
  <c r="N375" i="5" s="1"/>
  <c r="J320" i="4"/>
  <c r="K320" i="4" s="1"/>
  <c r="M320" i="4" s="1"/>
  <c r="N320" i="5" s="1"/>
  <c r="J68" i="4"/>
  <c r="K68" i="4" s="1"/>
  <c r="M68" i="4" s="1"/>
  <c r="N68" i="5" s="1"/>
  <c r="J295" i="4"/>
  <c r="K295" i="4" s="1"/>
  <c r="M295" i="4" s="1"/>
  <c r="N295" i="5" s="1"/>
  <c r="J62" i="4"/>
  <c r="K62" i="4" s="1"/>
  <c r="M62" i="4" s="1"/>
  <c r="N62" i="5" s="1"/>
  <c r="J127" i="4"/>
  <c r="K127" i="4" s="1"/>
  <c r="M127" i="4" s="1"/>
  <c r="N127" i="5" s="1"/>
  <c r="J330" i="4"/>
  <c r="K330" i="4" s="1"/>
  <c r="M330" i="4" s="1"/>
  <c r="N330" i="5" s="1"/>
  <c r="J370" i="4"/>
  <c r="K370" i="4" s="1"/>
  <c r="M370" i="4" s="1"/>
  <c r="N370" i="5" s="1"/>
  <c r="J346" i="4"/>
  <c r="K346" i="4" s="1"/>
  <c r="M346" i="4" s="1"/>
  <c r="N346" i="5" s="1"/>
  <c r="J45" i="4"/>
  <c r="K45" i="4" s="1"/>
  <c r="M45" i="4" s="1"/>
  <c r="N45" i="5" s="1"/>
  <c r="J54" i="4"/>
  <c r="K54" i="4" s="1"/>
  <c r="M54" i="4" s="1"/>
  <c r="N54" i="5" s="1"/>
  <c r="J47" i="4"/>
  <c r="K47" i="4" s="1"/>
  <c r="M47" i="4" s="1"/>
  <c r="N47" i="5" s="1"/>
  <c r="J369" i="4"/>
  <c r="K369" i="4" s="1"/>
  <c r="M369" i="4" s="1"/>
  <c r="N369" i="5" s="1"/>
  <c r="J423" i="4"/>
  <c r="K423" i="4" s="1"/>
  <c r="M423" i="4" s="1"/>
  <c r="N423" i="5" s="1"/>
  <c r="J36" i="4"/>
  <c r="K36" i="4" s="1"/>
  <c r="M36" i="4" s="1"/>
  <c r="N36" i="5" s="1"/>
  <c r="J99" i="4"/>
  <c r="K99" i="4" s="1"/>
  <c r="M99" i="4" s="1"/>
  <c r="N99" i="5" s="1"/>
  <c r="J117" i="4"/>
  <c r="K117" i="4" s="1"/>
  <c r="M117" i="4" s="1"/>
  <c r="N117" i="5" s="1"/>
  <c r="J256" i="4"/>
  <c r="K256" i="4" s="1"/>
  <c r="M256" i="4" s="1"/>
  <c r="N256" i="5" s="1"/>
  <c r="J175" i="4"/>
  <c r="K175" i="4" s="1"/>
  <c r="M175" i="4" s="1"/>
  <c r="N175" i="5" s="1"/>
  <c r="J74" i="4"/>
  <c r="K74" i="4" s="1"/>
  <c r="M74" i="4" s="1"/>
  <c r="N74" i="5" s="1"/>
  <c r="J304" i="4"/>
  <c r="K304" i="4" s="1"/>
  <c r="M304" i="4" s="1"/>
  <c r="N304" i="5" s="1"/>
  <c r="J21" i="4"/>
  <c r="K21" i="4" s="1"/>
  <c r="M21" i="4" s="1"/>
  <c r="N21" i="5" s="1"/>
  <c r="J372" i="4"/>
  <c r="K372" i="4" s="1"/>
  <c r="M372" i="4" s="1"/>
  <c r="N372" i="5" s="1"/>
  <c r="J405" i="4"/>
  <c r="K405" i="4" s="1"/>
  <c r="M405" i="4" s="1"/>
  <c r="N405" i="5" s="1"/>
  <c r="J366" i="4"/>
  <c r="K366" i="4" s="1"/>
  <c r="M366" i="4" s="1"/>
  <c r="N366" i="5" s="1"/>
  <c r="J134" i="4"/>
  <c r="K134" i="4" s="1"/>
  <c r="M134" i="4" s="1"/>
  <c r="N134" i="5" s="1"/>
  <c r="J29" i="4"/>
  <c r="K29" i="4" s="1"/>
  <c r="M29" i="4" s="1"/>
  <c r="N29" i="5" s="1"/>
  <c r="J130" i="4"/>
  <c r="K130" i="4" s="1"/>
  <c r="M130" i="4" s="1"/>
  <c r="N130" i="5" s="1"/>
  <c r="J111" i="4"/>
  <c r="K111" i="4" s="1"/>
  <c r="M111" i="4" s="1"/>
  <c r="N111" i="5" s="1"/>
  <c r="J86" i="4"/>
  <c r="K86" i="4" s="1"/>
  <c r="M86" i="4" s="1"/>
  <c r="N86" i="5" s="1"/>
  <c r="J203" i="4"/>
  <c r="K203" i="4" s="1"/>
  <c r="M203" i="4" s="1"/>
  <c r="N203" i="5" s="1"/>
  <c r="J425" i="4"/>
  <c r="K425" i="4" s="1"/>
  <c r="M425" i="4" s="1"/>
  <c r="N425" i="5" s="1"/>
  <c r="J434" i="4"/>
  <c r="K434" i="4" s="1"/>
  <c r="M434" i="4" s="1"/>
  <c r="N434" i="5" s="1"/>
  <c r="J88" i="4"/>
  <c r="K88" i="4" s="1"/>
  <c r="M88" i="4" s="1"/>
  <c r="N88" i="5" s="1"/>
  <c r="J92" i="4"/>
  <c r="K92" i="4" s="1"/>
  <c r="M92" i="4" s="1"/>
  <c r="N92" i="5" s="1"/>
  <c r="J182" i="4"/>
  <c r="K182" i="4" s="1"/>
  <c r="M182" i="4" s="1"/>
  <c r="N182" i="5" s="1"/>
  <c r="J333" i="4"/>
  <c r="K333" i="4" s="1"/>
  <c r="M333" i="4" s="1"/>
  <c r="N333" i="5" s="1"/>
  <c r="J416" i="4"/>
  <c r="K416" i="4" s="1"/>
  <c r="M416" i="4" s="1"/>
  <c r="N416" i="5" s="1"/>
  <c r="J196" i="4"/>
  <c r="K196" i="4" s="1"/>
  <c r="M196" i="4" s="1"/>
  <c r="N196" i="5" s="1"/>
  <c r="J200" i="4"/>
  <c r="K200" i="4" s="1"/>
  <c r="M200" i="4" s="1"/>
  <c r="N200" i="5" s="1"/>
  <c r="J291" i="4"/>
  <c r="K291" i="4" s="1"/>
  <c r="M291" i="4" s="1"/>
  <c r="N291" i="5" s="1"/>
  <c r="J97" i="4"/>
  <c r="K97" i="4" s="1"/>
  <c r="M97" i="4" s="1"/>
  <c r="N97" i="5" s="1"/>
  <c r="J241" i="4"/>
  <c r="K241" i="4" s="1"/>
  <c r="M241" i="4" s="1"/>
  <c r="N241" i="5" s="1"/>
  <c r="J40" i="4"/>
  <c r="K40" i="4" s="1"/>
  <c r="M40" i="4" s="1"/>
  <c r="N40" i="5" s="1"/>
  <c r="J402" i="4"/>
  <c r="K402" i="4" s="1"/>
  <c r="M402" i="4" s="1"/>
  <c r="N402" i="5" s="1"/>
  <c r="J128" i="4"/>
  <c r="K128" i="4" s="1"/>
  <c r="M128" i="4" s="1"/>
  <c r="N128" i="5" s="1"/>
  <c r="J121" i="4"/>
  <c r="K121" i="4" s="1"/>
  <c r="M121" i="4" s="1"/>
  <c r="N121" i="5" s="1"/>
  <c r="J242" i="4"/>
  <c r="K242" i="4" s="1"/>
  <c r="M242" i="4" s="1"/>
  <c r="N242" i="5" s="1"/>
  <c r="J409" i="4"/>
  <c r="K409" i="4" s="1"/>
  <c r="M409" i="4" s="1"/>
  <c r="N409" i="5" s="1"/>
  <c r="J368" i="4"/>
  <c r="K368" i="4" s="1"/>
  <c r="M368" i="4" s="1"/>
  <c r="N368" i="5" s="1"/>
  <c r="J142" i="4"/>
  <c r="K142" i="4" s="1"/>
  <c r="M142" i="4" s="1"/>
  <c r="N142" i="5" s="1"/>
  <c r="J132" i="4"/>
  <c r="K132" i="4" s="1"/>
  <c r="M132" i="4" s="1"/>
  <c r="N132" i="5" s="1"/>
  <c r="J240" i="4"/>
  <c r="K240" i="4" s="1"/>
  <c r="M240" i="4" s="1"/>
  <c r="N240" i="5" s="1"/>
  <c r="J392" i="4"/>
  <c r="K392" i="4" s="1"/>
  <c r="M392" i="4" s="1"/>
  <c r="N392" i="5" s="1"/>
  <c r="J124" i="4"/>
  <c r="K124" i="4" s="1"/>
  <c r="M124" i="4" s="1"/>
  <c r="N124" i="5" s="1"/>
  <c r="J216" i="4"/>
  <c r="K216" i="4" s="1"/>
  <c r="M216" i="4" s="1"/>
  <c r="N216" i="5" s="1"/>
  <c r="J387" i="4"/>
  <c r="K387" i="4" s="1"/>
  <c r="M387" i="4" s="1"/>
  <c r="N387" i="5" s="1"/>
  <c r="J260" i="4"/>
  <c r="K260" i="4" s="1"/>
  <c r="M260" i="4" s="1"/>
  <c r="N260" i="5" s="1"/>
  <c r="J177" i="4"/>
  <c r="K177" i="4" s="1"/>
  <c r="M177" i="4" s="1"/>
  <c r="N177" i="5" s="1"/>
  <c r="J122" i="4"/>
  <c r="K122" i="4" s="1"/>
  <c r="M122" i="4" s="1"/>
  <c r="N122" i="5" s="1"/>
  <c r="J24" i="4"/>
  <c r="K24" i="4" s="1"/>
  <c r="M24" i="4" s="1"/>
  <c r="N24" i="5" s="1"/>
  <c r="J178" i="4"/>
  <c r="K178" i="4" s="1"/>
  <c r="M178" i="4" s="1"/>
  <c r="N178" i="5" s="1"/>
  <c r="J176" i="4"/>
  <c r="K176" i="4" s="1"/>
  <c r="M176" i="4" s="1"/>
  <c r="N176" i="5" s="1"/>
  <c r="J293" i="4"/>
  <c r="K293" i="4" s="1"/>
  <c r="M293" i="4" s="1"/>
  <c r="N293" i="5" s="1"/>
  <c r="J225" i="4"/>
  <c r="K225" i="4" s="1"/>
  <c r="M225" i="4" s="1"/>
  <c r="N225" i="5" s="1"/>
  <c r="J180" i="4"/>
  <c r="K180" i="4" s="1"/>
  <c r="M180" i="4" s="1"/>
  <c r="N180" i="5" s="1"/>
  <c r="J397" i="4"/>
  <c r="K397" i="4" s="1"/>
  <c r="M397" i="4" s="1"/>
  <c r="N397" i="5" s="1"/>
  <c r="J125" i="4"/>
  <c r="K125" i="4" s="1"/>
  <c r="M125" i="4" s="1"/>
  <c r="N125" i="5" s="1"/>
  <c r="J12" i="4"/>
  <c r="K12" i="4" s="1"/>
  <c r="M12" i="4" s="1"/>
  <c r="N12" i="5" s="1"/>
  <c r="J263" i="4"/>
  <c r="K263" i="4" s="1"/>
  <c r="M263" i="4" s="1"/>
  <c r="N263" i="5" s="1"/>
  <c r="J163" i="4"/>
  <c r="K163" i="4" s="1"/>
  <c r="M163" i="4" s="1"/>
  <c r="N163" i="5" s="1"/>
  <c r="J435" i="4"/>
  <c r="K435" i="4" s="1"/>
  <c r="M435" i="4" s="1"/>
  <c r="N435" i="5" s="1"/>
  <c r="J116" i="4"/>
  <c r="K116" i="4" s="1"/>
  <c r="M116" i="4" s="1"/>
  <c r="N116" i="5" s="1"/>
  <c r="J222" i="4"/>
  <c r="K222" i="4" s="1"/>
  <c r="M222" i="4" s="1"/>
  <c r="N222" i="5" s="1"/>
  <c r="J211" i="4"/>
  <c r="K211" i="4" s="1"/>
  <c r="M211" i="4" s="1"/>
  <c r="N211" i="5" s="1"/>
  <c r="J360" i="4"/>
  <c r="K360" i="4" s="1"/>
  <c r="M360" i="4" s="1"/>
  <c r="N360" i="5" s="1"/>
  <c r="J382" i="4"/>
  <c r="K382" i="4" s="1"/>
  <c r="M382" i="4" s="1"/>
  <c r="N382" i="5" s="1"/>
  <c r="J208" i="4"/>
  <c r="K208" i="4" s="1"/>
  <c r="M208" i="4" s="1"/>
  <c r="N208" i="5" s="1"/>
  <c r="J20" i="4"/>
  <c r="K20" i="4" s="1"/>
  <c r="M20" i="4" s="1"/>
  <c r="N20" i="5" s="1"/>
  <c r="J187" i="4"/>
  <c r="K187" i="4" s="1"/>
  <c r="M187" i="4" s="1"/>
  <c r="N187" i="5" s="1"/>
  <c r="J257" i="4"/>
  <c r="K257" i="4" s="1"/>
  <c r="M257" i="4" s="1"/>
  <c r="N257" i="5" s="1"/>
  <c r="J22" i="4"/>
  <c r="K22" i="4" s="1"/>
  <c r="M22" i="4" s="1"/>
  <c r="N22" i="5" s="1"/>
  <c r="J25" i="4"/>
  <c r="K25" i="4" s="1"/>
  <c r="M25" i="4" s="1"/>
  <c r="N25" i="5" s="1"/>
  <c r="J247" i="4"/>
  <c r="K247" i="4" s="1"/>
  <c r="M247" i="4" s="1"/>
  <c r="N247" i="5" s="1"/>
  <c r="J51" i="4"/>
  <c r="K51" i="4" s="1"/>
  <c r="M51" i="4" s="1"/>
  <c r="N51" i="5" s="1"/>
  <c r="J343" i="4"/>
  <c r="K343" i="4" s="1"/>
  <c r="M343" i="4" s="1"/>
  <c r="N343" i="5" s="1"/>
  <c r="J326" i="4"/>
  <c r="K326" i="4" s="1"/>
  <c r="M326" i="4" s="1"/>
  <c r="N326" i="5" s="1"/>
  <c r="J145" i="4"/>
  <c r="K145" i="4" s="1"/>
  <c r="M145" i="4" s="1"/>
  <c r="N145" i="5" s="1"/>
  <c r="J374" i="4"/>
  <c r="K374" i="4" s="1"/>
  <c r="M374" i="4" s="1"/>
  <c r="N374" i="5" s="1"/>
  <c r="J39" i="4"/>
  <c r="K39" i="4" s="1"/>
  <c r="M39" i="4" s="1"/>
  <c r="N39" i="5" s="1"/>
  <c r="J106" i="4"/>
  <c r="K106" i="4" s="1"/>
  <c r="M106" i="4" s="1"/>
  <c r="N106" i="5" s="1"/>
  <c r="J65" i="4"/>
  <c r="K65" i="4" s="1"/>
  <c r="M65" i="4" s="1"/>
  <c r="N65" i="5" s="1"/>
  <c r="J238" i="4"/>
  <c r="K238" i="4" s="1"/>
  <c r="M238" i="4" s="1"/>
  <c r="N238" i="5" s="1"/>
  <c r="J214" i="4"/>
  <c r="K214" i="4" s="1"/>
  <c r="M214" i="4" s="1"/>
  <c r="N214" i="5" s="1"/>
  <c r="J316" i="4"/>
  <c r="K316" i="4" s="1"/>
  <c r="M316" i="4" s="1"/>
  <c r="N316" i="5" s="1"/>
  <c r="J204" i="4"/>
  <c r="K204" i="4" s="1"/>
  <c r="M204" i="4" s="1"/>
  <c r="N204" i="5" s="1"/>
  <c r="J158" i="4"/>
  <c r="K158" i="4" s="1"/>
  <c r="M158" i="4" s="1"/>
  <c r="N158" i="5" s="1"/>
  <c r="J271" i="4"/>
  <c r="K271" i="4" s="1"/>
  <c r="M271" i="4" s="1"/>
  <c r="N271" i="5" s="1"/>
  <c r="J355" i="4"/>
  <c r="K355" i="4" s="1"/>
  <c r="M355" i="4" s="1"/>
  <c r="N355" i="5" s="1"/>
  <c r="J328" i="4"/>
  <c r="K328" i="4" s="1"/>
  <c r="M328" i="4" s="1"/>
  <c r="N328" i="5" s="1"/>
  <c r="J10" i="4"/>
  <c r="K10" i="4" s="1"/>
  <c r="M10" i="4" s="1"/>
  <c r="N10" i="5" s="1"/>
  <c r="J290" i="4"/>
  <c r="K290" i="4" s="1"/>
  <c r="M290" i="4" s="1"/>
  <c r="N290" i="5" s="1"/>
  <c r="J357" i="4"/>
  <c r="K357" i="4" s="1"/>
  <c r="M357" i="4" s="1"/>
  <c r="N357" i="5" s="1"/>
  <c r="J287" i="4"/>
  <c r="K287" i="4" s="1"/>
  <c r="M287" i="4" s="1"/>
  <c r="N287" i="5" s="1"/>
  <c r="J207" i="4"/>
  <c r="K207" i="4" s="1"/>
  <c r="M207" i="4" s="1"/>
  <c r="N207" i="5" s="1"/>
  <c r="J385" i="4"/>
  <c r="K385" i="4" s="1"/>
  <c r="M385" i="4" s="1"/>
  <c r="N385" i="5" s="1"/>
  <c r="J217" i="4"/>
  <c r="K217" i="4" s="1"/>
  <c r="M217" i="4" s="1"/>
  <c r="N217" i="5" s="1"/>
  <c r="J164" i="4"/>
  <c r="K164" i="4" s="1"/>
  <c r="M164" i="4" s="1"/>
  <c r="N164" i="5" s="1"/>
  <c r="J185" i="4"/>
  <c r="K185" i="4" s="1"/>
  <c r="M185" i="4" s="1"/>
  <c r="N185" i="5" s="1"/>
  <c r="J107" i="4"/>
  <c r="K107" i="4" s="1"/>
  <c r="M107" i="4" s="1"/>
  <c r="N107" i="5" s="1"/>
  <c r="J269" i="4"/>
  <c r="K269" i="4" s="1"/>
  <c r="M269" i="4" s="1"/>
  <c r="N269" i="5" s="1"/>
  <c r="J325" i="4"/>
  <c r="K325" i="4" s="1"/>
  <c r="M325" i="4" s="1"/>
  <c r="N325" i="5" s="1"/>
  <c r="J336" i="4"/>
  <c r="K336" i="4" s="1"/>
  <c r="M336" i="4" s="1"/>
  <c r="N336" i="5" s="1"/>
  <c r="J87" i="4"/>
  <c r="K87" i="4" s="1"/>
  <c r="M87" i="4" s="1"/>
  <c r="N87" i="5" s="1"/>
  <c r="J94" i="4"/>
  <c r="K94" i="4" s="1"/>
  <c r="M94" i="4" s="1"/>
  <c r="N94" i="5" s="1"/>
  <c r="J57" i="4"/>
  <c r="K57" i="4" s="1"/>
  <c r="M57" i="4" s="1"/>
  <c r="N57" i="5" s="1"/>
  <c r="J388" i="4"/>
  <c r="K388" i="4" s="1"/>
  <c r="M388" i="4" s="1"/>
  <c r="N388" i="5" s="1"/>
  <c r="J317" i="4"/>
  <c r="K317" i="4" s="1"/>
  <c r="M317" i="4" s="1"/>
  <c r="N317" i="5" s="1"/>
  <c r="J64" i="4"/>
  <c r="K64" i="4" s="1"/>
  <c r="M64" i="4" s="1"/>
  <c r="N64" i="5" s="1"/>
  <c r="J83" i="4"/>
  <c r="K83" i="4" s="1"/>
  <c r="M83" i="4" s="1"/>
  <c r="N83" i="5" s="1"/>
  <c r="J173" i="4"/>
  <c r="K173" i="4" s="1"/>
  <c r="M173" i="4" s="1"/>
  <c r="N173" i="5" s="1"/>
  <c r="J108" i="4"/>
  <c r="K108" i="4" s="1"/>
  <c r="M108" i="4" s="1"/>
  <c r="N108" i="5" s="1"/>
  <c r="J228" i="4"/>
  <c r="K228" i="4" s="1"/>
  <c r="M228" i="4" s="1"/>
  <c r="N228" i="5" s="1"/>
  <c r="J152" i="4"/>
  <c r="K152" i="4" s="1"/>
  <c r="M152" i="4" s="1"/>
  <c r="N152" i="5" s="1"/>
  <c r="J274" i="4"/>
  <c r="K274" i="4" s="1"/>
  <c r="M274" i="4" s="1"/>
  <c r="N274" i="5" s="1"/>
  <c r="J215" i="4"/>
  <c r="K215" i="4" s="1"/>
  <c r="M215" i="4" s="1"/>
  <c r="N215" i="5" s="1"/>
  <c r="J17" i="4"/>
  <c r="K17" i="4" s="1"/>
  <c r="M17" i="4" s="1"/>
  <c r="N17" i="5" s="1"/>
  <c r="J93" i="4"/>
  <c r="K93" i="4" s="1"/>
  <c r="M93" i="4" s="1"/>
  <c r="N93" i="5" s="1"/>
  <c r="J329" i="4"/>
  <c r="K329" i="4" s="1"/>
  <c r="M329" i="4" s="1"/>
  <c r="N329" i="5" s="1"/>
  <c r="J63" i="4"/>
  <c r="K63" i="4" s="1"/>
  <c r="M63" i="4" s="1"/>
  <c r="N63" i="5" s="1"/>
  <c r="J42" i="4"/>
  <c r="K42" i="4" s="1"/>
  <c r="M42" i="4" s="1"/>
  <c r="N42" i="5" s="1"/>
  <c r="J221" i="4"/>
  <c r="K221" i="4" s="1"/>
  <c r="M221" i="4" s="1"/>
  <c r="N221" i="5" s="1"/>
  <c r="J170" i="4"/>
  <c r="K170" i="4" s="1"/>
  <c r="M170" i="4" s="1"/>
  <c r="N170" i="5" s="1"/>
  <c r="J235" i="4"/>
  <c r="K235" i="4" s="1"/>
  <c r="M235" i="4" s="1"/>
  <c r="N235" i="5" s="1"/>
  <c r="J120" i="4"/>
  <c r="K120" i="4" s="1"/>
  <c r="M120" i="4" s="1"/>
  <c r="N120" i="5" s="1"/>
  <c r="J361" i="4"/>
  <c r="K361" i="4" s="1"/>
  <c r="M361" i="4" s="1"/>
  <c r="N361" i="5" s="1"/>
  <c r="J113" i="4"/>
  <c r="K113" i="4" s="1"/>
  <c r="M113" i="4" s="1"/>
  <c r="N113" i="5" s="1"/>
  <c r="J81" i="4"/>
  <c r="K81" i="4" s="1"/>
  <c r="M81" i="4" s="1"/>
  <c r="N81" i="5" s="1"/>
  <c r="J115" i="4"/>
  <c r="K115" i="4" s="1"/>
  <c r="M115" i="4" s="1"/>
  <c r="N115" i="5" s="1"/>
  <c r="J272" i="4"/>
  <c r="K272" i="4" s="1"/>
  <c r="M272" i="4" s="1"/>
  <c r="N272" i="5" s="1"/>
  <c r="J32" i="4"/>
  <c r="K32" i="4" s="1"/>
  <c r="M32" i="4" s="1"/>
  <c r="N32" i="5" s="1"/>
  <c r="J95" i="4"/>
  <c r="K95" i="4" s="1"/>
  <c r="M95" i="4" s="1"/>
  <c r="N95" i="5" s="1"/>
  <c r="J41" i="4"/>
  <c r="K41" i="4" s="1"/>
  <c r="M41" i="4" s="1"/>
  <c r="N41" i="5" s="1"/>
  <c r="J253" i="4"/>
  <c r="K253" i="4" s="1"/>
  <c r="M253" i="4" s="1"/>
  <c r="N253" i="5" s="1"/>
  <c r="J351" i="4"/>
  <c r="K351" i="4" s="1"/>
  <c r="M351" i="4" s="1"/>
  <c r="N351" i="5" s="1"/>
  <c r="J401" i="4"/>
  <c r="K401" i="4" s="1"/>
  <c r="M401" i="4" s="1"/>
  <c r="N401" i="5" s="1"/>
  <c r="J354" i="4"/>
  <c r="K354" i="4" s="1"/>
  <c r="M354" i="4" s="1"/>
  <c r="N354" i="5" s="1"/>
  <c r="J245" i="4"/>
  <c r="K245" i="4" s="1"/>
  <c r="M245" i="4" s="1"/>
  <c r="N245" i="5" s="1"/>
  <c r="J119" i="4"/>
  <c r="K119" i="4" s="1"/>
  <c r="M119" i="4" s="1"/>
  <c r="N119" i="5" s="1"/>
  <c r="J52" i="4"/>
  <c r="K52" i="4" s="1"/>
  <c r="M52" i="4" s="1"/>
  <c r="N52" i="5" s="1"/>
  <c r="J139" i="4"/>
  <c r="K139" i="4" s="1"/>
  <c r="M139" i="4" s="1"/>
  <c r="N139" i="5" s="1"/>
  <c r="J252" i="4"/>
  <c r="K252" i="4" s="1"/>
  <c r="M252" i="4" s="1"/>
  <c r="N252" i="5" s="1"/>
  <c r="J135" i="4"/>
  <c r="K135" i="4" s="1"/>
  <c r="M135" i="4" s="1"/>
  <c r="N135" i="5" s="1"/>
  <c r="J426" i="4"/>
  <c r="K426" i="4" s="1"/>
  <c r="M426" i="4" s="1"/>
  <c r="N426" i="5" s="1"/>
  <c r="J342" i="4"/>
  <c r="K342" i="4" s="1"/>
  <c r="M342" i="4" s="1"/>
  <c r="N342" i="5" s="1"/>
  <c r="J411" i="4"/>
  <c r="K411" i="4" s="1"/>
  <c r="M411" i="4" s="1"/>
  <c r="N411" i="5" s="1"/>
  <c r="J400" i="4"/>
  <c r="K400" i="4" s="1"/>
  <c r="M400" i="4" s="1"/>
  <c r="N400" i="5" s="1"/>
  <c r="J365" i="4"/>
  <c r="K365" i="4" s="1"/>
  <c r="M365" i="4" s="1"/>
  <c r="N365" i="5" s="1"/>
  <c r="J189" i="4"/>
  <c r="K189" i="4" s="1"/>
  <c r="M189" i="4" s="1"/>
  <c r="N189" i="5" s="1"/>
  <c r="J138" i="4"/>
  <c r="K138" i="4" s="1"/>
  <c r="M138" i="4" s="1"/>
  <c r="N138" i="5" s="1"/>
  <c r="J376" i="4"/>
  <c r="K376" i="4" s="1"/>
  <c r="M376" i="4" s="1"/>
  <c r="N376" i="5" s="1"/>
  <c r="J313" i="4"/>
  <c r="K313" i="4" s="1"/>
  <c r="M313" i="4" s="1"/>
  <c r="N313" i="5" s="1"/>
  <c r="J37" i="4"/>
  <c r="K37" i="4" s="1"/>
  <c r="M37" i="4" s="1"/>
  <c r="N37" i="5" s="1"/>
  <c r="J378" i="4"/>
  <c r="K378" i="4" s="1"/>
  <c r="M378" i="4" s="1"/>
  <c r="N378" i="5" s="1"/>
  <c r="J48" i="4"/>
  <c r="K48" i="4" s="1"/>
  <c r="M48" i="4" s="1"/>
  <c r="N48" i="5" s="1"/>
  <c r="J231" i="4"/>
  <c r="K231" i="4" s="1"/>
  <c r="M231" i="4" s="1"/>
  <c r="N231" i="5" s="1"/>
  <c r="J377" i="4"/>
  <c r="K377" i="4" s="1"/>
  <c r="M377" i="4" s="1"/>
  <c r="N377" i="5" s="1"/>
  <c r="J210" i="4"/>
  <c r="K210" i="4" s="1"/>
  <c r="M210" i="4" s="1"/>
  <c r="N210" i="5" s="1"/>
  <c r="J224" i="4"/>
  <c r="K224" i="4" s="1"/>
  <c r="M224" i="4" s="1"/>
  <c r="N224" i="5" s="1"/>
  <c r="J91" i="4"/>
  <c r="K91" i="4" s="1"/>
  <c r="M91" i="4" s="1"/>
  <c r="N91" i="5" s="1"/>
  <c r="J172" i="4"/>
  <c r="K172" i="4" s="1"/>
  <c r="M172" i="4" s="1"/>
  <c r="N172" i="5" s="1"/>
  <c r="J303" i="4"/>
  <c r="K303" i="4" s="1"/>
  <c r="M303" i="4" s="1"/>
  <c r="N303" i="5" s="1"/>
  <c r="J209" i="4"/>
  <c r="K209" i="4" s="1"/>
  <c r="M209" i="4" s="1"/>
  <c r="N209" i="5" s="1"/>
  <c r="J226" i="4"/>
  <c r="K226" i="4" s="1"/>
  <c r="M226" i="4" s="1"/>
  <c r="N226" i="5" s="1"/>
  <c r="J150" i="4"/>
  <c r="K150" i="4" s="1"/>
  <c r="M150" i="4" s="1"/>
  <c r="N150" i="5" s="1"/>
  <c r="J249" i="4"/>
  <c r="K249" i="4" s="1"/>
  <c r="M249" i="4" s="1"/>
  <c r="N249" i="5" s="1"/>
  <c r="J412" i="4"/>
  <c r="K412" i="4" s="1"/>
  <c r="M412" i="4" s="1"/>
  <c r="N412" i="5" s="1"/>
  <c r="J136" i="4"/>
  <c r="K136" i="4" s="1"/>
  <c r="M136" i="4" s="1"/>
  <c r="N136" i="5" s="1"/>
  <c r="J161" i="4"/>
  <c r="K161" i="4" s="1"/>
  <c r="M161" i="4" s="1"/>
  <c r="N161" i="5" s="1"/>
  <c r="J258" i="4"/>
  <c r="K258" i="4" s="1"/>
  <c r="M258" i="4" s="1"/>
  <c r="N258" i="5" s="1"/>
  <c r="J347" i="4"/>
  <c r="K347" i="4" s="1"/>
  <c r="M347" i="4" s="1"/>
  <c r="N347" i="5" s="1"/>
  <c r="J16" i="4"/>
  <c r="K16" i="4" s="1"/>
  <c r="M16" i="4" s="1"/>
  <c r="N16" i="5" s="1"/>
  <c r="J433" i="4"/>
  <c r="K433" i="4" s="1"/>
  <c r="M433" i="4" s="1"/>
  <c r="N433" i="5" s="1"/>
  <c r="J302" i="4"/>
  <c r="K302" i="4" s="1"/>
  <c r="M302" i="4" s="1"/>
  <c r="N302" i="5" s="1"/>
  <c r="J421" i="4"/>
  <c r="K421" i="4" s="1"/>
  <c r="M421" i="4" s="1"/>
  <c r="N421" i="5" s="1"/>
  <c r="J237" i="4"/>
  <c r="K237" i="4" s="1"/>
  <c r="M237" i="4" s="1"/>
  <c r="N237" i="5" s="1"/>
  <c r="J202" i="4"/>
  <c r="K202" i="4" s="1"/>
  <c r="M202" i="4" s="1"/>
  <c r="N202" i="5" s="1"/>
  <c r="J267" i="4"/>
  <c r="K267" i="4" s="1"/>
  <c r="M267" i="4" s="1"/>
  <c r="N267" i="5" s="1"/>
  <c r="J332" i="4"/>
  <c r="K332" i="4" s="1"/>
  <c r="M332" i="4" s="1"/>
  <c r="N332" i="5" s="1"/>
  <c r="J193" i="4"/>
  <c r="K193" i="4" s="1"/>
  <c r="M193" i="4" s="1"/>
  <c r="N193" i="5" s="1"/>
  <c r="J353" i="4"/>
  <c r="K353" i="4" s="1"/>
  <c r="M353" i="4" s="1"/>
  <c r="N353" i="5" s="1"/>
  <c r="J424" i="4"/>
  <c r="K424" i="4" s="1"/>
  <c r="M424" i="4" s="1"/>
  <c r="N424" i="5" s="1"/>
  <c r="J432" i="4"/>
  <c r="K432" i="4" s="1"/>
  <c r="M432" i="4" s="1"/>
  <c r="N432" i="5" s="1"/>
  <c r="J140" i="4"/>
  <c r="K140" i="4" s="1"/>
  <c r="M140" i="4" s="1"/>
  <c r="N140" i="5" s="1"/>
  <c r="J323" i="4"/>
  <c r="K323" i="4" s="1"/>
  <c r="M323" i="4" s="1"/>
  <c r="N323" i="5" s="1"/>
  <c r="J356" i="4"/>
  <c r="K356" i="4" s="1"/>
  <c r="M356" i="4" s="1"/>
  <c r="N356" i="5" s="1"/>
  <c r="J309" i="4"/>
  <c r="K309" i="4" s="1"/>
  <c r="M309" i="4" s="1"/>
  <c r="N309" i="5" s="1"/>
  <c r="J324" i="4"/>
  <c r="K324" i="4" s="1"/>
  <c r="M324" i="4" s="1"/>
  <c r="N324" i="5" s="1"/>
  <c r="J71" i="4"/>
  <c r="K71" i="4" s="1"/>
  <c r="M71" i="4" s="1"/>
  <c r="N71" i="5" s="1"/>
  <c r="J321" i="4"/>
  <c r="K321" i="4" s="1"/>
  <c r="M321" i="4" s="1"/>
  <c r="N321" i="5" s="1"/>
  <c r="J246" i="4"/>
  <c r="K246" i="4" s="1"/>
  <c r="M246" i="4" s="1"/>
  <c r="N246" i="5" s="1"/>
  <c r="J298" i="4"/>
  <c r="K298" i="4" s="1"/>
  <c r="M298" i="4" s="1"/>
  <c r="N298" i="5" s="1"/>
  <c r="J262" i="4"/>
  <c r="K262" i="4" s="1"/>
  <c r="M262" i="4" s="1"/>
  <c r="N262" i="5" s="1"/>
  <c r="J58" i="4"/>
  <c r="K58" i="4" s="1"/>
  <c r="M58" i="4" s="1"/>
  <c r="N58" i="5" s="1"/>
  <c r="J364" i="4"/>
  <c r="K364" i="4" s="1"/>
  <c r="M364" i="4" s="1"/>
  <c r="N364" i="5" s="1"/>
  <c r="J67" i="4"/>
  <c r="K67" i="4" s="1"/>
  <c r="M67" i="4" s="1"/>
  <c r="N67" i="5" s="1"/>
  <c r="J406" i="4"/>
  <c r="K406" i="4" s="1"/>
  <c r="M406" i="4" s="1"/>
  <c r="N406" i="5" s="1"/>
  <c r="J234" i="4"/>
  <c r="K234" i="4" s="1"/>
  <c r="M234" i="4" s="1"/>
  <c r="N234" i="5" s="1"/>
  <c r="J195" i="4"/>
  <c r="K195" i="4" s="1"/>
  <c r="M195" i="4" s="1"/>
  <c r="N195" i="5" s="1"/>
  <c r="J159" i="4"/>
  <c r="K159" i="4" s="1"/>
  <c r="M159" i="4" s="1"/>
  <c r="N159" i="5" s="1"/>
  <c r="D439" i="3"/>
  <c r="I439" i="3"/>
  <c r="D439" i="2"/>
  <c r="I439" i="2"/>
  <c r="I439" i="1"/>
  <c r="D439" i="1"/>
  <c r="O180" i="8" l="1"/>
  <c r="O116" i="8"/>
  <c r="O214" i="8"/>
  <c r="O153" i="8"/>
  <c r="O391" i="8"/>
  <c r="O134" i="8"/>
  <c r="O213" i="8"/>
  <c r="O434" i="8"/>
  <c r="O212" i="8"/>
  <c r="O410" i="8"/>
  <c r="O435" i="8"/>
  <c r="O40" i="8"/>
  <c r="O46" i="8"/>
  <c r="O388" i="8"/>
  <c r="O433" i="8"/>
  <c r="O346" i="8"/>
  <c r="O285" i="8"/>
  <c r="O73" i="8"/>
  <c r="O207" i="8"/>
  <c r="O355" i="8"/>
  <c r="O181" i="8"/>
  <c r="O209" i="8"/>
  <c r="O424" i="8"/>
  <c r="O408" i="8"/>
  <c r="O409" i="8"/>
  <c r="O317" i="8"/>
  <c r="O138" i="8"/>
  <c r="O359" i="8"/>
  <c r="O415" i="8"/>
  <c r="O71" i="8"/>
  <c r="O422" i="8"/>
  <c r="O24" i="8"/>
  <c r="O108" i="8"/>
  <c r="O222" i="8"/>
  <c r="O405" i="8"/>
  <c r="O404" i="8"/>
  <c r="O358" i="8"/>
  <c r="O96" i="8"/>
  <c r="O144" i="8"/>
  <c r="O171" i="8"/>
  <c r="O122" i="8"/>
  <c r="O243" i="8"/>
  <c r="O105" i="8"/>
  <c r="O152" i="8"/>
  <c r="O218" i="8"/>
  <c r="O187" i="8"/>
  <c r="O55" i="8"/>
  <c r="O172" i="8"/>
  <c r="O402" i="8"/>
  <c r="O333" i="8"/>
  <c r="O67" i="8"/>
  <c r="O147" i="8"/>
  <c r="O274" i="8"/>
  <c r="O38" i="8"/>
  <c r="O350" i="8"/>
  <c r="O266" i="8"/>
  <c r="D439" i="6"/>
  <c r="O276" i="8"/>
  <c r="O78" i="8"/>
  <c r="O370" i="8"/>
  <c r="O383" i="8"/>
  <c r="O192" i="8"/>
  <c r="O371" i="8"/>
  <c r="O277" i="8"/>
  <c r="O45" i="8"/>
  <c r="O34" i="8"/>
  <c r="O80" i="8"/>
  <c r="O418" i="8"/>
  <c r="O221" i="8"/>
  <c r="O88" i="8"/>
  <c r="O257" i="8"/>
  <c r="O279" i="8"/>
  <c r="O245" i="8"/>
  <c r="O215" i="8"/>
  <c r="O249" i="8"/>
  <c r="O176" i="8"/>
  <c r="O429" i="8"/>
  <c r="O18" i="8"/>
  <c r="O283" i="8"/>
  <c r="O381" i="8"/>
  <c r="O28" i="8"/>
  <c r="O412" i="8"/>
  <c r="O25" i="8"/>
  <c r="O230" i="8"/>
  <c r="O234" i="8"/>
  <c r="O273" i="8"/>
  <c r="O369" i="8"/>
  <c r="O258" i="8"/>
  <c r="O305" i="8"/>
  <c r="O262" i="8"/>
  <c r="O201" i="8"/>
  <c r="O428" i="8"/>
  <c r="O382" i="8"/>
  <c r="O216" i="8"/>
  <c r="O417" i="8"/>
  <c r="O102" i="8"/>
  <c r="O136" i="8"/>
  <c r="O272" i="8"/>
  <c r="O87" i="8"/>
  <c r="O132" i="8"/>
  <c r="O411" i="8"/>
  <c r="O356" i="8"/>
  <c r="O278" i="8"/>
  <c r="O287" i="8"/>
  <c r="O72" i="8"/>
  <c r="O123" i="8"/>
  <c r="O342" i="8"/>
  <c r="O17" i="8"/>
  <c r="O407" i="8"/>
  <c r="O90" i="8"/>
  <c r="O23" i="8"/>
  <c r="O261" i="8"/>
  <c r="O374" i="8"/>
  <c r="O210" i="8"/>
  <c r="O401" i="8"/>
  <c r="O79" i="8"/>
  <c r="O159" i="8"/>
  <c r="O259" i="8"/>
  <c r="O61" i="8"/>
  <c r="O229" i="8"/>
  <c r="O384" i="8"/>
  <c r="O236" i="8"/>
  <c r="O11" i="8"/>
  <c r="O414" i="8"/>
  <c r="O420" i="8"/>
  <c r="O110" i="8"/>
  <c r="O174" i="8"/>
  <c r="O425" i="8"/>
  <c r="O227" i="8"/>
  <c r="O352" i="8"/>
  <c r="O286" i="8"/>
  <c r="O309" i="8"/>
  <c r="O323" i="8"/>
  <c r="O377" i="8"/>
  <c r="O395" i="8"/>
  <c r="O280" i="8"/>
  <c r="O175" i="8"/>
  <c r="O208" i="8"/>
  <c r="O431" i="8"/>
  <c r="O31" i="8"/>
  <c r="O128" i="8"/>
  <c r="O392" i="8"/>
  <c r="O89" i="8"/>
  <c r="O295" i="8"/>
  <c r="O378" i="8"/>
  <c r="O237" i="8"/>
  <c r="O49" i="8"/>
  <c r="O372" i="8"/>
  <c r="O179" i="8"/>
  <c r="O124" i="8"/>
  <c r="O297" i="8"/>
  <c r="O398" i="8"/>
  <c r="O233" i="8"/>
  <c r="O86" i="8"/>
  <c r="O146" i="8"/>
  <c r="O314" i="8"/>
  <c r="O334" i="8"/>
  <c r="O319" i="8"/>
  <c r="O426" i="8"/>
  <c r="O299" i="8"/>
  <c r="O329" i="8"/>
  <c r="O94" i="8"/>
  <c r="O332" i="8"/>
  <c r="O22" i="8"/>
  <c r="O64" i="8"/>
  <c r="O241" i="8"/>
  <c r="O240" i="8"/>
  <c r="O339" i="8"/>
  <c r="O203" i="8"/>
  <c r="O111" i="8"/>
  <c r="O223" i="8"/>
  <c r="O104" i="8"/>
  <c r="O193" i="8"/>
  <c r="O397" i="8"/>
  <c r="O252" i="8"/>
  <c r="O357" i="8"/>
  <c r="O308" i="8"/>
  <c r="O184" i="8"/>
  <c r="O288" i="8"/>
  <c r="O13" i="8"/>
  <c r="O168" i="8"/>
  <c r="M437" i="10"/>
  <c r="D439" i="9"/>
  <c r="I439" i="9"/>
  <c r="N8" i="9"/>
  <c r="M437" i="8"/>
  <c r="O127" i="8"/>
  <c r="O65" i="8"/>
  <c r="O284" i="8"/>
  <c r="O416" i="8"/>
  <c r="O380" i="8"/>
  <c r="O231" i="8"/>
  <c r="O82" i="8"/>
  <c r="O307" i="8"/>
  <c r="O246" i="8"/>
  <c r="O198" i="8"/>
  <c r="O270" i="8"/>
  <c r="O51" i="8"/>
  <c r="O389" i="8"/>
  <c r="O97" i="8"/>
  <c r="O155" i="8"/>
  <c r="O183" i="8"/>
  <c r="O53" i="8"/>
  <c r="O21" i="8"/>
  <c r="O353" i="8"/>
  <c r="O340" i="8"/>
  <c r="O84" i="8"/>
  <c r="O365" i="8"/>
  <c r="O385" i="8"/>
  <c r="O247" i="8"/>
  <c r="O400" i="8"/>
  <c r="O293" i="8"/>
  <c r="O363" i="8"/>
  <c r="O33" i="8"/>
  <c r="O250" i="8"/>
  <c r="O248" i="8"/>
  <c r="O190" i="8"/>
  <c r="O99" i="8"/>
  <c r="O419" i="8"/>
  <c r="O253" i="8"/>
  <c r="O166" i="8"/>
  <c r="O59" i="8"/>
  <c r="O10" i="8"/>
  <c r="O294" i="8"/>
  <c r="O196" i="8"/>
  <c r="O348" i="8"/>
  <c r="O68" i="8"/>
  <c r="O135" i="8"/>
  <c r="O20" i="8"/>
  <c r="O169" i="8"/>
  <c r="O118" i="8"/>
  <c r="O318" i="8"/>
  <c r="O393" i="8"/>
  <c r="O113" i="8"/>
  <c r="O325" i="8"/>
  <c r="O302" i="8"/>
  <c r="O244" i="8"/>
  <c r="O77" i="8"/>
  <c r="O85" i="8"/>
  <c r="O366" i="8"/>
  <c r="O186" i="8"/>
  <c r="O120" i="8"/>
  <c r="O163" i="8"/>
  <c r="O345" i="8"/>
  <c r="O106" i="8"/>
  <c r="O224" i="8"/>
  <c r="O271" i="8"/>
  <c r="O125" i="8"/>
  <c r="O315" i="8"/>
  <c r="O100" i="8"/>
  <c r="O264" i="8"/>
  <c r="O137" i="8"/>
  <c r="O362" i="8"/>
  <c r="O338" i="8"/>
  <c r="O143" i="8"/>
  <c r="O376" i="8"/>
  <c r="O160" i="8"/>
  <c r="O189" i="8"/>
  <c r="O62" i="8"/>
  <c r="O219" i="8"/>
  <c r="O95" i="8"/>
  <c r="O165" i="8"/>
  <c r="O26" i="8"/>
  <c r="O101" i="8"/>
  <c r="O185" i="8"/>
  <c r="O130" i="8"/>
  <c r="O75" i="8"/>
  <c r="O41" i="8"/>
  <c r="O269" i="8"/>
  <c r="O19" i="8"/>
  <c r="O39" i="8"/>
  <c r="O142" i="8"/>
  <c r="O158" i="8"/>
  <c r="O268" i="8"/>
  <c r="O260" i="8"/>
  <c r="O267" i="8"/>
  <c r="O182" i="8"/>
  <c r="O200" i="8"/>
  <c r="O337" i="8"/>
  <c r="O117" i="8"/>
  <c r="O238" i="8"/>
  <c r="O167" i="8"/>
  <c r="O162" i="8"/>
  <c r="O367" i="8"/>
  <c r="O254" i="8"/>
  <c r="O354" i="8"/>
  <c r="O27" i="8"/>
  <c r="O312" i="8"/>
  <c r="O126" i="8"/>
  <c r="O109" i="8"/>
  <c r="O204" i="8"/>
  <c r="O255" i="8"/>
  <c r="O30" i="8"/>
  <c r="O300" i="8"/>
  <c r="O341" i="8"/>
  <c r="O289" i="8"/>
  <c r="O199" i="8"/>
  <c r="O430" i="8"/>
  <c r="O379" i="8"/>
  <c r="O178" i="8"/>
  <c r="O121" i="8"/>
  <c r="O191" i="8"/>
  <c r="O360" i="8"/>
  <c r="O177" i="8"/>
  <c r="O74" i="8"/>
  <c r="O63" i="8"/>
  <c r="O202" i="8"/>
  <c r="O343" i="8"/>
  <c r="O14" i="8"/>
  <c r="O311" i="8"/>
  <c r="O211" i="8"/>
  <c r="O275" i="8"/>
  <c r="O327" i="8"/>
  <c r="O157" i="8"/>
  <c r="O150" i="8"/>
  <c r="O282" i="8"/>
  <c r="O58" i="8"/>
  <c r="O76" i="8"/>
  <c r="O368" i="8"/>
  <c r="O251" i="8"/>
  <c r="O387" i="8"/>
  <c r="O336" i="8"/>
  <c r="O226" i="8"/>
  <c r="O427" i="8"/>
  <c r="O154" i="8"/>
  <c r="O131" i="8"/>
  <c r="O220" i="8"/>
  <c r="O396" i="8"/>
  <c r="M437" i="7"/>
  <c r="N8" i="8"/>
  <c r="O8" i="8" s="1"/>
  <c r="J349" i="6"/>
  <c r="K349" i="6" s="1"/>
  <c r="M349" i="6" s="1"/>
  <c r="N349" i="7" s="1"/>
  <c r="O349" i="7" s="1"/>
  <c r="J274" i="6"/>
  <c r="K274" i="6" s="1"/>
  <c r="M274" i="6" s="1"/>
  <c r="N274" i="7" s="1"/>
  <c r="O274" i="7" s="1"/>
  <c r="J354" i="6"/>
  <c r="K354" i="6" s="1"/>
  <c r="M354" i="6" s="1"/>
  <c r="N354" i="7" s="1"/>
  <c r="O354" i="7" s="1"/>
  <c r="J252" i="6"/>
  <c r="K252" i="6" s="1"/>
  <c r="M252" i="6" s="1"/>
  <c r="N252" i="7" s="1"/>
  <c r="O252" i="7" s="1"/>
  <c r="J39" i="6"/>
  <c r="K39" i="6" s="1"/>
  <c r="M39" i="6" s="1"/>
  <c r="N39" i="7" s="1"/>
  <c r="O39" i="7" s="1"/>
  <c r="J23" i="6"/>
  <c r="K23" i="6" s="1"/>
  <c r="M23" i="6" s="1"/>
  <c r="N23" i="7" s="1"/>
  <c r="O23" i="7" s="1"/>
  <c r="J361" i="6"/>
  <c r="K361" i="6" s="1"/>
  <c r="M361" i="6" s="1"/>
  <c r="N361" i="7" s="1"/>
  <c r="O361" i="7" s="1"/>
  <c r="J12" i="6"/>
  <c r="K12" i="6" s="1"/>
  <c r="M12" i="6" s="1"/>
  <c r="N12" i="7" s="1"/>
  <c r="O12" i="7" s="1"/>
  <c r="J412" i="6"/>
  <c r="K412" i="6" s="1"/>
  <c r="M412" i="6" s="1"/>
  <c r="N412" i="7" s="1"/>
  <c r="O412" i="7" s="1"/>
  <c r="J156" i="6"/>
  <c r="K156" i="6" s="1"/>
  <c r="M156" i="6" s="1"/>
  <c r="N156" i="7" s="1"/>
  <c r="O156" i="7" s="1"/>
  <c r="J61" i="6"/>
  <c r="K61" i="6" s="1"/>
  <c r="M61" i="6" s="1"/>
  <c r="N61" i="7" s="1"/>
  <c r="O61" i="7" s="1"/>
  <c r="J184" i="6"/>
  <c r="K184" i="6" s="1"/>
  <c r="M184" i="6" s="1"/>
  <c r="N184" i="7" s="1"/>
  <c r="O184" i="7" s="1"/>
  <c r="J381" i="6"/>
  <c r="K381" i="6" s="1"/>
  <c r="M381" i="6" s="1"/>
  <c r="N381" i="7" s="1"/>
  <c r="O381" i="7" s="1"/>
  <c r="J107" i="6"/>
  <c r="K107" i="6" s="1"/>
  <c r="M107" i="6" s="1"/>
  <c r="N107" i="7" s="1"/>
  <c r="O107" i="7" s="1"/>
  <c r="J419" i="6"/>
  <c r="K419" i="6" s="1"/>
  <c r="M419" i="6" s="1"/>
  <c r="N419" i="7" s="1"/>
  <c r="O419" i="7" s="1"/>
  <c r="J347" i="6"/>
  <c r="K347" i="6" s="1"/>
  <c r="M347" i="6" s="1"/>
  <c r="N347" i="7" s="1"/>
  <c r="O347" i="7" s="1"/>
  <c r="J148" i="6"/>
  <c r="K148" i="6" s="1"/>
  <c r="M148" i="6" s="1"/>
  <c r="N148" i="7" s="1"/>
  <c r="O148" i="7" s="1"/>
  <c r="J358" i="6"/>
  <c r="K358" i="6" s="1"/>
  <c r="M358" i="6" s="1"/>
  <c r="N358" i="7" s="1"/>
  <c r="O358" i="7" s="1"/>
  <c r="J431" i="6"/>
  <c r="K431" i="6" s="1"/>
  <c r="M431" i="6" s="1"/>
  <c r="N431" i="7" s="1"/>
  <c r="O431" i="7" s="1"/>
  <c r="J102" i="6"/>
  <c r="K102" i="6" s="1"/>
  <c r="M102" i="6" s="1"/>
  <c r="N102" i="7" s="1"/>
  <c r="O102" i="7" s="1"/>
  <c r="J313" i="6"/>
  <c r="K313" i="6" s="1"/>
  <c r="M313" i="6" s="1"/>
  <c r="N313" i="7" s="1"/>
  <c r="O313" i="7" s="1"/>
  <c r="J430" i="6"/>
  <c r="K430" i="6" s="1"/>
  <c r="M430" i="6" s="1"/>
  <c r="N430" i="7" s="1"/>
  <c r="O430" i="7" s="1"/>
  <c r="J117" i="6"/>
  <c r="K117" i="6" s="1"/>
  <c r="M117" i="6" s="1"/>
  <c r="N117" i="7" s="1"/>
  <c r="O117" i="7" s="1"/>
  <c r="J212" i="6"/>
  <c r="K212" i="6" s="1"/>
  <c r="M212" i="6" s="1"/>
  <c r="N212" i="7" s="1"/>
  <c r="O212" i="7" s="1"/>
  <c r="J320" i="6"/>
  <c r="K320" i="6" s="1"/>
  <c r="M320" i="6" s="1"/>
  <c r="N320" i="7" s="1"/>
  <c r="O320" i="7" s="1"/>
  <c r="J231" i="6"/>
  <c r="K231" i="6" s="1"/>
  <c r="M231" i="6" s="1"/>
  <c r="N231" i="7" s="1"/>
  <c r="O231" i="7" s="1"/>
  <c r="J224" i="6"/>
  <c r="K224" i="6" s="1"/>
  <c r="M224" i="6" s="1"/>
  <c r="N224" i="7" s="1"/>
  <c r="O224" i="7" s="1"/>
  <c r="J137" i="6"/>
  <c r="K137" i="6" s="1"/>
  <c r="M137" i="6" s="1"/>
  <c r="N137" i="7" s="1"/>
  <c r="O137" i="7" s="1"/>
  <c r="J165" i="6"/>
  <c r="K165" i="6" s="1"/>
  <c r="M165" i="6" s="1"/>
  <c r="N165" i="7" s="1"/>
  <c r="O165" i="7" s="1"/>
  <c r="J192" i="6"/>
  <c r="K192" i="6" s="1"/>
  <c r="M192" i="6" s="1"/>
  <c r="N192" i="7" s="1"/>
  <c r="O192" i="7" s="1"/>
  <c r="J40" i="6"/>
  <c r="K40" i="6" s="1"/>
  <c r="M40" i="6" s="1"/>
  <c r="N40" i="7" s="1"/>
  <c r="O40" i="7" s="1"/>
  <c r="J241" i="6"/>
  <c r="K241" i="6" s="1"/>
  <c r="M241" i="6" s="1"/>
  <c r="N241" i="7" s="1"/>
  <c r="O241" i="7" s="1"/>
  <c r="J257" i="6"/>
  <c r="K257" i="6" s="1"/>
  <c r="M257" i="6" s="1"/>
  <c r="N257" i="7" s="1"/>
  <c r="O257" i="7" s="1"/>
  <c r="J363" i="6"/>
  <c r="K363" i="6" s="1"/>
  <c r="M363" i="6" s="1"/>
  <c r="N363" i="7" s="1"/>
  <c r="O363" i="7" s="1"/>
  <c r="J35" i="6"/>
  <c r="K35" i="6" s="1"/>
  <c r="M35" i="6" s="1"/>
  <c r="N35" i="7" s="1"/>
  <c r="O35" i="7" s="1"/>
  <c r="J310" i="6"/>
  <c r="K310" i="6" s="1"/>
  <c r="M310" i="6" s="1"/>
  <c r="N310" i="7" s="1"/>
  <c r="O310" i="7" s="1"/>
  <c r="J60" i="6"/>
  <c r="K60" i="6" s="1"/>
  <c r="M60" i="6" s="1"/>
  <c r="N60" i="7" s="1"/>
  <c r="O60" i="7" s="1"/>
  <c r="J118" i="6"/>
  <c r="K118" i="6" s="1"/>
  <c r="M118" i="6" s="1"/>
  <c r="N118" i="7" s="1"/>
  <c r="O118" i="7" s="1"/>
  <c r="J376" i="6"/>
  <c r="K376" i="6" s="1"/>
  <c r="M376" i="6" s="1"/>
  <c r="N376" i="7" s="1"/>
  <c r="O376" i="7" s="1"/>
  <c r="J83" i="6"/>
  <c r="K83" i="6" s="1"/>
  <c r="M83" i="6" s="1"/>
  <c r="N83" i="7" s="1"/>
  <c r="O83" i="7" s="1"/>
  <c r="J205" i="6"/>
  <c r="K205" i="6" s="1"/>
  <c r="M205" i="6" s="1"/>
  <c r="N205" i="7" s="1"/>
  <c r="O205" i="7" s="1"/>
  <c r="J95" i="6"/>
  <c r="K95" i="6" s="1"/>
  <c r="M95" i="6" s="1"/>
  <c r="N95" i="7" s="1"/>
  <c r="O95" i="7" s="1"/>
  <c r="J276" i="6"/>
  <c r="K276" i="6" s="1"/>
  <c r="M276" i="6" s="1"/>
  <c r="N276" i="7" s="1"/>
  <c r="O276" i="7" s="1"/>
  <c r="J96" i="6"/>
  <c r="K96" i="6" s="1"/>
  <c r="M96" i="6" s="1"/>
  <c r="N96" i="7" s="1"/>
  <c r="O96" i="7" s="1"/>
  <c r="J141" i="6"/>
  <c r="K141" i="6" s="1"/>
  <c r="M141" i="6" s="1"/>
  <c r="N141" i="7" s="1"/>
  <c r="O141" i="7" s="1"/>
  <c r="J318" i="6"/>
  <c r="K318" i="6" s="1"/>
  <c r="M318" i="6" s="1"/>
  <c r="N318" i="7" s="1"/>
  <c r="O318" i="7" s="1"/>
  <c r="J50" i="6"/>
  <c r="K50" i="6" s="1"/>
  <c r="M50" i="6" s="1"/>
  <c r="N50" i="7" s="1"/>
  <c r="O50" i="7" s="1"/>
  <c r="J32" i="6"/>
  <c r="K32" i="6" s="1"/>
  <c r="M32" i="6" s="1"/>
  <c r="N32" i="7" s="1"/>
  <c r="O32" i="7" s="1"/>
  <c r="J395" i="6"/>
  <c r="K395" i="6" s="1"/>
  <c r="M395" i="6" s="1"/>
  <c r="N395" i="7" s="1"/>
  <c r="O395" i="7" s="1"/>
  <c r="J428" i="6"/>
  <c r="K428" i="6" s="1"/>
  <c r="M428" i="6" s="1"/>
  <c r="N428" i="7" s="1"/>
  <c r="O428" i="7" s="1"/>
  <c r="J287" i="6"/>
  <c r="K287" i="6" s="1"/>
  <c r="M287" i="6" s="1"/>
  <c r="N287" i="7" s="1"/>
  <c r="O287" i="7" s="1"/>
  <c r="J364" i="6"/>
  <c r="K364" i="6" s="1"/>
  <c r="M364" i="6" s="1"/>
  <c r="N364" i="7" s="1"/>
  <c r="O364" i="7" s="1"/>
  <c r="J331" i="6"/>
  <c r="K331" i="6" s="1"/>
  <c r="M331" i="6" s="1"/>
  <c r="N331" i="7" s="1"/>
  <c r="O331" i="7" s="1"/>
  <c r="J422" i="6"/>
  <c r="K422" i="6" s="1"/>
  <c r="M422" i="6" s="1"/>
  <c r="N422" i="7" s="1"/>
  <c r="O422" i="7" s="1"/>
  <c r="J227" i="6"/>
  <c r="K227" i="6" s="1"/>
  <c r="M227" i="6" s="1"/>
  <c r="N227" i="7" s="1"/>
  <c r="O227" i="7" s="1"/>
  <c r="J323" i="6"/>
  <c r="K323" i="6" s="1"/>
  <c r="M323" i="6" s="1"/>
  <c r="N323" i="7" s="1"/>
  <c r="O323" i="7" s="1"/>
  <c r="J367" i="6"/>
  <c r="K367" i="6" s="1"/>
  <c r="M367" i="6" s="1"/>
  <c r="N367" i="7" s="1"/>
  <c r="O367" i="7" s="1"/>
  <c r="J49" i="6"/>
  <c r="K49" i="6" s="1"/>
  <c r="M49" i="6" s="1"/>
  <c r="N49" i="7" s="1"/>
  <c r="O49" i="7" s="1"/>
  <c r="J124" i="6"/>
  <c r="K124" i="6" s="1"/>
  <c r="M124" i="6" s="1"/>
  <c r="N124" i="7" s="1"/>
  <c r="O124" i="7" s="1"/>
  <c r="J435" i="6"/>
  <c r="K435" i="6" s="1"/>
  <c r="M435" i="6" s="1"/>
  <c r="N435" i="7" s="1"/>
  <c r="O435" i="7" s="1"/>
  <c r="J238" i="6"/>
  <c r="K238" i="6" s="1"/>
  <c r="M238" i="6" s="1"/>
  <c r="N238" i="7" s="1"/>
  <c r="O238" i="7" s="1"/>
  <c r="J309" i="6"/>
  <c r="K309" i="6" s="1"/>
  <c r="M309" i="6" s="1"/>
  <c r="N309" i="7" s="1"/>
  <c r="O309" i="7" s="1"/>
  <c r="J72" i="6"/>
  <c r="K72" i="6" s="1"/>
  <c r="M72" i="6" s="1"/>
  <c r="N72" i="7" s="1"/>
  <c r="O72" i="7" s="1"/>
  <c r="J28" i="6"/>
  <c r="K28" i="6" s="1"/>
  <c r="M28" i="6" s="1"/>
  <c r="N28" i="7" s="1"/>
  <c r="O28" i="7" s="1"/>
  <c r="J370" i="6"/>
  <c r="K370" i="6" s="1"/>
  <c r="M370" i="6" s="1"/>
  <c r="N370" i="7" s="1"/>
  <c r="O370" i="7" s="1"/>
  <c r="J405" i="6"/>
  <c r="K405" i="6" s="1"/>
  <c r="M405" i="6" s="1"/>
  <c r="N405" i="7" s="1"/>
  <c r="O405" i="7" s="1"/>
  <c r="J215" i="6"/>
  <c r="K215" i="6" s="1"/>
  <c r="M215" i="6" s="1"/>
  <c r="N215" i="7" s="1"/>
  <c r="O215" i="7" s="1"/>
  <c r="J350" i="6"/>
  <c r="K350" i="6" s="1"/>
  <c r="M350" i="6" s="1"/>
  <c r="N350" i="7" s="1"/>
  <c r="O350" i="7" s="1"/>
  <c r="J73" i="6"/>
  <c r="K73" i="6" s="1"/>
  <c r="M73" i="6" s="1"/>
  <c r="N73" i="7" s="1"/>
  <c r="O73" i="7" s="1"/>
  <c r="J424" i="6"/>
  <c r="K424" i="6" s="1"/>
  <c r="M424" i="6" s="1"/>
  <c r="N424" i="7" s="1"/>
  <c r="O424" i="7" s="1"/>
  <c r="J188" i="6"/>
  <c r="K188" i="6" s="1"/>
  <c r="M188" i="6" s="1"/>
  <c r="N188" i="7" s="1"/>
  <c r="O188" i="7" s="1"/>
  <c r="J185" i="6"/>
  <c r="K185" i="6" s="1"/>
  <c r="M185" i="6" s="1"/>
  <c r="N185" i="7" s="1"/>
  <c r="O185" i="7" s="1"/>
  <c r="J415" i="6"/>
  <c r="K415" i="6" s="1"/>
  <c r="M415" i="6" s="1"/>
  <c r="N415" i="7" s="1"/>
  <c r="O415" i="7" s="1"/>
  <c r="J222" i="6"/>
  <c r="K222" i="6" s="1"/>
  <c r="M222" i="6" s="1"/>
  <c r="N222" i="7" s="1"/>
  <c r="O222" i="7" s="1"/>
  <c r="J271" i="6"/>
  <c r="K271" i="6" s="1"/>
  <c r="M271" i="6" s="1"/>
  <c r="N271" i="7" s="1"/>
  <c r="O271" i="7" s="1"/>
  <c r="J311" i="6"/>
  <c r="K311" i="6" s="1"/>
  <c r="M311" i="6" s="1"/>
  <c r="N311" i="7" s="1"/>
  <c r="O311" i="7" s="1"/>
  <c r="J56" i="6"/>
  <c r="K56" i="6" s="1"/>
  <c r="M56" i="6" s="1"/>
  <c r="N56" i="7" s="1"/>
  <c r="O56" i="7" s="1"/>
  <c r="J346" i="6"/>
  <c r="K346" i="6" s="1"/>
  <c r="M346" i="6" s="1"/>
  <c r="N346" i="7" s="1"/>
  <c r="O346" i="7" s="1"/>
  <c r="J159" i="6"/>
  <c r="K159" i="6" s="1"/>
  <c r="M159" i="6" s="1"/>
  <c r="N159" i="7" s="1"/>
  <c r="O159" i="7" s="1"/>
  <c r="J149" i="6"/>
  <c r="K149" i="6" s="1"/>
  <c r="M149" i="6" s="1"/>
  <c r="N149" i="7" s="1"/>
  <c r="O149" i="7" s="1"/>
  <c r="J38" i="6"/>
  <c r="K38" i="6" s="1"/>
  <c r="M38" i="6" s="1"/>
  <c r="N38" i="7" s="1"/>
  <c r="O38" i="7" s="1"/>
  <c r="J133" i="6"/>
  <c r="K133" i="6" s="1"/>
  <c r="M133" i="6" s="1"/>
  <c r="N133" i="7" s="1"/>
  <c r="O133" i="7" s="1"/>
  <c r="J418" i="6"/>
  <c r="K418" i="6" s="1"/>
  <c r="M418" i="6" s="1"/>
  <c r="N418" i="7" s="1"/>
  <c r="O418" i="7" s="1"/>
  <c r="J179" i="6"/>
  <c r="K179" i="6" s="1"/>
  <c r="M179" i="6" s="1"/>
  <c r="N179" i="7" s="1"/>
  <c r="O179" i="7" s="1"/>
  <c r="J11" i="6"/>
  <c r="K11" i="6" s="1"/>
  <c r="M11" i="6" s="1"/>
  <c r="N11" i="7" s="1"/>
  <c r="O11" i="7" s="1"/>
  <c r="J67" i="6"/>
  <c r="K67" i="6" s="1"/>
  <c r="M67" i="6" s="1"/>
  <c r="N67" i="7" s="1"/>
  <c r="O67" i="7" s="1"/>
  <c r="J377" i="6"/>
  <c r="K377" i="6" s="1"/>
  <c r="M377" i="6" s="1"/>
  <c r="N377" i="7" s="1"/>
  <c r="O377" i="7" s="1"/>
  <c r="J387" i="6"/>
  <c r="K387" i="6" s="1"/>
  <c r="M387" i="6" s="1"/>
  <c r="N387" i="7" s="1"/>
  <c r="O387" i="7" s="1"/>
  <c r="J196" i="6"/>
  <c r="K196" i="6" s="1"/>
  <c r="M196" i="6" s="1"/>
  <c r="N196" i="7" s="1"/>
  <c r="O196" i="7" s="1"/>
  <c r="J21" i="6"/>
  <c r="K21" i="6" s="1"/>
  <c r="M21" i="6" s="1"/>
  <c r="N21" i="7" s="1"/>
  <c r="O21" i="7" s="1"/>
  <c r="J108" i="6"/>
  <c r="K108" i="6" s="1"/>
  <c r="M108" i="6" s="1"/>
  <c r="N108" i="7" s="1"/>
  <c r="O108" i="7" s="1"/>
  <c r="J316" i="6"/>
  <c r="K316" i="6" s="1"/>
  <c r="M316" i="6" s="1"/>
  <c r="N316" i="7" s="1"/>
  <c r="O316" i="7" s="1"/>
  <c r="J251" i="6"/>
  <c r="K251" i="6" s="1"/>
  <c r="M251" i="6" s="1"/>
  <c r="N251" i="7" s="1"/>
  <c r="O251" i="7" s="1"/>
  <c r="J258" i="6"/>
  <c r="K258" i="6" s="1"/>
  <c r="M258" i="6" s="1"/>
  <c r="N258" i="7" s="1"/>
  <c r="O258" i="7" s="1"/>
  <c r="J433" i="6"/>
  <c r="K433" i="6" s="1"/>
  <c r="M433" i="6" s="1"/>
  <c r="N433" i="7" s="1"/>
  <c r="O433" i="7" s="1"/>
  <c r="J204" i="6"/>
  <c r="K204" i="6" s="1"/>
  <c r="M204" i="6" s="1"/>
  <c r="N204" i="7" s="1"/>
  <c r="O204" i="7" s="1"/>
  <c r="J52" i="6"/>
  <c r="K52" i="6" s="1"/>
  <c r="M52" i="6" s="1"/>
  <c r="N52" i="7" s="1"/>
  <c r="O52" i="7" s="1"/>
  <c r="J92" i="6"/>
  <c r="K92" i="6" s="1"/>
  <c r="M92" i="6" s="1"/>
  <c r="N92" i="7" s="1"/>
  <c r="O92" i="7" s="1"/>
  <c r="J296" i="6"/>
  <c r="K296" i="6" s="1"/>
  <c r="M296" i="6" s="1"/>
  <c r="N296" i="7" s="1"/>
  <c r="O296" i="7" s="1"/>
  <c r="J239" i="6"/>
  <c r="K239" i="6" s="1"/>
  <c r="M239" i="6" s="1"/>
  <c r="N239" i="7" s="1"/>
  <c r="O239" i="7" s="1"/>
  <c r="J233" i="6"/>
  <c r="K233" i="6" s="1"/>
  <c r="M233" i="6" s="1"/>
  <c r="N233" i="7" s="1"/>
  <c r="O233" i="7" s="1"/>
  <c r="J244" i="6"/>
  <c r="K244" i="6" s="1"/>
  <c r="M244" i="6" s="1"/>
  <c r="N244" i="7" s="1"/>
  <c r="O244" i="7" s="1"/>
  <c r="J223" i="6"/>
  <c r="K223" i="6" s="1"/>
  <c r="M223" i="6" s="1"/>
  <c r="N223" i="7" s="1"/>
  <c r="O223" i="7" s="1"/>
  <c r="J268" i="6"/>
  <c r="K268" i="6" s="1"/>
  <c r="M268" i="6" s="1"/>
  <c r="N268" i="7" s="1"/>
  <c r="O268" i="7" s="1"/>
  <c r="J374" i="6"/>
  <c r="K374" i="6" s="1"/>
  <c r="M374" i="6" s="1"/>
  <c r="N374" i="7" s="1"/>
  <c r="O374" i="7" s="1"/>
  <c r="J246" i="6"/>
  <c r="K246" i="6" s="1"/>
  <c r="M246" i="6" s="1"/>
  <c r="N246" i="7" s="1"/>
  <c r="O246" i="7" s="1"/>
  <c r="J120" i="6"/>
  <c r="K120" i="6" s="1"/>
  <c r="M120" i="6" s="1"/>
  <c r="N120" i="7" s="1"/>
  <c r="O120" i="7" s="1"/>
  <c r="J14" i="6"/>
  <c r="K14" i="6" s="1"/>
  <c r="M14" i="6" s="1"/>
  <c r="N14" i="7" s="1"/>
  <c r="O14" i="7" s="1"/>
  <c r="J29" i="6"/>
  <c r="K29" i="6" s="1"/>
  <c r="M29" i="6" s="1"/>
  <c r="N29" i="7" s="1"/>
  <c r="O29" i="7" s="1"/>
  <c r="J369" i="6"/>
  <c r="K369" i="6" s="1"/>
  <c r="M369" i="6" s="1"/>
  <c r="N369" i="7" s="1"/>
  <c r="O369" i="7" s="1"/>
  <c r="J365" i="6"/>
  <c r="K365" i="6" s="1"/>
  <c r="M365" i="6" s="1"/>
  <c r="N365" i="7" s="1"/>
  <c r="O365" i="7" s="1"/>
  <c r="J394" i="6"/>
  <c r="K394" i="6" s="1"/>
  <c r="M394" i="6" s="1"/>
  <c r="N394" i="7" s="1"/>
  <c r="O394" i="7" s="1"/>
  <c r="J182" i="6"/>
  <c r="K182" i="6" s="1"/>
  <c r="M182" i="6" s="1"/>
  <c r="N182" i="7" s="1"/>
  <c r="O182" i="7" s="1"/>
  <c r="J98" i="6"/>
  <c r="K98" i="6" s="1"/>
  <c r="M98" i="6" s="1"/>
  <c r="N98" i="7" s="1"/>
  <c r="O98" i="7" s="1"/>
  <c r="J176" i="6"/>
  <c r="K176" i="6" s="1"/>
  <c r="M176" i="6" s="1"/>
  <c r="N176" i="7" s="1"/>
  <c r="O176" i="7" s="1"/>
  <c r="J138" i="6"/>
  <c r="K138" i="6" s="1"/>
  <c r="M138" i="6" s="1"/>
  <c r="N138" i="7" s="1"/>
  <c r="O138" i="7" s="1"/>
  <c r="J88" i="6"/>
  <c r="K88" i="6" s="1"/>
  <c r="M88" i="6" s="1"/>
  <c r="N88" i="7" s="1"/>
  <c r="O88" i="7" s="1"/>
  <c r="J390" i="6"/>
  <c r="K390" i="6" s="1"/>
  <c r="M390" i="6" s="1"/>
  <c r="N390" i="7" s="1"/>
  <c r="O390" i="7" s="1"/>
  <c r="J134" i="6"/>
  <c r="K134" i="6" s="1"/>
  <c r="M134" i="6" s="1"/>
  <c r="N134" i="7" s="1"/>
  <c r="O134" i="7" s="1"/>
  <c r="J319" i="6"/>
  <c r="K319" i="6" s="1"/>
  <c r="M319" i="6" s="1"/>
  <c r="N319" i="7" s="1"/>
  <c r="O319" i="7" s="1"/>
  <c r="J315" i="6"/>
  <c r="K315" i="6" s="1"/>
  <c r="M315" i="6" s="1"/>
  <c r="N315" i="7" s="1"/>
  <c r="O315" i="7" s="1"/>
  <c r="J338" i="6"/>
  <c r="K338" i="6" s="1"/>
  <c r="M338" i="6" s="1"/>
  <c r="N338" i="7" s="1"/>
  <c r="O338" i="7" s="1"/>
  <c r="J434" i="6"/>
  <c r="K434" i="6" s="1"/>
  <c r="M434" i="6" s="1"/>
  <c r="N434" i="7" s="1"/>
  <c r="O434" i="7" s="1"/>
  <c r="J217" i="6"/>
  <c r="K217" i="6" s="1"/>
  <c r="M217" i="6" s="1"/>
  <c r="N217" i="7" s="1"/>
  <c r="O217" i="7" s="1"/>
  <c r="J260" i="6"/>
  <c r="K260" i="6" s="1"/>
  <c r="M260" i="6" s="1"/>
  <c r="N260" i="7" s="1"/>
  <c r="O260" i="7" s="1"/>
  <c r="J432" i="6"/>
  <c r="K432" i="6" s="1"/>
  <c r="M432" i="6" s="1"/>
  <c r="N432" i="7" s="1"/>
  <c r="O432" i="7" s="1"/>
  <c r="J202" i="6"/>
  <c r="K202" i="6" s="1"/>
  <c r="M202" i="6" s="1"/>
  <c r="N202" i="7" s="1"/>
  <c r="O202" i="7" s="1"/>
  <c r="J113" i="6"/>
  <c r="K113" i="6" s="1"/>
  <c r="M113" i="6" s="1"/>
  <c r="N113" i="7" s="1"/>
  <c r="O113" i="7" s="1"/>
  <c r="J234" i="6"/>
  <c r="K234" i="6" s="1"/>
  <c r="M234" i="6" s="1"/>
  <c r="N234" i="7" s="1"/>
  <c r="O234" i="7" s="1"/>
  <c r="J208" i="6"/>
  <c r="K208" i="6" s="1"/>
  <c r="M208" i="6" s="1"/>
  <c r="N208" i="7" s="1"/>
  <c r="O208" i="7" s="1"/>
  <c r="J259" i="6"/>
  <c r="K259" i="6" s="1"/>
  <c r="M259" i="6" s="1"/>
  <c r="N259" i="7" s="1"/>
  <c r="O259" i="7" s="1"/>
  <c r="J20" i="6"/>
  <c r="K20" i="6" s="1"/>
  <c r="M20" i="6" s="1"/>
  <c r="N20" i="7" s="1"/>
  <c r="O20" i="7" s="1"/>
  <c r="J406" i="6"/>
  <c r="K406" i="6" s="1"/>
  <c r="M406" i="6" s="1"/>
  <c r="N406" i="7" s="1"/>
  <c r="O406" i="7" s="1"/>
  <c r="J126" i="6"/>
  <c r="K126" i="6" s="1"/>
  <c r="M126" i="6" s="1"/>
  <c r="N126" i="7" s="1"/>
  <c r="O126" i="7" s="1"/>
  <c r="J362" i="6"/>
  <c r="K362" i="6" s="1"/>
  <c r="M362" i="6" s="1"/>
  <c r="N362" i="7" s="1"/>
  <c r="O362" i="7" s="1"/>
  <c r="J81" i="6"/>
  <c r="K81" i="6" s="1"/>
  <c r="M81" i="6" s="1"/>
  <c r="N81" i="7" s="1"/>
  <c r="O81" i="7" s="1"/>
  <c r="J139" i="6"/>
  <c r="K139" i="6" s="1"/>
  <c r="M139" i="6" s="1"/>
  <c r="N139" i="7" s="1"/>
  <c r="O139" i="7" s="1"/>
  <c r="J174" i="6"/>
  <c r="K174" i="6" s="1"/>
  <c r="M174" i="6" s="1"/>
  <c r="N174" i="7" s="1"/>
  <c r="O174" i="7" s="1"/>
  <c r="J136" i="6"/>
  <c r="K136" i="6" s="1"/>
  <c r="M136" i="6" s="1"/>
  <c r="N136" i="7" s="1"/>
  <c r="O136" i="7" s="1"/>
  <c r="J144" i="6"/>
  <c r="K144" i="6" s="1"/>
  <c r="M144" i="6" s="1"/>
  <c r="N144" i="7" s="1"/>
  <c r="O144" i="7" s="1"/>
  <c r="J262" i="6"/>
  <c r="K262" i="6" s="1"/>
  <c r="M262" i="6" s="1"/>
  <c r="N262" i="7" s="1"/>
  <c r="O262" i="7" s="1"/>
  <c r="J414" i="6"/>
  <c r="K414" i="6" s="1"/>
  <c r="M414" i="6" s="1"/>
  <c r="N414" i="7" s="1"/>
  <c r="O414" i="7" s="1"/>
  <c r="J236" i="6"/>
  <c r="K236" i="6" s="1"/>
  <c r="M236" i="6" s="1"/>
  <c r="N236" i="7" s="1"/>
  <c r="O236" i="7" s="1"/>
  <c r="J255" i="6"/>
  <c r="K255" i="6" s="1"/>
  <c r="M255" i="6" s="1"/>
  <c r="N255" i="7" s="1"/>
  <c r="O255" i="7" s="1"/>
  <c r="J357" i="6"/>
  <c r="K357" i="6" s="1"/>
  <c r="M357" i="6" s="1"/>
  <c r="N357" i="7" s="1"/>
  <c r="O357" i="7" s="1"/>
  <c r="J250" i="6"/>
  <c r="K250" i="6" s="1"/>
  <c r="M250" i="6" s="1"/>
  <c r="N250" i="7" s="1"/>
  <c r="O250" i="7" s="1"/>
  <c r="J125" i="6"/>
  <c r="K125" i="6" s="1"/>
  <c r="M125" i="6" s="1"/>
  <c r="N125" i="7" s="1"/>
  <c r="O125" i="7" s="1"/>
  <c r="J13" i="6"/>
  <c r="K13" i="6" s="1"/>
  <c r="M13" i="6" s="1"/>
  <c r="N13" i="7" s="1"/>
  <c r="O13" i="7" s="1"/>
  <c r="J19" i="6"/>
  <c r="K19" i="6" s="1"/>
  <c r="M19" i="6" s="1"/>
  <c r="N19" i="7" s="1"/>
  <c r="O19" i="7" s="1"/>
  <c r="J291" i="6"/>
  <c r="K291" i="6" s="1"/>
  <c r="M291" i="6" s="1"/>
  <c r="N291" i="7" s="1"/>
  <c r="O291" i="7" s="1"/>
  <c r="J169" i="6"/>
  <c r="K169" i="6" s="1"/>
  <c r="M169" i="6" s="1"/>
  <c r="N169" i="7" s="1"/>
  <c r="O169" i="7" s="1"/>
  <c r="J167" i="6"/>
  <c r="K167" i="6" s="1"/>
  <c r="M167" i="6" s="1"/>
  <c r="N167" i="7" s="1"/>
  <c r="O167" i="7" s="1"/>
  <c r="J352" i="6"/>
  <c r="K352" i="6" s="1"/>
  <c r="M352" i="6" s="1"/>
  <c r="N352" i="7" s="1"/>
  <c r="O352" i="7" s="1"/>
  <c r="J94" i="6"/>
  <c r="K94" i="6" s="1"/>
  <c r="M94" i="6" s="1"/>
  <c r="N94" i="7" s="1"/>
  <c r="O94" i="7" s="1"/>
  <c r="J344" i="6"/>
  <c r="K344" i="6" s="1"/>
  <c r="M344" i="6" s="1"/>
  <c r="N344" i="7" s="1"/>
  <c r="O344" i="7" s="1"/>
  <c r="J305" i="6"/>
  <c r="K305" i="6" s="1"/>
  <c r="M305" i="6" s="1"/>
  <c r="N305" i="7" s="1"/>
  <c r="O305" i="7" s="1"/>
  <c r="J122" i="6"/>
  <c r="K122" i="6" s="1"/>
  <c r="M122" i="6" s="1"/>
  <c r="N122" i="7" s="1"/>
  <c r="O122" i="7" s="1"/>
  <c r="J289" i="6"/>
  <c r="K289" i="6" s="1"/>
  <c r="M289" i="6" s="1"/>
  <c r="N289" i="7" s="1"/>
  <c r="O289" i="7" s="1"/>
  <c r="J25" i="6"/>
  <c r="K25" i="6" s="1"/>
  <c r="M25" i="6" s="1"/>
  <c r="N25" i="7" s="1"/>
  <c r="O25" i="7" s="1"/>
  <c r="J116" i="6"/>
  <c r="K116" i="6" s="1"/>
  <c r="M116" i="6" s="1"/>
  <c r="N116" i="7" s="1"/>
  <c r="O116" i="7" s="1"/>
  <c r="J64" i="6"/>
  <c r="K64" i="6" s="1"/>
  <c r="M64" i="6" s="1"/>
  <c r="N64" i="7" s="1"/>
  <c r="O64" i="7" s="1"/>
  <c r="J314" i="6"/>
  <c r="K314" i="6" s="1"/>
  <c r="M314" i="6" s="1"/>
  <c r="N314" i="7" s="1"/>
  <c r="O314" i="7" s="1"/>
  <c r="J273" i="6"/>
  <c r="K273" i="6" s="1"/>
  <c r="M273" i="6" s="1"/>
  <c r="N273" i="7" s="1"/>
  <c r="O273" i="7" s="1"/>
  <c r="J290" i="6"/>
  <c r="K290" i="6" s="1"/>
  <c r="M290" i="6" s="1"/>
  <c r="N290" i="7" s="1"/>
  <c r="O290" i="7" s="1"/>
  <c r="J335" i="6"/>
  <c r="K335" i="6" s="1"/>
  <c r="M335" i="6" s="1"/>
  <c r="N335" i="7" s="1"/>
  <c r="O335" i="7" s="1"/>
  <c r="J243" i="6"/>
  <c r="K243" i="6" s="1"/>
  <c r="M243" i="6" s="1"/>
  <c r="N243" i="7" s="1"/>
  <c r="O243" i="7" s="1"/>
  <c r="J355" i="6"/>
  <c r="K355" i="6" s="1"/>
  <c r="M355" i="6" s="1"/>
  <c r="N355" i="7" s="1"/>
  <c r="O355" i="7" s="1"/>
  <c r="J420" i="6"/>
  <c r="K420" i="6" s="1"/>
  <c r="M420" i="6" s="1"/>
  <c r="N420" i="7" s="1"/>
  <c r="O420" i="7" s="1"/>
  <c r="J426" i="6"/>
  <c r="K426" i="6" s="1"/>
  <c r="M426" i="6" s="1"/>
  <c r="N426" i="7" s="1"/>
  <c r="O426" i="7" s="1"/>
  <c r="J87" i="6"/>
  <c r="K87" i="6" s="1"/>
  <c r="M87" i="6" s="1"/>
  <c r="N87" i="7" s="1"/>
  <c r="O87" i="7" s="1"/>
  <c r="J33" i="6"/>
  <c r="K33" i="6" s="1"/>
  <c r="M33" i="6" s="1"/>
  <c r="N33" i="7" s="1"/>
  <c r="O33" i="7" s="1"/>
  <c r="J407" i="6"/>
  <c r="K407" i="6" s="1"/>
  <c r="M407" i="6" s="1"/>
  <c r="N407" i="7" s="1"/>
  <c r="O407" i="7" s="1"/>
  <c r="J340" i="6"/>
  <c r="K340" i="6" s="1"/>
  <c r="M340" i="6" s="1"/>
  <c r="N340" i="7" s="1"/>
  <c r="O340" i="7" s="1"/>
  <c r="J195" i="6"/>
  <c r="K195" i="6" s="1"/>
  <c r="M195" i="6" s="1"/>
  <c r="N195" i="7" s="1"/>
  <c r="O195" i="7" s="1"/>
  <c r="J300" i="6"/>
  <c r="K300" i="6" s="1"/>
  <c r="M300" i="6" s="1"/>
  <c r="N300" i="7" s="1"/>
  <c r="O300" i="7" s="1"/>
  <c r="J198" i="6"/>
  <c r="K198" i="6" s="1"/>
  <c r="M198" i="6" s="1"/>
  <c r="N198" i="7" s="1"/>
  <c r="O198" i="7" s="1"/>
  <c r="J368" i="6"/>
  <c r="K368" i="6" s="1"/>
  <c r="M368" i="6" s="1"/>
  <c r="N368" i="7" s="1"/>
  <c r="O368" i="7" s="1"/>
  <c r="J228" i="6"/>
  <c r="K228" i="6" s="1"/>
  <c r="M228" i="6" s="1"/>
  <c r="N228" i="7" s="1"/>
  <c r="O228" i="7" s="1"/>
  <c r="J17" i="6"/>
  <c r="K17" i="6" s="1"/>
  <c r="M17" i="6" s="1"/>
  <c r="N17" i="7" s="1"/>
  <c r="O17" i="7" s="1"/>
  <c r="J348" i="6"/>
  <c r="K348" i="6" s="1"/>
  <c r="M348" i="6" s="1"/>
  <c r="N348" i="7" s="1"/>
  <c r="O348" i="7" s="1"/>
  <c r="J186" i="6"/>
  <c r="K186" i="6" s="1"/>
  <c r="M186" i="6" s="1"/>
  <c r="N186" i="7" s="1"/>
  <c r="O186" i="7" s="1"/>
  <c r="J106" i="6"/>
  <c r="K106" i="6" s="1"/>
  <c r="M106" i="6" s="1"/>
  <c r="N106" i="7" s="1"/>
  <c r="O106" i="7" s="1"/>
  <c r="J180" i="6"/>
  <c r="K180" i="6" s="1"/>
  <c r="M180" i="6" s="1"/>
  <c r="N180" i="7" s="1"/>
  <c r="O180" i="7" s="1"/>
  <c r="J197" i="6"/>
  <c r="K197" i="6" s="1"/>
  <c r="M197" i="6" s="1"/>
  <c r="N197" i="7" s="1"/>
  <c r="O197" i="7" s="1"/>
  <c r="J356" i="6"/>
  <c r="K356" i="6" s="1"/>
  <c r="M356" i="6" s="1"/>
  <c r="N356" i="7" s="1"/>
  <c r="O356" i="7" s="1"/>
  <c r="J392" i="6"/>
  <c r="K392" i="6" s="1"/>
  <c r="M392" i="6" s="1"/>
  <c r="N392" i="7" s="1"/>
  <c r="O392" i="7" s="1"/>
  <c r="J265" i="6"/>
  <c r="K265" i="6" s="1"/>
  <c r="M265" i="6" s="1"/>
  <c r="N265" i="7" s="1"/>
  <c r="O265" i="7" s="1"/>
  <c r="J199" i="6"/>
  <c r="K199" i="6" s="1"/>
  <c r="M199" i="6" s="1"/>
  <c r="N199" i="7" s="1"/>
  <c r="O199" i="7" s="1"/>
  <c r="J330" i="6"/>
  <c r="K330" i="6" s="1"/>
  <c r="M330" i="6" s="1"/>
  <c r="N330" i="7" s="1"/>
  <c r="O330" i="7" s="1"/>
  <c r="J209" i="6"/>
  <c r="K209" i="6" s="1"/>
  <c r="M209" i="6" s="1"/>
  <c r="N209" i="7" s="1"/>
  <c r="O209" i="7" s="1"/>
  <c r="J91" i="6"/>
  <c r="K91" i="6" s="1"/>
  <c r="M91" i="6" s="1"/>
  <c r="N91" i="7" s="1"/>
  <c r="O91" i="7" s="1"/>
  <c r="J146" i="6"/>
  <c r="K146" i="6" s="1"/>
  <c r="M146" i="6" s="1"/>
  <c r="N146" i="7" s="1"/>
  <c r="O146" i="7" s="1"/>
  <c r="J46" i="6"/>
  <c r="K46" i="6" s="1"/>
  <c r="M46" i="6" s="1"/>
  <c r="N46" i="7" s="1"/>
  <c r="O46" i="7" s="1"/>
  <c r="J359" i="6"/>
  <c r="K359" i="6" s="1"/>
  <c r="M359" i="6" s="1"/>
  <c r="N359" i="7" s="1"/>
  <c r="O359" i="7" s="1"/>
  <c r="J157" i="6"/>
  <c r="K157" i="6" s="1"/>
  <c r="M157" i="6" s="1"/>
  <c r="N157" i="7" s="1"/>
  <c r="O157" i="7" s="1"/>
  <c r="J58" i="6"/>
  <c r="K58" i="6" s="1"/>
  <c r="M58" i="6" s="1"/>
  <c r="N58" i="7" s="1"/>
  <c r="O58" i="7" s="1"/>
  <c r="J171" i="6"/>
  <c r="K171" i="6" s="1"/>
  <c r="M171" i="6" s="1"/>
  <c r="N171" i="7" s="1"/>
  <c r="O171" i="7" s="1"/>
  <c r="J278" i="6"/>
  <c r="K278" i="6" s="1"/>
  <c r="M278" i="6" s="1"/>
  <c r="N278" i="7" s="1"/>
  <c r="O278" i="7" s="1"/>
  <c r="J275" i="6"/>
  <c r="K275" i="6" s="1"/>
  <c r="M275" i="6" s="1"/>
  <c r="N275" i="7" s="1"/>
  <c r="O275" i="7" s="1"/>
  <c r="J399" i="6"/>
  <c r="K399" i="6" s="1"/>
  <c r="M399" i="6" s="1"/>
  <c r="N399" i="7" s="1"/>
  <c r="O399" i="7" s="1"/>
  <c r="J166" i="6"/>
  <c r="K166" i="6" s="1"/>
  <c r="M166" i="6" s="1"/>
  <c r="N166" i="7" s="1"/>
  <c r="O166" i="7" s="1"/>
  <c r="J163" i="6"/>
  <c r="K163" i="6" s="1"/>
  <c r="M163" i="6" s="1"/>
  <c r="N163" i="7" s="1"/>
  <c r="O163" i="7" s="1"/>
  <c r="J425" i="6"/>
  <c r="K425" i="6" s="1"/>
  <c r="M425" i="6" s="1"/>
  <c r="N425" i="7" s="1"/>
  <c r="O425" i="7" s="1"/>
  <c r="J386" i="6"/>
  <c r="K386" i="6" s="1"/>
  <c r="M386" i="6" s="1"/>
  <c r="N386" i="7" s="1"/>
  <c r="O386" i="7" s="1"/>
  <c r="J30" i="6"/>
  <c r="K30" i="6" s="1"/>
  <c r="M30" i="6" s="1"/>
  <c r="N30" i="7" s="1"/>
  <c r="O30" i="7" s="1"/>
  <c r="J135" i="6"/>
  <c r="K135" i="6" s="1"/>
  <c r="M135" i="6" s="1"/>
  <c r="N135" i="7" s="1"/>
  <c r="O135" i="7" s="1"/>
  <c r="J26" i="6"/>
  <c r="K26" i="6" s="1"/>
  <c r="M26" i="6" s="1"/>
  <c r="N26" i="7" s="1"/>
  <c r="O26" i="7" s="1"/>
  <c r="J103" i="6"/>
  <c r="K103" i="6" s="1"/>
  <c r="M103" i="6" s="1"/>
  <c r="N103" i="7" s="1"/>
  <c r="O103" i="7" s="1"/>
  <c r="J71" i="6"/>
  <c r="K71" i="6" s="1"/>
  <c r="M71" i="6" s="1"/>
  <c r="N71" i="7" s="1"/>
  <c r="O71" i="7" s="1"/>
  <c r="J80" i="6"/>
  <c r="K80" i="6" s="1"/>
  <c r="M80" i="6" s="1"/>
  <c r="N80" i="7" s="1"/>
  <c r="O80" i="7" s="1"/>
  <c r="J187" i="6"/>
  <c r="K187" i="6" s="1"/>
  <c r="M187" i="6" s="1"/>
  <c r="N187" i="7" s="1"/>
  <c r="O187" i="7" s="1"/>
  <c r="J298" i="6"/>
  <c r="K298" i="6" s="1"/>
  <c r="M298" i="6" s="1"/>
  <c r="N298" i="7" s="1"/>
  <c r="O298" i="7" s="1"/>
  <c r="J152" i="6"/>
  <c r="K152" i="6" s="1"/>
  <c r="M152" i="6" s="1"/>
  <c r="N152" i="7" s="1"/>
  <c r="O152" i="7" s="1"/>
  <c r="J82" i="6"/>
  <c r="K82" i="6" s="1"/>
  <c r="M82" i="6" s="1"/>
  <c r="N82" i="7" s="1"/>
  <c r="O82" i="7" s="1"/>
  <c r="J326" i="6"/>
  <c r="K326" i="6" s="1"/>
  <c r="M326" i="6" s="1"/>
  <c r="N326" i="7" s="1"/>
  <c r="O326" i="7" s="1"/>
  <c r="J18" i="6"/>
  <c r="K18" i="6" s="1"/>
  <c r="M18" i="6" s="1"/>
  <c r="N18" i="7" s="1"/>
  <c r="O18" i="7" s="1"/>
  <c r="J79" i="6"/>
  <c r="K79" i="6" s="1"/>
  <c r="M79" i="6" s="1"/>
  <c r="N79" i="7" s="1"/>
  <c r="O79" i="7" s="1"/>
  <c r="J328" i="6"/>
  <c r="K328" i="6" s="1"/>
  <c r="M328" i="6" s="1"/>
  <c r="N328" i="7" s="1"/>
  <c r="O328" i="7" s="1"/>
  <c r="J100" i="6"/>
  <c r="K100" i="6" s="1"/>
  <c r="M100" i="6" s="1"/>
  <c r="N100" i="7" s="1"/>
  <c r="O100" i="7" s="1"/>
  <c r="J417" i="6"/>
  <c r="K417" i="6" s="1"/>
  <c r="M417" i="6" s="1"/>
  <c r="N417" i="7" s="1"/>
  <c r="O417" i="7" s="1"/>
  <c r="J264" i="6"/>
  <c r="K264" i="6" s="1"/>
  <c r="M264" i="6" s="1"/>
  <c r="N264" i="7" s="1"/>
  <c r="O264" i="7" s="1"/>
  <c r="J201" i="6"/>
  <c r="K201" i="6" s="1"/>
  <c r="M201" i="6" s="1"/>
  <c r="N201" i="7" s="1"/>
  <c r="O201" i="7" s="1"/>
  <c r="J225" i="6"/>
  <c r="K225" i="6" s="1"/>
  <c r="M225" i="6" s="1"/>
  <c r="N225" i="7" s="1"/>
  <c r="O225" i="7" s="1"/>
  <c r="J53" i="6"/>
  <c r="K53" i="6" s="1"/>
  <c r="M53" i="6" s="1"/>
  <c r="N53" i="7" s="1"/>
  <c r="O53" i="7" s="1"/>
  <c r="J62" i="6"/>
  <c r="K62" i="6" s="1"/>
  <c r="M62" i="6" s="1"/>
  <c r="N62" i="7" s="1"/>
  <c r="O62" i="7" s="1"/>
  <c r="J261" i="6"/>
  <c r="K261" i="6" s="1"/>
  <c r="M261" i="6" s="1"/>
  <c r="N261" i="7" s="1"/>
  <c r="O261" i="7" s="1"/>
  <c r="J37" i="6"/>
  <c r="K37" i="6" s="1"/>
  <c r="M37" i="6" s="1"/>
  <c r="N37" i="7" s="1"/>
  <c r="O37" i="7" s="1"/>
  <c r="J286" i="6"/>
  <c r="K286" i="6" s="1"/>
  <c r="M286" i="6" s="1"/>
  <c r="N286" i="7" s="1"/>
  <c r="O286" i="7" s="1"/>
  <c r="J245" i="6"/>
  <c r="K245" i="6" s="1"/>
  <c r="M245" i="6" s="1"/>
  <c r="N245" i="7" s="1"/>
  <c r="O245" i="7" s="1"/>
  <c r="J312" i="6"/>
  <c r="K312" i="6" s="1"/>
  <c r="M312" i="6" s="1"/>
  <c r="N312" i="7" s="1"/>
  <c r="O312" i="7" s="1"/>
  <c r="J57" i="6"/>
  <c r="K57" i="6" s="1"/>
  <c r="M57" i="6" s="1"/>
  <c r="N57" i="7" s="1"/>
  <c r="O57" i="7" s="1"/>
  <c r="J47" i="6"/>
  <c r="K47" i="6" s="1"/>
  <c r="M47" i="6" s="1"/>
  <c r="N47" i="7" s="1"/>
  <c r="O47" i="7" s="1"/>
  <c r="J161" i="6"/>
  <c r="K161" i="6" s="1"/>
  <c r="M161" i="6" s="1"/>
  <c r="N161" i="7" s="1"/>
  <c r="O161" i="7" s="1"/>
  <c r="J172" i="6"/>
  <c r="K172" i="6" s="1"/>
  <c r="M172" i="6" s="1"/>
  <c r="N172" i="7" s="1"/>
  <c r="O172" i="7" s="1"/>
  <c r="J41" i="6"/>
  <c r="K41" i="6" s="1"/>
  <c r="M41" i="6" s="1"/>
  <c r="N41" i="7" s="1"/>
  <c r="O41" i="7" s="1"/>
  <c r="J400" i="6"/>
  <c r="K400" i="6" s="1"/>
  <c r="M400" i="6" s="1"/>
  <c r="N400" i="7" s="1"/>
  <c r="O400" i="7" s="1"/>
  <c r="J77" i="6"/>
  <c r="K77" i="6" s="1"/>
  <c r="M77" i="6" s="1"/>
  <c r="N77" i="7" s="1"/>
  <c r="O77" i="7" s="1"/>
  <c r="J389" i="6"/>
  <c r="K389" i="6" s="1"/>
  <c r="M389" i="6" s="1"/>
  <c r="N389" i="7" s="1"/>
  <c r="O389" i="7" s="1"/>
  <c r="J270" i="6"/>
  <c r="K270" i="6" s="1"/>
  <c r="M270" i="6" s="1"/>
  <c r="N270" i="7" s="1"/>
  <c r="O270" i="7" s="1"/>
  <c r="J307" i="6"/>
  <c r="K307" i="6" s="1"/>
  <c r="M307" i="6" s="1"/>
  <c r="N307" i="7" s="1"/>
  <c r="O307" i="7" s="1"/>
  <c r="J220" i="6"/>
  <c r="K220" i="6" s="1"/>
  <c r="M220" i="6" s="1"/>
  <c r="N220" i="7" s="1"/>
  <c r="O220" i="7" s="1"/>
  <c r="J269" i="6"/>
  <c r="K269" i="6" s="1"/>
  <c r="M269" i="6" s="1"/>
  <c r="N269" i="7" s="1"/>
  <c r="O269" i="7" s="1"/>
  <c r="J242" i="6"/>
  <c r="K242" i="6" s="1"/>
  <c r="M242" i="6" s="1"/>
  <c r="N242" i="7" s="1"/>
  <c r="O242" i="7" s="1"/>
  <c r="J55" i="6"/>
  <c r="K55" i="6" s="1"/>
  <c r="M55" i="6" s="1"/>
  <c r="N55" i="7" s="1"/>
  <c r="O55" i="7" s="1"/>
  <c r="J90" i="6"/>
  <c r="K90" i="6" s="1"/>
  <c r="M90" i="6" s="1"/>
  <c r="N90" i="7" s="1"/>
  <c r="O90" i="7" s="1"/>
  <c r="J147" i="6"/>
  <c r="K147" i="6" s="1"/>
  <c r="M147" i="6" s="1"/>
  <c r="N147" i="7" s="1"/>
  <c r="O147" i="7" s="1"/>
  <c r="J343" i="6"/>
  <c r="K343" i="6" s="1"/>
  <c r="M343" i="6" s="1"/>
  <c r="N343" i="7" s="1"/>
  <c r="O343" i="7" s="1"/>
  <c r="J402" i="6"/>
  <c r="K402" i="6" s="1"/>
  <c r="M402" i="6" s="1"/>
  <c r="N402" i="7" s="1"/>
  <c r="O402" i="7" s="1"/>
  <c r="J308" i="6"/>
  <c r="K308" i="6" s="1"/>
  <c r="M308" i="6" s="1"/>
  <c r="N308" i="7" s="1"/>
  <c r="O308" i="7" s="1"/>
  <c r="J16" i="6"/>
  <c r="K16" i="6" s="1"/>
  <c r="M16" i="6" s="1"/>
  <c r="N16" i="7" s="1"/>
  <c r="O16" i="7" s="1"/>
  <c r="J127" i="6"/>
  <c r="K127" i="6" s="1"/>
  <c r="M127" i="6" s="1"/>
  <c r="N127" i="7" s="1"/>
  <c r="O127" i="7" s="1"/>
  <c r="J36" i="6"/>
  <c r="K36" i="6" s="1"/>
  <c r="M36" i="6" s="1"/>
  <c r="N36" i="7" s="1"/>
  <c r="O36" i="7" s="1"/>
  <c r="J158" i="6"/>
  <c r="K158" i="6" s="1"/>
  <c r="M158" i="6" s="1"/>
  <c r="N158" i="7" s="1"/>
  <c r="O158" i="7" s="1"/>
  <c r="J76" i="6"/>
  <c r="K76" i="6" s="1"/>
  <c r="M76" i="6" s="1"/>
  <c r="N76" i="7" s="1"/>
  <c r="O76" i="7" s="1"/>
  <c r="J327" i="6"/>
  <c r="K327" i="6" s="1"/>
  <c r="M327" i="6" s="1"/>
  <c r="N327" i="7" s="1"/>
  <c r="O327" i="7" s="1"/>
  <c r="J111" i="6"/>
  <c r="K111" i="6" s="1"/>
  <c r="M111" i="6" s="1"/>
  <c r="N111" i="7" s="1"/>
  <c r="O111" i="7" s="1"/>
  <c r="J397" i="6"/>
  <c r="K397" i="6" s="1"/>
  <c r="M397" i="6" s="1"/>
  <c r="N397" i="7" s="1"/>
  <c r="O397" i="7" s="1"/>
  <c r="J128" i="6"/>
  <c r="K128" i="6" s="1"/>
  <c r="M128" i="6" s="1"/>
  <c r="N128" i="7" s="1"/>
  <c r="O128" i="7" s="1"/>
  <c r="J266" i="6"/>
  <c r="K266" i="6" s="1"/>
  <c r="M266" i="6" s="1"/>
  <c r="N266" i="7" s="1"/>
  <c r="O266" i="7" s="1"/>
  <c r="J398" i="6"/>
  <c r="K398" i="6" s="1"/>
  <c r="M398" i="6" s="1"/>
  <c r="N398" i="7" s="1"/>
  <c r="O398" i="7" s="1"/>
  <c r="J288" i="6"/>
  <c r="K288" i="6" s="1"/>
  <c r="M288" i="6" s="1"/>
  <c r="N288" i="7" s="1"/>
  <c r="O288" i="7" s="1"/>
  <c r="J59" i="6"/>
  <c r="K59" i="6" s="1"/>
  <c r="M59" i="6" s="1"/>
  <c r="N59" i="7" s="1"/>
  <c r="O59" i="7" s="1"/>
  <c r="J162" i="6"/>
  <c r="K162" i="6" s="1"/>
  <c r="M162" i="6" s="1"/>
  <c r="N162" i="7" s="1"/>
  <c r="O162" i="7" s="1"/>
  <c r="J429" i="6"/>
  <c r="K429" i="6" s="1"/>
  <c r="M429" i="6" s="1"/>
  <c r="N429" i="7" s="1"/>
  <c r="O429" i="7" s="1"/>
  <c r="J302" i="6"/>
  <c r="K302" i="6" s="1"/>
  <c r="M302" i="6" s="1"/>
  <c r="N302" i="7" s="1"/>
  <c r="O302" i="7" s="1"/>
  <c r="J322" i="6"/>
  <c r="K322" i="6" s="1"/>
  <c r="M322" i="6" s="1"/>
  <c r="N322" i="7" s="1"/>
  <c r="O322" i="7" s="1"/>
  <c r="J183" i="6"/>
  <c r="K183" i="6" s="1"/>
  <c r="M183" i="6" s="1"/>
  <c r="N183" i="7" s="1"/>
  <c r="O183" i="7" s="1"/>
  <c r="J396" i="6"/>
  <c r="K396" i="6" s="1"/>
  <c r="M396" i="6" s="1"/>
  <c r="N396" i="7" s="1"/>
  <c r="O396" i="7" s="1"/>
  <c r="J191" i="6"/>
  <c r="K191" i="6" s="1"/>
  <c r="M191" i="6" s="1"/>
  <c r="N191" i="7" s="1"/>
  <c r="O191" i="7" s="1"/>
  <c r="J42" i="6"/>
  <c r="K42" i="6" s="1"/>
  <c r="M42" i="6" s="1"/>
  <c r="N42" i="7" s="1"/>
  <c r="O42" i="7" s="1"/>
  <c r="J216" i="6"/>
  <c r="K216" i="6" s="1"/>
  <c r="M216" i="6" s="1"/>
  <c r="N216" i="7" s="1"/>
  <c r="O216" i="7" s="1"/>
  <c r="J119" i="6"/>
  <c r="K119" i="6" s="1"/>
  <c r="M119" i="6" s="1"/>
  <c r="N119" i="7" s="1"/>
  <c r="O119" i="7" s="1"/>
  <c r="J423" i="6"/>
  <c r="K423" i="6" s="1"/>
  <c r="M423" i="6" s="1"/>
  <c r="N423" i="7" s="1"/>
  <c r="O423" i="7" s="1"/>
  <c r="J237" i="6"/>
  <c r="K237" i="6" s="1"/>
  <c r="M237" i="6" s="1"/>
  <c r="N237" i="7" s="1"/>
  <c r="O237" i="7" s="1"/>
  <c r="J200" i="6"/>
  <c r="K200" i="6" s="1"/>
  <c r="M200" i="6" s="1"/>
  <c r="N200" i="7" s="1"/>
  <c r="O200" i="7" s="1"/>
  <c r="J175" i="6"/>
  <c r="K175" i="6" s="1"/>
  <c r="M175" i="6" s="1"/>
  <c r="N175" i="7" s="1"/>
  <c r="O175" i="7" s="1"/>
  <c r="J177" i="6"/>
  <c r="K177" i="6" s="1"/>
  <c r="M177" i="6" s="1"/>
  <c r="N177" i="7" s="1"/>
  <c r="O177" i="7" s="1"/>
  <c r="J150" i="6"/>
  <c r="K150" i="6" s="1"/>
  <c r="M150" i="6" s="1"/>
  <c r="N150" i="7" s="1"/>
  <c r="O150" i="7" s="1"/>
  <c r="J69" i="6"/>
  <c r="K69" i="6" s="1"/>
  <c r="M69" i="6" s="1"/>
  <c r="N69" i="7" s="1"/>
  <c r="O69" i="7" s="1"/>
  <c r="J299" i="6"/>
  <c r="K299" i="6" s="1"/>
  <c r="M299" i="6" s="1"/>
  <c r="N299" i="7" s="1"/>
  <c r="O299" i="7" s="1"/>
  <c r="J339" i="6"/>
  <c r="K339" i="6" s="1"/>
  <c r="M339" i="6" s="1"/>
  <c r="N339" i="7" s="1"/>
  <c r="O339" i="7" s="1"/>
  <c r="J401" i="6"/>
  <c r="K401" i="6" s="1"/>
  <c r="M401" i="6" s="1"/>
  <c r="N401" i="7" s="1"/>
  <c r="O401" i="7" s="1"/>
  <c r="J375" i="6"/>
  <c r="K375" i="6" s="1"/>
  <c r="M375" i="6" s="1"/>
  <c r="N375" i="7" s="1"/>
  <c r="O375" i="7" s="1"/>
  <c r="J256" i="6"/>
  <c r="K256" i="6" s="1"/>
  <c r="M256" i="6" s="1"/>
  <c r="N256" i="7" s="1"/>
  <c r="O256" i="7" s="1"/>
  <c r="J142" i="6"/>
  <c r="K142" i="6" s="1"/>
  <c r="M142" i="6" s="1"/>
  <c r="N142" i="7" s="1"/>
  <c r="O142" i="7" s="1"/>
  <c r="J218" i="6"/>
  <c r="K218" i="6" s="1"/>
  <c r="M218" i="6" s="1"/>
  <c r="N218" i="7" s="1"/>
  <c r="O218" i="7" s="1"/>
  <c r="J388" i="6"/>
  <c r="K388" i="6" s="1"/>
  <c r="M388" i="6" s="1"/>
  <c r="N388" i="7" s="1"/>
  <c r="O388" i="7" s="1"/>
  <c r="J371" i="6"/>
  <c r="K371" i="6" s="1"/>
  <c r="M371" i="6" s="1"/>
  <c r="N371" i="7" s="1"/>
  <c r="O371" i="7" s="1"/>
  <c r="J341" i="6"/>
  <c r="K341" i="6" s="1"/>
  <c r="M341" i="6" s="1"/>
  <c r="N341" i="7" s="1"/>
  <c r="O341" i="7" s="1"/>
  <c r="J292" i="6"/>
  <c r="K292" i="6" s="1"/>
  <c r="M292" i="6" s="1"/>
  <c r="N292" i="7" s="1"/>
  <c r="O292" i="7" s="1"/>
  <c r="J277" i="6"/>
  <c r="K277" i="6" s="1"/>
  <c r="M277" i="6" s="1"/>
  <c r="N277" i="7" s="1"/>
  <c r="O277" i="7" s="1"/>
  <c r="J404" i="6"/>
  <c r="K404" i="6" s="1"/>
  <c r="M404" i="6" s="1"/>
  <c r="N404" i="7" s="1"/>
  <c r="O404" i="7" s="1"/>
  <c r="J160" i="6"/>
  <c r="K160" i="6" s="1"/>
  <c r="M160" i="6" s="1"/>
  <c r="N160" i="7" s="1"/>
  <c r="O160" i="7" s="1"/>
  <c r="J189" i="6"/>
  <c r="K189" i="6" s="1"/>
  <c r="M189" i="6" s="1"/>
  <c r="N189" i="7" s="1"/>
  <c r="O189" i="7" s="1"/>
  <c r="J303" i="6"/>
  <c r="K303" i="6" s="1"/>
  <c r="M303" i="6" s="1"/>
  <c r="N303" i="7" s="1"/>
  <c r="O303" i="7" s="1"/>
  <c r="J337" i="6"/>
  <c r="K337" i="6" s="1"/>
  <c r="M337" i="6" s="1"/>
  <c r="N337" i="7" s="1"/>
  <c r="O337" i="7" s="1"/>
  <c r="J178" i="6"/>
  <c r="K178" i="6" s="1"/>
  <c r="M178" i="6" s="1"/>
  <c r="N178" i="7" s="1"/>
  <c r="O178" i="7" s="1"/>
  <c r="J372" i="6"/>
  <c r="K372" i="6" s="1"/>
  <c r="M372" i="6" s="1"/>
  <c r="N372" i="7" s="1"/>
  <c r="O372" i="7" s="1"/>
  <c r="J75" i="6"/>
  <c r="K75" i="6" s="1"/>
  <c r="M75" i="6" s="1"/>
  <c r="N75" i="7" s="1"/>
  <c r="O75" i="7" s="1"/>
  <c r="J282" i="6"/>
  <c r="K282" i="6" s="1"/>
  <c r="M282" i="6" s="1"/>
  <c r="N282" i="7" s="1"/>
  <c r="O282" i="7" s="1"/>
  <c r="J378" i="6"/>
  <c r="K378" i="6" s="1"/>
  <c r="M378" i="6" s="1"/>
  <c r="N378" i="7" s="1"/>
  <c r="O378" i="7" s="1"/>
  <c r="J267" i="6"/>
  <c r="K267" i="6" s="1"/>
  <c r="M267" i="6" s="1"/>
  <c r="N267" i="7" s="1"/>
  <c r="O267" i="7" s="1"/>
  <c r="J203" i="6"/>
  <c r="K203" i="6" s="1"/>
  <c r="M203" i="6" s="1"/>
  <c r="N203" i="7" s="1"/>
  <c r="O203" i="7" s="1"/>
  <c r="J173" i="6"/>
  <c r="K173" i="6" s="1"/>
  <c r="M173" i="6" s="1"/>
  <c r="N173" i="7" s="1"/>
  <c r="O173" i="7" s="1"/>
  <c r="J366" i="6"/>
  <c r="K366" i="6" s="1"/>
  <c r="M366" i="6" s="1"/>
  <c r="N366" i="7" s="1"/>
  <c r="O366" i="7" s="1"/>
  <c r="J410" i="6"/>
  <c r="K410" i="6" s="1"/>
  <c r="M410" i="6" s="1"/>
  <c r="N410" i="7" s="1"/>
  <c r="O410" i="7" s="1"/>
  <c r="J86" i="6"/>
  <c r="K86" i="6" s="1"/>
  <c r="M86" i="6" s="1"/>
  <c r="N86" i="7" s="1"/>
  <c r="O86" i="7" s="1"/>
  <c r="J193" i="6"/>
  <c r="K193" i="6" s="1"/>
  <c r="M193" i="6" s="1"/>
  <c r="N193" i="7" s="1"/>
  <c r="O193" i="7" s="1"/>
  <c r="J219" i="6"/>
  <c r="K219" i="6" s="1"/>
  <c r="M219" i="6" s="1"/>
  <c r="N219" i="7" s="1"/>
  <c r="O219" i="7" s="1"/>
  <c r="J254" i="6"/>
  <c r="K254" i="6" s="1"/>
  <c r="M254" i="6" s="1"/>
  <c r="N254" i="7" s="1"/>
  <c r="O254" i="7" s="1"/>
  <c r="J284" i="6"/>
  <c r="K284" i="6" s="1"/>
  <c r="M284" i="6" s="1"/>
  <c r="N284" i="7" s="1"/>
  <c r="O284" i="7" s="1"/>
  <c r="J281" i="6"/>
  <c r="K281" i="6" s="1"/>
  <c r="M281" i="6" s="1"/>
  <c r="N281" i="7" s="1"/>
  <c r="O281" i="7" s="1"/>
  <c r="J279" i="6"/>
  <c r="K279" i="6" s="1"/>
  <c r="M279" i="6" s="1"/>
  <c r="N279" i="7" s="1"/>
  <c r="O279" i="7" s="1"/>
  <c r="J115" i="6"/>
  <c r="K115" i="6" s="1"/>
  <c r="M115" i="6" s="1"/>
  <c r="N115" i="7" s="1"/>
  <c r="O115" i="7" s="1"/>
  <c r="J27" i="6"/>
  <c r="K27" i="6" s="1"/>
  <c r="M27" i="6" s="1"/>
  <c r="N27" i="7" s="1"/>
  <c r="O27" i="7" s="1"/>
  <c r="J283" i="6"/>
  <c r="K283" i="6" s="1"/>
  <c r="M283" i="6" s="1"/>
  <c r="N283" i="7" s="1"/>
  <c r="O283" i="7" s="1"/>
  <c r="J213" i="6"/>
  <c r="K213" i="6" s="1"/>
  <c r="M213" i="6" s="1"/>
  <c r="N213" i="7" s="1"/>
  <c r="O213" i="7" s="1"/>
  <c r="J317" i="6"/>
  <c r="K317" i="6" s="1"/>
  <c r="M317" i="6" s="1"/>
  <c r="N317" i="7" s="1"/>
  <c r="O317" i="7" s="1"/>
  <c r="J85" i="6"/>
  <c r="K85" i="6" s="1"/>
  <c r="M85" i="6" s="1"/>
  <c r="N85" i="7" s="1"/>
  <c r="O85" i="7" s="1"/>
  <c r="J105" i="6"/>
  <c r="K105" i="6" s="1"/>
  <c r="M105" i="6" s="1"/>
  <c r="N105" i="7" s="1"/>
  <c r="O105" i="7" s="1"/>
  <c r="J263" i="6"/>
  <c r="K263" i="6" s="1"/>
  <c r="M263" i="6" s="1"/>
  <c r="N263" i="7" s="1"/>
  <c r="O263" i="7" s="1"/>
  <c r="J413" i="6"/>
  <c r="K413" i="6" s="1"/>
  <c r="M413" i="6" s="1"/>
  <c r="N413" i="7" s="1"/>
  <c r="O413" i="7" s="1"/>
  <c r="J360" i="6"/>
  <c r="K360" i="6" s="1"/>
  <c r="M360" i="6" s="1"/>
  <c r="N360" i="7" s="1"/>
  <c r="O360" i="7" s="1"/>
  <c r="J97" i="6"/>
  <c r="K97" i="6" s="1"/>
  <c r="M97" i="6" s="1"/>
  <c r="N97" i="7" s="1"/>
  <c r="O97" i="7" s="1"/>
  <c r="J70" i="6"/>
  <c r="K70" i="6" s="1"/>
  <c r="M70" i="6" s="1"/>
  <c r="N70" i="7" s="1"/>
  <c r="O70" i="7" s="1"/>
  <c r="J421" i="6"/>
  <c r="K421" i="6" s="1"/>
  <c r="M421" i="6" s="1"/>
  <c r="N421" i="7" s="1"/>
  <c r="O421" i="7" s="1"/>
  <c r="J230" i="6"/>
  <c r="K230" i="6" s="1"/>
  <c r="M230" i="6" s="1"/>
  <c r="N230" i="7" s="1"/>
  <c r="O230" i="7" s="1"/>
  <c r="J235" i="6"/>
  <c r="K235" i="6" s="1"/>
  <c r="M235" i="6" s="1"/>
  <c r="N235" i="7" s="1"/>
  <c r="O235" i="7" s="1"/>
  <c r="J66" i="6"/>
  <c r="K66" i="6" s="1"/>
  <c r="M66" i="6" s="1"/>
  <c r="N66" i="7" s="1"/>
  <c r="O66" i="7" s="1"/>
  <c r="J143" i="6"/>
  <c r="K143" i="6" s="1"/>
  <c r="M143" i="6" s="1"/>
  <c r="N143" i="7" s="1"/>
  <c r="O143" i="7" s="1"/>
  <c r="J416" i="6"/>
  <c r="K416" i="6" s="1"/>
  <c r="M416" i="6" s="1"/>
  <c r="N416" i="7" s="1"/>
  <c r="O416" i="7" s="1"/>
  <c r="J280" i="6"/>
  <c r="K280" i="6" s="1"/>
  <c r="M280" i="6" s="1"/>
  <c r="N280" i="7" s="1"/>
  <c r="O280" i="7" s="1"/>
  <c r="J295" i="6"/>
  <c r="K295" i="6" s="1"/>
  <c r="M295" i="6" s="1"/>
  <c r="N295" i="7" s="1"/>
  <c r="O295" i="7" s="1"/>
  <c r="J384" i="6"/>
  <c r="K384" i="6" s="1"/>
  <c r="M384" i="6" s="1"/>
  <c r="N384" i="7" s="1"/>
  <c r="O384" i="7" s="1"/>
  <c r="J334" i="6"/>
  <c r="K334" i="6" s="1"/>
  <c r="M334" i="6" s="1"/>
  <c r="N334" i="7" s="1"/>
  <c r="O334" i="7" s="1"/>
  <c r="J10" i="6"/>
  <c r="K10" i="6" s="1"/>
  <c r="M10" i="6" s="1"/>
  <c r="N10" i="7" s="1"/>
  <c r="O10" i="7" s="1"/>
  <c r="J74" i="6"/>
  <c r="K74" i="6" s="1"/>
  <c r="M74" i="6" s="1"/>
  <c r="N74" i="7" s="1"/>
  <c r="O74" i="7" s="1"/>
  <c r="J164" i="6"/>
  <c r="K164" i="6" s="1"/>
  <c r="M164" i="6" s="1"/>
  <c r="N164" i="7" s="1"/>
  <c r="O164" i="7" s="1"/>
  <c r="J63" i="6"/>
  <c r="K63" i="6" s="1"/>
  <c r="M63" i="6" s="1"/>
  <c r="N63" i="7" s="1"/>
  <c r="O63" i="7" s="1"/>
  <c r="J382" i="6"/>
  <c r="K382" i="6" s="1"/>
  <c r="M382" i="6" s="1"/>
  <c r="N382" i="7" s="1"/>
  <c r="O382" i="7" s="1"/>
  <c r="J345" i="6"/>
  <c r="K345" i="6" s="1"/>
  <c r="M345" i="6" s="1"/>
  <c r="N345" i="7" s="1"/>
  <c r="O345" i="7" s="1"/>
  <c r="J248" i="6"/>
  <c r="K248" i="6" s="1"/>
  <c r="M248" i="6" s="1"/>
  <c r="N248" i="7" s="1"/>
  <c r="O248" i="7" s="1"/>
  <c r="J380" i="6"/>
  <c r="K380" i="6" s="1"/>
  <c r="M380" i="6" s="1"/>
  <c r="N380" i="7" s="1"/>
  <c r="O380" i="7" s="1"/>
  <c r="J351" i="6"/>
  <c r="K351" i="6" s="1"/>
  <c r="M351" i="6" s="1"/>
  <c r="N351" i="7" s="1"/>
  <c r="O351" i="7" s="1"/>
  <c r="J48" i="6"/>
  <c r="K48" i="6" s="1"/>
  <c r="M48" i="6" s="1"/>
  <c r="N48" i="7" s="1"/>
  <c r="O48" i="7" s="1"/>
  <c r="J93" i="6"/>
  <c r="K93" i="6" s="1"/>
  <c r="M93" i="6" s="1"/>
  <c r="N93" i="7" s="1"/>
  <c r="O93" i="7" s="1"/>
  <c r="J221" i="6"/>
  <c r="K221" i="6" s="1"/>
  <c r="M221" i="6" s="1"/>
  <c r="N221" i="7" s="1"/>
  <c r="O221" i="7" s="1"/>
  <c r="J89" i="6"/>
  <c r="K89" i="6" s="1"/>
  <c r="M89" i="6" s="1"/>
  <c r="N89" i="7" s="1"/>
  <c r="O89" i="7" s="1"/>
  <c r="J229" i="6"/>
  <c r="K229" i="6" s="1"/>
  <c r="M229" i="6" s="1"/>
  <c r="N229" i="7" s="1"/>
  <c r="O229" i="7" s="1"/>
  <c r="J391" i="6"/>
  <c r="K391" i="6" s="1"/>
  <c r="M391" i="6" s="1"/>
  <c r="N391" i="7" s="1"/>
  <c r="O391" i="7" s="1"/>
  <c r="J22" i="6"/>
  <c r="K22" i="6" s="1"/>
  <c r="M22" i="6" s="1"/>
  <c r="N22" i="7" s="1"/>
  <c r="O22" i="7" s="1"/>
  <c r="J123" i="6"/>
  <c r="K123" i="6" s="1"/>
  <c r="M123" i="6" s="1"/>
  <c r="N123" i="7" s="1"/>
  <c r="O123" i="7" s="1"/>
  <c r="J336" i="6"/>
  <c r="K336" i="6" s="1"/>
  <c r="M336" i="6" s="1"/>
  <c r="N336" i="7" s="1"/>
  <c r="O336" i="7" s="1"/>
  <c r="J247" i="6"/>
  <c r="K247" i="6" s="1"/>
  <c r="M247" i="6" s="1"/>
  <c r="N247" i="7" s="1"/>
  <c r="O247" i="7" s="1"/>
  <c r="J9" i="6"/>
  <c r="K9" i="6" s="1"/>
  <c r="M9" i="6" s="1"/>
  <c r="N9" i="7" s="1"/>
  <c r="O9" i="7" s="1"/>
  <c r="J15" i="6"/>
  <c r="K15" i="6" s="1"/>
  <c r="M15" i="6" s="1"/>
  <c r="N15" i="7" s="1"/>
  <c r="O15" i="7" s="1"/>
  <c r="J114" i="6"/>
  <c r="K114" i="6" s="1"/>
  <c r="M114" i="6" s="1"/>
  <c r="N114" i="7" s="1"/>
  <c r="O114" i="7" s="1"/>
  <c r="J211" i="6"/>
  <c r="K211" i="6" s="1"/>
  <c r="M211" i="6" s="1"/>
  <c r="N211" i="7" s="1"/>
  <c r="O211" i="7" s="1"/>
  <c r="J129" i="6"/>
  <c r="K129" i="6" s="1"/>
  <c r="M129" i="6" s="1"/>
  <c r="N129" i="7" s="1"/>
  <c r="O129" i="7" s="1"/>
  <c r="J297" i="6"/>
  <c r="K297" i="6" s="1"/>
  <c r="M297" i="6" s="1"/>
  <c r="N297" i="7" s="1"/>
  <c r="O297" i="7" s="1"/>
  <c r="J101" i="6"/>
  <c r="K101" i="6" s="1"/>
  <c r="M101" i="6" s="1"/>
  <c r="N101" i="7" s="1"/>
  <c r="O101" i="7" s="1"/>
  <c r="J31" i="6"/>
  <c r="K31" i="6" s="1"/>
  <c r="M31" i="6" s="1"/>
  <c r="N31" i="7" s="1"/>
  <c r="O31" i="7" s="1"/>
  <c r="J99" i="6"/>
  <c r="K99" i="6" s="1"/>
  <c r="M99" i="6" s="1"/>
  <c r="N99" i="7" s="1"/>
  <c r="O99" i="7" s="1"/>
  <c r="J24" i="6"/>
  <c r="K24" i="6" s="1"/>
  <c r="M24" i="6" s="1"/>
  <c r="N24" i="7" s="1"/>
  <c r="O24" i="7" s="1"/>
  <c r="J293" i="6"/>
  <c r="K293" i="6" s="1"/>
  <c r="M293" i="6" s="1"/>
  <c r="N293" i="7" s="1"/>
  <c r="O293" i="7" s="1"/>
  <c r="J411" i="6"/>
  <c r="K411" i="6" s="1"/>
  <c r="M411" i="6" s="1"/>
  <c r="N411" i="7" s="1"/>
  <c r="O411" i="7" s="1"/>
  <c r="J54" i="6"/>
  <c r="K54" i="6" s="1"/>
  <c r="M54" i="6" s="1"/>
  <c r="N54" i="7" s="1"/>
  <c r="O54" i="7" s="1"/>
  <c r="J34" i="6"/>
  <c r="K34" i="6" s="1"/>
  <c r="M34" i="6" s="1"/>
  <c r="N34" i="7" s="1"/>
  <c r="O34" i="7" s="1"/>
  <c r="J206" i="6"/>
  <c r="K206" i="6" s="1"/>
  <c r="M206" i="6" s="1"/>
  <c r="N206" i="7" s="1"/>
  <c r="O206" i="7" s="1"/>
  <c r="J427" i="6"/>
  <c r="K427" i="6" s="1"/>
  <c r="M427" i="6" s="1"/>
  <c r="N427" i="7" s="1"/>
  <c r="O427" i="7" s="1"/>
  <c r="J353" i="6"/>
  <c r="K353" i="6" s="1"/>
  <c r="M353" i="6" s="1"/>
  <c r="N353" i="7" s="1"/>
  <c r="O353" i="7" s="1"/>
  <c r="J110" i="6"/>
  <c r="K110" i="6" s="1"/>
  <c r="M110" i="6" s="1"/>
  <c r="N110" i="7" s="1"/>
  <c r="O110" i="7" s="1"/>
  <c r="J272" i="6"/>
  <c r="K272" i="6" s="1"/>
  <c r="M272" i="6" s="1"/>
  <c r="N272" i="7" s="1"/>
  <c r="O272" i="7" s="1"/>
  <c r="J342" i="6"/>
  <c r="K342" i="6" s="1"/>
  <c r="M342" i="6" s="1"/>
  <c r="N342" i="7" s="1"/>
  <c r="O342" i="7" s="1"/>
  <c r="J214" i="6"/>
  <c r="K214" i="6" s="1"/>
  <c r="M214" i="6" s="1"/>
  <c r="N214" i="7" s="1"/>
  <c r="O214" i="7" s="1"/>
  <c r="J131" i="6"/>
  <c r="K131" i="6" s="1"/>
  <c r="M131" i="6" s="1"/>
  <c r="N131" i="7" s="1"/>
  <c r="O131" i="7" s="1"/>
  <c r="J168" i="6"/>
  <c r="K168" i="6" s="1"/>
  <c r="M168" i="6" s="1"/>
  <c r="N168" i="7" s="1"/>
  <c r="O168" i="7" s="1"/>
  <c r="J332" i="6"/>
  <c r="K332" i="6" s="1"/>
  <c r="M332" i="6" s="1"/>
  <c r="N332" i="7" s="1"/>
  <c r="O332" i="7" s="1"/>
  <c r="J240" i="6"/>
  <c r="K240" i="6" s="1"/>
  <c r="M240" i="6" s="1"/>
  <c r="N240" i="7" s="1"/>
  <c r="O240" i="7" s="1"/>
  <c r="J210" i="6"/>
  <c r="K210" i="6" s="1"/>
  <c r="M210" i="6" s="1"/>
  <c r="N210" i="7" s="1"/>
  <c r="O210" i="7" s="1"/>
  <c r="J170" i="6"/>
  <c r="K170" i="6" s="1"/>
  <c r="M170" i="6" s="1"/>
  <c r="N170" i="7" s="1"/>
  <c r="O170" i="7" s="1"/>
  <c r="J181" i="6"/>
  <c r="K181" i="6" s="1"/>
  <c r="M181" i="6" s="1"/>
  <c r="N181" i="7" s="1"/>
  <c r="O181" i="7" s="1"/>
  <c r="J154" i="6"/>
  <c r="K154" i="6" s="1"/>
  <c r="M154" i="6" s="1"/>
  <c r="N154" i="7" s="1"/>
  <c r="O154" i="7" s="1"/>
  <c r="J232" i="6"/>
  <c r="K232" i="6" s="1"/>
  <c r="M232" i="6" s="1"/>
  <c r="N232" i="7" s="1"/>
  <c r="O232" i="7" s="1"/>
  <c r="J130" i="6"/>
  <c r="K130" i="6" s="1"/>
  <c r="M130" i="6" s="1"/>
  <c r="N130" i="7" s="1"/>
  <c r="O130" i="7" s="1"/>
  <c r="J112" i="6"/>
  <c r="K112" i="6" s="1"/>
  <c r="M112" i="6" s="1"/>
  <c r="N112" i="7" s="1"/>
  <c r="O112" i="7" s="1"/>
  <c r="J68" i="6"/>
  <c r="K68" i="6" s="1"/>
  <c r="M68" i="6" s="1"/>
  <c r="N68" i="7" s="1"/>
  <c r="O68" i="7" s="1"/>
  <c r="J194" i="6"/>
  <c r="K194" i="6" s="1"/>
  <c r="M194" i="6" s="1"/>
  <c r="N194" i="7" s="1"/>
  <c r="O194" i="7" s="1"/>
  <c r="J78" i="6"/>
  <c r="K78" i="6" s="1"/>
  <c r="M78" i="6" s="1"/>
  <c r="N78" i="7" s="1"/>
  <c r="O78" i="7" s="1"/>
  <c r="J145" i="6"/>
  <c r="K145" i="6" s="1"/>
  <c r="M145" i="6" s="1"/>
  <c r="N145" i="7" s="1"/>
  <c r="O145" i="7" s="1"/>
  <c r="J155" i="6"/>
  <c r="K155" i="6" s="1"/>
  <c r="M155" i="6" s="1"/>
  <c r="N155" i="7" s="1"/>
  <c r="O155" i="7" s="1"/>
  <c r="J373" i="6"/>
  <c r="K373" i="6" s="1"/>
  <c r="M373" i="6" s="1"/>
  <c r="N373" i="7" s="1"/>
  <c r="O373" i="7" s="1"/>
  <c r="J285" i="6"/>
  <c r="K285" i="6" s="1"/>
  <c r="M285" i="6" s="1"/>
  <c r="N285" i="7" s="1"/>
  <c r="O285" i="7" s="1"/>
  <c r="J294" i="6"/>
  <c r="K294" i="6" s="1"/>
  <c r="M294" i="6" s="1"/>
  <c r="N294" i="7" s="1"/>
  <c r="O294" i="7" s="1"/>
  <c r="J65" i="6"/>
  <c r="K65" i="6" s="1"/>
  <c r="M65" i="6" s="1"/>
  <c r="N65" i="7" s="1"/>
  <c r="O65" i="7" s="1"/>
  <c r="J132" i="6"/>
  <c r="K132" i="6" s="1"/>
  <c r="M132" i="6" s="1"/>
  <c r="N132" i="7" s="1"/>
  <c r="O132" i="7" s="1"/>
  <c r="J408" i="6"/>
  <c r="K408" i="6" s="1"/>
  <c r="M408" i="6" s="1"/>
  <c r="N408" i="7" s="1"/>
  <c r="O408" i="7" s="1"/>
  <c r="J226" i="6"/>
  <c r="K226" i="6" s="1"/>
  <c r="M226" i="6" s="1"/>
  <c r="N226" i="7" s="1"/>
  <c r="O226" i="7" s="1"/>
  <c r="J403" i="6"/>
  <c r="K403" i="6" s="1"/>
  <c r="M403" i="6" s="1"/>
  <c r="N403" i="7" s="1"/>
  <c r="O403" i="7" s="1"/>
  <c r="J409" i="6"/>
  <c r="K409" i="6" s="1"/>
  <c r="M409" i="6" s="1"/>
  <c r="N409" i="7" s="1"/>
  <c r="O409" i="7" s="1"/>
  <c r="J140" i="6"/>
  <c r="K140" i="6" s="1"/>
  <c r="M140" i="6" s="1"/>
  <c r="N140" i="7" s="1"/>
  <c r="O140" i="7" s="1"/>
  <c r="J153" i="6"/>
  <c r="K153" i="6" s="1"/>
  <c r="M153" i="6" s="1"/>
  <c r="N153" i="7" s="1"/>
  <c r="O153" i="7" s="1"/>
  <c r="J190" i="6"/>
  <c r="K190" i="6" s="1"/>
  <c r="M190" i="6" s="1"/>
  <c r="N190" i="7" s="1"/>
  <c r="O190" i="7" s="1"/>
  <c r="J109" i="6"/>
  <c r="K109" i="6" s="1"/>
  <c r="M109" i="6" s="1"/>
  <c r="N109" i="7" s="1"/>
  <c r="O109" i="7" s="1"/>
  <c r="J253" i="6"/>
  <c r="K253" i="6" s="1"/>
  <c r="M253" i="6" s="1"/>
  <c r="N253" i="7" s="1"/>
  <c r="O253" i="7" s="1"/>
  <c r="J8" i="6"/>
  <c r="K8" i="6" s="1"/>
  <c r="M8" i="6" s="1"/>
  <c r="J43" i="6"/>
  <c r="K43" i="6" s="1"/>
  <c r="M43" i="6" s="1"/>
  <c r="N43" i="7" s="1"/>
  <c r="O43" i="7" s="1"/>
  <c r="J121" i="6"/>
  <c r="K121" i="6" s="1"/>
  <c r="M121" i="6" s="1"/>
  <c r="N121" i="7" s="1"/>
  <c r="O121" i="7" s="1"/>
  <c r="J306" i="6"/>
  <c r="K306" i="6" s="1"/>
  <c r="M306" i="6" s="1"/>
  <c r="N306" i="7" s="1"/>
  <c r="O306" i="7" s="1"/>
  <c r="J301" i="6"/>
  <c r="K301" i="6" s="1"/>
  <c r="M301" i="6" s="1"/>
  <c r="N301" i="7" s="1"/>
  <c r="O301" i="7" s="1"/>
  <c r="J51" i="6"/>
  <c r="K51" i="6" s="1"/>
  <c r="M51" i="6" s="1"/>
  <c r="N51" i="7" s="1"/>
  <c r="O51" i="7" s="1"/>
  <c r="J393" i="6"/>
  <c r="K393" i="6" s="1"/>
  <c r="M393" i="6" s="1"/>
  <c r="N393" i="7" s="1"/>
  <c r="O393" i="7" s="1"/>
  <c r="J383" i="6"/>
  <c r="K383" i="6" s="1"/>
  <c r="M383" i="6" s="1"/>
  <c r="N383" i="7" s="1"/>
  <c r="O383" i="7" s="1"/>
  <c r="J104" i="6"/>
  <c r="K104" i="6" s="1"/>
  <c r="M104" i="6" s="1"/>
  <c r="N104" i="7" s="1"/>
  <c r="O104" i="7" s="1"/>
  <c r="J385" i="6"/>
  <c r="K385" i="6" s="1"/>
  <c r="M385" i="6" s="1"/>
  <c r="N385" i="7" s="1"/>
  <c r="O385" i="7" s="1"/>
  <c r="J151" i="6"/>
  <c r="K151" i="6" s="1"/>
  <c r="M151" i="6" s="1"/>
  <c r="N151" i="7" s="1"/>
  <c r="O151" i="7" s="1"/>
  <c r="J207" i="6"/>
  <c r="K207" i="6" s="1"/>
  <c r="M207" i="6" s="1"/>
  <c r="N207" i="7" s="1"/>
  <c r="O207" i="7" s="1"/>
  <c r="J304" i="6"/>
  <c r="K304" i="6" s="1"/>
  <c r="M304" i="6" s="1"/>
  <c r="N304" i="7" s="1"/>
  <c r="O304" i="7" s="1"/>
  <c r="J379" i="6"/>
  <c r="K379" i="6" s="1"/>
  <c r="M379" i="6" s="1"/>
  <c r="N379" i="7" s="1"/>
  <c r="O379" i="7" s="1"/>
  <c r="J333" i="6"/>
  <c r="K333" i="6" s="1"/>
  <c r="M333" i="6" s="1"/>
  <c r="N333" i="7" s="1"/>
  <c r="O333" i="7" s="1"/>
  <c r="J84" i="6"/>
  <c r="K84" i="6" s="1"/>
  <c r="M84" i="6" s="1"/>
  <c r="N84" i="7" s="1"/>
  <c r="O84" i="7" s="1"/>
  <c r="J321" i="6"/>
  <c r="K321" i="6" s="1"/>
  <c r="M321" i="6" s="1"/>
  <c r="N321" i="7" s="1"/>
  <c r="O321" i="7" s="1"/>
  <c r="J45" i="6"/>
  <c r="K45" i="6" s="1"/>
  <c r="M45" i="6" s="1"/>
  <c r="N45" i="7" s="1"/>
  <c r="O45" i="7" s="1"/>
  <c r="J329" i="6"/>
  <c r="K329" i="6" s="1"/>
  <c r="M329" i="6" s="1"/>
  <c r="N329" i="7" s="1"/>
  <c r="O329" i="7" s="1"/>
  <c r="J325" i="6"/>
  <c r="K325" i="6" s="1"/>
  <c r="M325" i="6" s="1"/>
  <c r="N325" i="7" s="1"/>
  <c r="O325" i="7" s="1"/>
  <c r="J324" i="6"/>
  <c r="K324" i="6" s="1"/>
  <c r="M324" i="6" s="1"/>
  <c r="N324" i="7" s="1"/>
  <c r="O324" i="7" s="1"/>
  <c r="J249" i="6"/>
  <c r="K249" i="6" s="1"/>
  <c r="M249" i="6" s="1"/>
  <c r="N249" i="7" s="1"/>
  <c r="O249" i="7" s="1"/>
  <c r="J44" i="6"/>
  <c r="K44" i="6" s="1"/>
  <c r="M44" i="6" s="1"/>
  <c r="N44" i="7" s="1"/>
  <c r="O44" i="7" s="1"/>
  <c r="J144" i="5"/>
  <c r="K144" i="5" s="1"/>
  <c r="M144" i="5" s="1"/>
  <c r="N144" i="6" s="1"/>
  <c r="J387" i="5"/>
  <c r="K387" i="5" s="1"/>
  <c r="M387" i="5" s="1"/>
  <c r="N387" i="6" s="1"/>
  <c r="J127" i="5"/>
  <c r="K127" i="5" s="1"/>
  <c r="M127" i="5" s="1"/>
  <c r="N127" i="6" s="1"/>
  <c r="O127" i="6" s="1"/>
  <c r="J101" i="5"/>
  <c r="K101" i="5" s="1"/>
  <c r="M101" i="5" s="1"/>
  <c r="N101" i="6" s="1"/>
  <c r="J388" i="5"/>
  <c r="K388" i="5" s="1"/>
  <c r="M388" i="5" s="1"/>
  <c r="N388" i="6" s="1"/>
  <c r="J61" i="5"/>
  <c r="K61" i="5" s="1"/>
  <c r="M61" i="5" s="1"/>
  <c r="N61" i="6" s="1"/>
  <c r="J239" i="5"/>
  <c r="K239" i="5" s="1"/>
  <c r="M239" i="5" s="1"/>
  <c r="N239" i="6" s="1"/>
  <c r="J303" i="5"/>
  <c r="K303" i="5" s="1"/>
  <c r="M303" i="5" s="1"/>
  <c r="N303" i="6" s="1"/>
  <c r="J314" i="5"/>
  <c r="K314" i="5" s="1"/>
  <c r="M314" i="5" s="1"/>
  <c r="N314" i="6" s="1"/>
  <c r="J126" i="5"/>
  <c r="K126" i="5" s="1"/>
  <c r="M126" i="5" s="1"/>
  <c r="N126" i="6" s="1"/>
  <c r="O126" i="6" s="1"/>
  <c r="J20" i="5"/>
  <c r="K20" i="5" s="1"/>
  <c r="M20" i="5" s="1"/>
  <c r="N20" i="6" s="1"/>
  <c r="J245" i="5"/>
  <c r="K245" i="5" s="1"/>
  <c r="M245" i="5" s="1"/>
  <c r="N245" i="6" s="1"/>
  <c r="J375" i="5"/>
  <c r="K375" i="5" s="1"/>
  <c r="M375" i="5" s="1"/>
  <c r="N375" i="6" s="1"/>
  <c r="J79" i="5"/>
  <c r="K79" i="5" s="1"/>
  <c r="M79" i="5" s="1"/>
  <c r="N79" i="6" s="1"/>
  <c r="J246" i="5"/>
  <c r="K246" i="5" s="1"/>
  <c r="M246" i="5" s="1"/>
  <c r="N246" i="6" s="1"/>
  <c r="J338" i="5"/>
  <c r="K338" i="5" s="1"/>
  <c r="M338" i="5" s="1"/>
  <c r="N338" i="6" s="1"/>
  <c r="J174" i="5"/>
  <c r="K174" i="5" s="1"/>
  <c r="M174" i="5" s="1"/>
  <c r="N174" i="6" s="1"/>
  <c r="J226" i="5"/>
  <c r="K226" i="5" s="1"/>
  <c r="M226" i="5" s="1"/>
  <c r="N226" i="6" s="1"/>
  <c r="O226" i="6" s="1"/>
  <c r="J377" i="5"/>
  <c r="K377" i="5" s="1"/>
  <c r="M377" i="5" s="1"/>
  <c r="N377" i="6" s="1"/>
  <c r="O377" i="6" s="1"/>
  <c r="J351" i="5"/>
  <c r="K351" i="5" s="1"/>
  <c r="M351" i="5" s="1"/>
  <c r="N351" i="6" s="1"/>
  <c r="O351" i="6" s="1"/>
  <c r="J75" i="5"/>
  <c r="K75" i="5" s="1"/>
  <c r="M75" i="5" s="1"/>
  <c r="N75" i="6" s="1"/>
  <c r="J134" i="5"/>
  <c r="K134" i="5" s="1"/>
  <c r="M134" i="5" s="1"/>
  <c r="N134" i="6" s="1"/>
  <c r="J390" i="5"/>
  <c r="K390" i="5" s="1"/>
  <c r="M390" i="5" s="1"/>
  <c r="N390" i="6" s="1"/>
  <c r="J423" i="5"/>
  <c r="K423" i="5" s="1"/>
  <c r="M423" i="5" s="1"/>
  <c r="N423" i="6" s="1"/>
  <c r="J112" i="5"/>
  <c r="K112" i="5" s="1"/>
  <c r="M112" i="5" s="1"/>
  <c r="N112" i="6" s="1"/>
  <c r="J38" i="5"/>
  <c r="K38" i="5" s="1"/>
  <c r="M38" i="5" s="1"/>
  <c r="N38" i="6" s="1"/>
  <c r="J102" i="5"/>
  <c r="K102" i="5" s="1"/>
  <c r="M102" i="5" s="1"/>
  <c r="N102" i="6" s="1"/>
  <c r="J270" i="5"/>
  <c r="K270" i="5" s="1"/>
  <c r="M270" i="5" s="1"/>
  <c r="N270" i="6" s="1"/>
  <c r="J203" i="5"/>
  <c r="K203" i="5" s="1"/>
  <c r="M203" i="5" s="1"/>
  <c r="N203" i="6" s="1"/>
  <c r="J243" i="5"/>
  <c r="K243" i="5" s="1"/>
  <c r="M243" i="5" s="1"/>
  <c r="N243" i="6" s="1"/>
  <c r="O243" i="6" s="1"/>
  <c r="J208" i="5"/>
  <c r="K208" i="5" s="1"/>
  <c r="M208" i="5" s="1"/>
  <c r="N208" i="6" s="1"/>
  <c r="J396" i="5"/>
  <c r="K396" i="5" s="1"/>
  <c r="M396" i="5" s="1"/>
  <c r="N396" i="6" s="1"/>
  <c r="O396" i="6" s="1"/>
  <c r="J415" i="5"/>
  <c r="K415" i="5" s="1"/>
  <c r="M415" i="5" s="1"/>
  <c r="N415" i="6" s="1"/>
  <c r="O415" i="6" s="1"/>
  <c r="J403" i="5"/>
  <c r="K403" i="5" s="1"/>
  <c r="M403" i="5" s="1"/>
  <c r="N403" i="6" s="1"/>
  <c r="J414" i="5"/>
  <c r="K414" i="5" s="1"/>
  <c r="M414" i="5" s="1"/>
  <c r="N414" i="6" s="1"/>
  <c r="J364" i="5"/>
  <c r="K364" i="5" s="1"/>
  <c r="M364" i="5" s="1"/>
  <c r="N364" i="6" s="1"/>
  <c r="O364" i="6" s="1"/>
  <c r="J9" i="5"/>
  <c r="K9" i="5" s="1"/>
  <c r="M9" i="5" s="1"/>
  <c r="N9" i="6" s="1"/>
  <c r="J59" i="5"/>
  <c r="K59" i="5" s="1"/>
  <c r="M59" i="5" s="1"/>
  <c r="N59" i="6" s="1"/>
  <c r="O59" i="6" s="1"/>
  <c r="J307" i="5"/>
  <c r="K307" i="5" s="1"/>
  <c r="M307" i="5" s="1"/>
  <c r="N307" i="6" s="1"/>
  <c r="J267" i="5"/>
  <c r="K267" i="5" s="1"/>
  <c r="M267" i="5" s="1"/>
  <c r="N267" i="6" s="1"/>
  <c r="J399" i="5"/>
  <c r="K399" i="5" s="1"/>
  <c r="M399" i="5" s="1"/>
  <c r="N399" i="6" s="1"/>
  <c r="J212" i="5"/>
  <c r="K212" i="5" s="1"/>
  <c r="M212" i="5" s="1"/>
  <c r="N212" i="6" s="1"/>
  <c r="J139" i="5"/>
  <c r="K139" i="5" s="1"/>
  <c r="M139" i="5" s="1"/>
  <c r="N139" i="6" s="1"/>
  <c r="J277" i="5"/>
  <c r="K277" i="5" s="1"/>
  <c r="M277" i="5" s="1"/>
  <c r="N277" i="6" s="1"/>
  <c r="J65" i="5"/>
  <c r="K65" i="5" s="1"/>
  <c r="M65" i="5" s="1"/>
  <c r="N65" i="6" s="1"/>
  <c r="J353" i="5"/>
  <c r="K353" i="5" s="1"/>
  <c r="M353" i="5" s="1"/>
  <c r="N353" i="6" s="1"/>
  <c r="J416" i="5"/>
  <c r="K416" i="5" s="1"/>
  <c r="M416" i="5" s="1"/>
  <c r="N416" i="6" s="1"/>
  <c r="O416" i="6" s="1"/>
  <c r="J184" i="5"/>
  <c r="K184" i="5" s="1"/>
  <c r="M184" i="5" s="1"/>
  <c r="N184" i="6" s="1"/>
  <c r="O184" i="6" s="1"/>
  <c r="J402" i="5"/>
  <c r="K402" i="5" s="1"/>
  <c r="M402" i="5" s="1"/>
  <c r="N402" i="6" s="1"/>
  <c r="J268" i="5"/>
  <c r="K268" i="5" s="1"/>
  <c r="M268" i="5" s="1"/>
  <c r="N268" i="6" s="1"/>
  <c r="J109" i="5"/>
  <c r="K109" i="5" s="1"/>
  <c r="M109" i="5" s="1"/>
  <c r="N109" i="6" s="1"/>
  <c r="J168" i="5"/>
  <c r="K168" i="5" s="1"/>
  <c r="M168" i="5" s="1"/>
  <c r="N168" i="6" s="1"/>
  <c r="J259" i="5"/>
  <c r="K259" i="5" s="1"/>
  <c r="M259" i="5" s="1"/>
  <c r="N259" i="6" s="1"/>
  <c r="J122" i="5"/>
  <c r="K122" i="5" s="1"/>
  <c r="M122" i="5" s="1"/>
  <c r="N122" i="6" s="1"/>
  <c r="J225" i="5"/>
  <c r="K225" i="5" s="1"/>
  <c r="M225" i="5" s="1"/>
  <c r="N225" i="6" s="1"/>
  <c r="O225" i="6" s="1"/>
  <c r="J329" i="5"/>
  <c r="K329" i="5" s="1"/>
  <c r="M329" i="5" s="1"/>
  <c r="N329" i="6" s="1"/>
  <c r="O329" i="6" s="1"/>
  <c r="J405" i="5"/>
  <c r="K405" i="5" s="1"/>
  <c r="M405" i="5" s="1"/>
  <c r="N405" i="6" s="1"/>
  <c r="J44" i="5"/>
  <c r="K44" i="5" s="1"/>
  <c r="M44" i="5" s="1"/>
  <c r="N44" i="6" s="1"/>
  <c r="J337" i="5"/>
  <c r="K337" i="5" s="1"/>
  <c r="M337" i="5" s="1"/>
  <c r="N337" i="6" s="1"/>
  <c r="J118" i="5"/>
  <c r="K118" i="5" s="1"/>
  <c r="M118" i="5" s="1"/>
  <c r="N118" i="6" s="1"/>
  <c r="J85" i="5"/>
  <c r="K85" i="5" s="1"/>
  <c r="M85" i="5" s="1"/>
  <c r="N85" i="6" s="1"/>
  <c r="J288" i="5"/>
  <c r="K288" i="5" s="1"/>
  <c r="M288" i="5" s="1"/>
  <c r="N288" i="6" s="1"/>
  <c r="J18" i="5"/>
  <c r="K18" i="5" s="1"/>
  <c r="M18" i="5" s="1"/>
  <c r="N18" i="6" s="1"/>
  <c r="J369" i="5"/>
  <c r="K369" i="5" s="1"/>
  <c r="M369" i="5" s="1"/>
  <c r="N369" i="6" s="1"/>
  <c r="J348" i="5"/>
  <c r="K348" i="5" s="1"/>
  <c r="M348" i="5" s="1"/>
  <c r="N348" i="6" s="1"/>
  <c r="J284" i="5"/>
  <c r="K284" i="5" s="1"/>
  <c r="M284" i="5" s="1"/>
  <c r="N284" i="6" s="1"/>
  <c r="J344" i="5"/>
  <c r="K344" i="5" s="1"/>
  <c r="M344" i="5" s="1"/>
  <c r="N344" i="6" s="1"/>
  <c r="O344" i="6" s="1"/>
  <c r="J119" i="5"/>
  <c r="K119" i="5" s="1"/>
  <c r="M119" i="5" s="1"/>
  <c r="N119" i="6" s="1"/>
  <c r="O119" i="6" s="1"/>
  <c r="J37" i="5"/>
  <c r="K37" i="5" s="1"/>
  <c r="M37" i="5" s="1"/>
  <c r="N37" i="6" s="1"/>
  <c r="J154" i="5"/>
  <c r="K154" i="5" s="1"/>
  <c r="M154" i="5" s="1"/>
  <c r="N154" i="6" s="1"/>
  <c r="J434" i="5"/>
  <c r="K434" i="5" s="1"/>
  <c r="M434" i="5" s="1"/>
  <c r="N434" i="6" s="1"/>
  <c r="O434" i="6" s="1"/>
  <c r="J121" i="5"/>
  <c r="K121" i="5" s="1"/>
  <c r="M121" i="5" s="1"/>
  <c r="N121" i="6" s="1"/>
  <c r="O121" i="6" s="1"/>
  <c r="J49" i="5"/>
  <c r="K49" i="5" s="1"/>
  <c r="M49" i="5" s="1"/>
  <c r="N49" i="6" s="1"/>
  <c r="J57" i="5"/>
  <c r="K57" i="5" s="1"/>
  <c r="M57" i="5" s="1"/>
  <c r="N57" i="6" s="1"/>
  <c r="J325" i="5"/>
  <c r="K325" i="5" s="1"/>
  <c r="M325" i="5" s="1"/>
  <c r="N325" i="6" s="1"/>
  <c r="J215" i="5"/>
  <c r="K215" i="5" s="1"/>
  <c r="M215" i="5" s="1"/>
  <c r="N215" i="6" s="1"/>
  <c r="J274" i="5"/>
  <c r="K274" i="5" s="1"/>
  <c r="M274" i="5" s="1"/>
  <c r="N274" i="6" s="1"/>
  <c r="J285" i="5"/>
  <c r="K285" i="5" s="1"/>
  <c r="M285" i="5" s="1"/>
  <c r="N285" i="6" s="1"/>
  <c r="J166" i="5"/>
  <c r="K166" i="5" s="1"/>
  <c r="M166" i="5" s="1"/>
  <c r="N166" i="6" s="1"/>
  <c r="J367" i="5"/>
  <c r="K367" i="5" s="1"/>
  <c r="M367" i="5" s="1"/>
  <c r="N367" i="6" s="1"/>
  <c r="J10" i="5"/>
  <c r="K10" i="5" s="1"/>
  <c r="M10" i="5" s="1"/>
  <c r="N10" i="6" s="1"/>
  <c r="J301" i="5"/>
  <c r="K301" i="5" s="1"/>
  <c r="M301" i="5" s="1"/>
  <c r="N301" i="6" s="1"/>
  <c r="O301" i="6" s="1"/>
  <c r="J352" i="5"/>
  <c r="K352" i="5" s="1"/>
  <c r="M352" i="5" s="1"/>
  <c r="N352" i="6" s="1"/>
  <c r="J319" i="5"/>
  <c r="K319" i="5" s="1"/>
  <c r="M319" i="5" s="1"/>
  <c r="N319" i="6" s="1"/>
  <c r="O319" i="6" s="1"/>
  <c r="J88" i="5"/>
  <c r="K88" i="5" s="1"/>
  <c r="M88" i="5" s="1"/>
  <c r="N88" i="6" s="1"/>
  <c r="O88" i="6" s="1"/>
  <c r="J272" i="5"/>
  <c r="K272" i="5" s="1"/>
  <c r="M272" i="5" s="1"/>
  <c r="N272" i="6" s="1"/>
  <c r="J305" i="5"/>
  <c r="K305" i="5" s="1"/>
  <c r="M305" i="5" s="1"/>
  <c r="N305" i="6" s="1"/>
  <c r="J151" i="5"/>
  <c r="K151" i="5" s="1"/>
  <c r="M151" i="5" s="1"/>
  <c r="N151" i="6" s="1"/>
  <c r="O151" i="6" s="1"/>
  <c r="J156" i="5"/>
  <c r="K156" i="5" s="1"/>
  <c r="M156" i="5" s="1"/>
  <c r="N156" i="6" s="1"/>
  <c r="J247" i="5"/>
  <c r="K247" i="5" s="1"/>
  <c r="M247" i="5" s="1"/>
  <c r="N247" i="6" s="1"/>
  <c r="O247" i="6" s="1"/>
  <c r="J417" i="5"/>
  <c r="K417" i="5" s="1"/>
  <c r="M417" i="5" s="1"/>
  <c r="N417" i="6" s="1"/>
  <c r="J186" i="5"/>
  <c r="K186" i="5" s="1"/>
  <c r="M186" i="5" s="1"/>
  <c r="N186" i="6" s="1"/>
  <c r="J418" i="5"/>
  <c r="K418" i="5" s="1"/>
  <c r="M418" i="5" s="1"/>
  <c r="N418" i="6" s="1"/>
  <c r="J357" i="5"/>
  <c r="K357" i="5" s="1"/>
  <c r="M357" i="5" s="1"/>
  <c r="N357" i="6" s="1"/>
  <c r="J317" i="5"/>
  <c r="K317" i="5" s="1"/>
  <c r="M317" i="5" s="1"/>
  <c r="N317" i="6" s="1"/>
  <c r="J55" i="5"/>
  <c r="K55" i="5" s="1"/>
  <c r="M55" i="5" s="1"/>
  <c r="N55" i="6" s="1"/>
  <c r="O55" i="6" s="1"/>
  <c r="J24" i="5"/>
  <c r="K24" i="5" s="1"/>
  <c r="M24" i="5" s="1"/>
  <c r="N24" i="6" s="1"/>
  <c r="J31" i="5"/>
  <c r="K31" i="5" s="1"/>
  <c r="M31" i="5" s="1"/>
  <c r="N31" i="6" s="1"/>
  <c r="O31" i="6" s="1"/>
  <c r="J406" i="5"/>
  <c r="K406" i="5" s="1"/>
  <c r="M406" i="5" s="1"/>
  <c r="N406" i="6" s="1"/>
  <c r="J13" i="5"/>
  <c r="K13" i="5" s="1"/>
  <c r="M13" i="5" s="1"/>
  <c r="N13" i="6" s="1"/>
  <c r="O13" i="6" s="1"/>
  <c r="J213" i="5"/>
  <c r="K213" i="5" s="1"/>
  <c r="M213" i="5" s="1"/>
  <c r="N213" i="6" s="1"/>
  <c r="O213" i="6" s="1"/>
  <c r="J115" i="5"/>
  <c r="K115" i="5" s="1"/>
  <c r="M115" i="5" s="1"/>
  <c r="N115" i="6" s="1"/>
  <c r="O115" i="6" s="1"/>
  <c r="J394" i="5"/>
  <c r="K394" i="5" s="1"/>
  <c r="M394" i="5" s="1"/>
  <c r="N394" i="6" s="1"/>
  <c r="J27" i="5"/>
  <c r="K27" i="5" s="1"/>
  <c r="M27" i="5" s="1"/>
  <c r="N27" i="6" s="1"/>
  <c r="J251" i="5"/>
  <c r="K251" i="5" s="1"/>
  <c r="M251" i="5" s="1"/>
  <c r="N251" i="6" s="1"/>
  <c r="O251" i="6" s="1"/>
  <c r="J97" i="5"/>
  <c r="K97" i="5" s="1"/>
  <c r="M97" i="5" s="1"/>
  <c r="N97" i="6" s="1"/>
  <c r="J411" i="5"/>
  <c r="K411" i="5" s="1"/>
  <c r="M411" i="5" s="1"/>
  <c r="N411" i="6" s="1"/>
  <c r="J94" i="5"/>
  <c r="K94" i="5" s="1"/>
  <c r="M94" i="5" s="1"/>
  <c r="N94" i="6" s="1"/>
  <c r="J255" i="5"/>
  <c r="K255" i="5" s="1"/>
  <c r="M255" i="5" s="1"/>
  <c r="N255" i="6" s="1"/>
  <c r="J400" i="5"/>
  <c r="K400" i="5" s="1"/>
  <c r="M400" i="5" s="1"/>
  <c r="N400" i="6" s="1"/>
  <c r="J250" i="5"/>
  <c r="K250" i="5" s="1"/>
  <c r="M250" i="5" s="1"/>
  <c r="N250" i="6" s="1"/>
  <c r="J82" i="5"/>
  <c r="K82" i="5" s="1"/>
  <c r="M82" i="5" s="1"/>
  <c r="N82" i="6" s="1"/>
  <c r="J146" i="5"/>
  <c r="K146" i="5" s="1"/>
  <c r="M146" i="5" s="1"/>
  <c r="N146" i="6" s="1"/>
  <c r="J159" i="5"/>
  <c r="K159" i="5" s="1"/>
  <c r="M159" i="5" s="1"/>
  <c r="N159" i="6" s="1"/>
  <c r="J283" i="5"/>
  <c r="K283" i="5" s="1"/>
  <c r="M283" i="5" s="1"/>
  <c r="N283" i="6" s="1"/>
  <c r="J224" i="5"/>
  <c r="K224" i="5" s="1"/>
  <c r="M224" i="5" s="1"/>
  <c r="N224" i="6" s="1"/>
  <c r="J419" i="5"/>
  <c r="K419" i="5" s="1"/>
  <c r="M419" i="5" s="1"/>
  <c r="N419" i="6" s="1"/>
  <c r="J138" i="5"/>
  <c r="K138" i="5" s="1"/>
  <c r="M138" i="5" s="1"/>
  <c r="N138" i="6" s="1"/>
  <c r="J435" i="5"/>
  <c r="K435" i="5" s="1"/>
  <c r="M435" i="5" s="1"/>
  <c r="N435" i="6" s="1"/>
  <c r="J354" i="5"/>
  <c r="K354" i="5" s="1"/>
  <c r="M354" i="5" s="1"/>
  <c r="N354" i="6" s="1"/>
  <c r="J43" i="5"/>
  <c r="K43" i="5" s="1"/>
  <c r="M43" i="5" s="1"/>
  <c r="N43" i="6" s="1"/>
  <c r="J32" i="5"/>
  <c r="K32" i="5" s="1"/>
  <c r="M32" i="5" s="1"/>
  <c r="N32" i="6" s="1"/>
  <c r="J11" i="5"/>
  <c r="K11" i="5" s="1"/>
  <c r="M11" i="5" s="1"/>
  <c r="N11" i="6" s="1"/>
  <c r="J368" i="5"/>
  <c r="K368" i="5" s="1"/>
  <c r="M368" i="5" s="1"/>
  <c r="N368" i="6" s="1"/>
  <c r="J229" i="5"/>
  <c r="K229" i="5" s="1"/>
  <c r="M229" i="5" s="1"/>
  <c r="N229" i="6" s="1"/>
  <c r="O229" i="6" s="1"/>
  <c r="J381" i="5"/>
  <c r="K381" i="5" s="1"/>
  <c r="M381" i="5" s="1"/>
  <c r="N381" i="6" s="1"/>
  <c r="J76" i="5"/>
  <c r="K76" i="5" s="1"/>
  <c r="M76" i="5" s="1"/>
  <c r="N76" i="6" s="1"/>
  <c r="J68" i="5"/>
  <c r="K68" i="5" s="1"/>
  <c r="M68" i="5" s="1"/>
  <c r="N68" i="6" s="1"/>
  <c r="J12" i="5"/>
  <c r="K12" i="5" s="1"/>
  <c r="M12" i="5" s="1"/>
  <c r="N12" i="6" s="1"/>
  <c r="J74" i="5"/>
  <c r="K74" i="5" s="1"/>
  <c r="M74" i="5" s="1"/>
  <c r="N74" i="6" s="1"/>
  <c r="J177" i="5"/>
  <c r="K177" i="5" s="1"/>
  <c r="M177" i="5" s="1"/>
  <c r="N177" i="6" s="1"/>
  <c r="J231" i="5"/>
  <c r="K231" i="5" s="1"/>
  <c r="M231" i="5" s="1"/>
  <c r="N231" i="6" s="1"/>
  <c r="J240" i="5"/>
  <c r="K240" i="5" s="1"/>
  <c r="M240" i="5" s="1"/>
  <c r="N240" i="6" s="1"/>
  <c r="J84" i="5"/>
  <c r="K84" i="5" s="1"/>
  <c r="M84" i="5" s="1"/>
  <c r="N84" i="6" s="1"/>
  <c r="J422" i="5"/>
  <c r="K422" i="5" s="1"/>
  <c r="M422" i="5" s="1"/>
  <c r="N422" i="6" s="1"/>
  <c r="J141" i="5"/>
  <c r="K141" i="5" s="1"/>
  <c r="M141" i="5" s="1"/>
  <c r="N141" i="6" s="1"/>
  <c r="J407" i="5"/>
  <c r="K407" i="5" s="1"/>
  <c r="M407" i="5" s="1"/>
  <c r="N407" i="6" s="1"/>
  <c r="J190" i="5"/>
  <c r="K190" i="5" s="1"/>
  <c r="M190" i="5" s="1"/>
  <c r="N190" i="6" s="1"/>
  <c r="J432" i="5"/>
  <c r="K432" i="5" s="1"/>
  <c r="M432" i="5" s="1"/>
  <c r="N432" i="6" s="1"/>
  <c r="J318" i="5"/>
  <c r="K318" i="5" s="1"/>
  <c r="M318" i="5" s="1"/>
  <c r="N318" i="6" s="1"/>
  <c r="J45" i="5"/>
  <c r="K45" i="5" s="1"/>
  <c r="M45" i="5" s="1"/>
  <c r="N45" i="6" s="1"/>
  <c r="J136" i="5"/>
  <c r="K136" i="5" s="1"/>
  <c r="M136" i="5" s="1"/>
  <c r="N136" i="6" s="1"/>
  <c r="J16" i="5"/>
  <c r="K16" i="5" s="1"/>
  <c r="M16" i="5" s="1"/>
  <c r="N16" i="6" s="1"/>
  <c r="J63" i="5"/>
  <c r="K63" i="5" s="1"/>
  <c r="M63" i="5" s="1"/>
  <c r="N63" i="6" s="1"/>
  <c r="J429" i="5"/>
  <c r="K429" i="5" s="1"/>
  <c r="M429" i="5" s="1"/>
  <c r="N429" i="6" s="1"/>
  <c r="J376" i="5"/>
  <c r="K376" i="5" s="1"/>
  <c r="M376" i="5" s="1"/>
  <c r="N376" i="6" s="1"/>
  <c r="J232" i="5"/>
  <c r="K232" i="5" s="1"/>
  <c r="M232" i="5" s="1"/>
  <c r="N232" i="6" s="1"/>
  <c r="J336" i="5"/>
  <c r="K336" i="5" s="1"/>
  <c r="M336" i="5" s="1"/>
  <c r="N336" i="6" s="1"/>
  <c r="J234" i="5"/>
  <c r="K234" i="5" s="1"/>
  <c r="M234" i="5" s="1"/>
  <c r="N234" i="6" s="1"/>
  <c r="O234" i="6" s="1"/>
  <c r="J152" i="5"/>
  <c r="K152" i="5" s="1"/>
  <c r="M152" i="5" s="1"/>
  <c r="N152" i="6" s="1"/>
  <c r="J116" i="5"/>
  <c r="K116" i="5" s="1"/>
  <c r="M116" i="5" s="1"/>
  <c r="N116" i="6" s="1"/>
  <c r="J181" i="5"/>
  <c r="K181" i="5" s="1"/>
  <c r="M181" i="5" s="1"/>
  <c r="N181" i="6" s="1"/>
  <c r="J256" i="5"/>
  <c r="K256" i="5" s="1"/>
  <c r="M256" i="5" s="1"/>
  <c r="N256" i="6" s="1"/>
  <c r="J157" i="5"/>
  <c r="K157" i="5" s="1"/>
  <c r="M157" i="5" s="1"/>
  <c r="N157" i="6" s="1"/>
  <c r="J254" i="5"/>
  <c r="K254" i="5" s="1"/>
  <c r="M254" i="5" s="1"/>
  <c r="N254" i="6" s="1"/>
  <c r="J248" i="5"/>
  <c r="K248" i="5" s="1"/>
  <c r="M248" i="5" s="1"/>
  <c r="N248" i="6" s="1"/>
  <c r="J260" i="5"/>
  <c r="K260" i="5" s="1"/>
  <c r="M260" i="5" s="1"/>
  <c r="N260" i="6" s="1"/>
  <c r="O260" i="6" s="1"/>
  <c r="J48" i="5"/>
  <c r="K48" i="5" s="1"/>
  <c r="M48" i="5" s="1"/>
  <c r="N48" i="6" s="1"/>
  <c r="J252" i="5"/>
  <c r="K252" i="5" s="1"/>
  <c r="M252" i="5" s="1"/>
  <c r="N252" i="6" s="1"/>
  <c r="J131" i="5"/>
  <c r="K131" i="5" s="1"/>
  <c r="M131" i="5" s="1"/>
  <c r="N131" i="6" s="1"/>
  <c r="O131" i="6" s="1"/>
  <c r="J81" i="5"/>
  <c r="K81" i="5" s="1"/>
  <c r="M81" i="5" s="1"/>
  <c r="N81" i="6" s="1"/>
  <c r="J80" i="5"/>
  <c r="K80" i="5" s="1"/>
  <c r="M80" i="5" s="1"/>
  <c r="N80" i="6" s="1"/>
  <c r="O80" i="6" s="1"/>
  <c r="J266" i="5"/>
  <c r="K266" i="5" s="1"/>
  <c r="M266" i="5" s="1"/>
  <c r="N266" i="6" s="1"/>
  <c r="O266" i="6" s="1"/>
  <c r="J326" i="5"/>
  <c r="K326" i="5" s="1"/>
  <c r="M326" i="5" s="1"/>
  <c r="N326" i="6" s="1"/>
  <c r="J395" i="5"/>
  <c r="K395" i="5" s="1"/>
  <c r="M395" i="5" s="1"/>
  <c r="N395" i="6" s="1"/>
  <c r="O395" i="6" s="1"/>
  <c r="J201" i="5"/>
  <c r="K201" i="5" s="1"/>
  <c r="M201" i="5" s="1"/>
  <c r="N201" i="6" s="1"/>
  <c r="O201" i="6" s="1"/>
  <c r="J420" i="5"/>
  <c r="K420" i="5" s="1"/>
  <c r="M420" i="5" s="1"/>
  <c r="N420" i="6" s="1"/>
  <c r="J383" i="5"/>
  <c r="K383" i="5" s="1"/>
  <c r="M383" i="5" s="1"/>
  <c r="N383" i="6" s="1"/>
  <c r="J398" i="5"/>
  <c r="K398" i="5" s="1"/>
  <c r="M398" i="5" s="1"/>
  <c r="N398" i="6" s="1"/>
  <c r="J304" i="5"/>
  <c r="K304" i="5" s="1"/>
  <c r="M304" i="5" s="1"/>
  <c r="N304" i="6" s="1"/>
  <c r="O304" i="6" s="1"/>
  <c r="J426" i="5"/>
  <c r="K426" i="5" s="1"/>
  <c r="M426" i="5" s="1"/>
  <c r="N426" i="6" s="1"/>
  <c r="J204" i="5"/>
  <c r="K204" i="5" s="1"/>
  <c r="M204" i="5" s="1"/>
  <c r="N204" i="6" s="1"/>
  <c r="O204" i="6" s="1"/>
  <c r="J142" i="5"/>
  <c r="K142" i="5" s="1"/>
  <c r="M142" i="5" s="1"/>
  <c r="N142" i="6" s="1"/>
  <c r="O142" i="6" s="1"/>
  <c r="J180" i="5"/>
  <c r="K180" i="5" s="1"/>
  <c r="M180" i="5" s="1"/>
  <c r="N180" i="6" s="1"/>
  <c r="J40" i="5"/>
  <c r="K40" i="5" s="1"/>
  <c r="M40" i="5" s="1"/>
  <c r="N40" i="6" s="1"/>
  <c r="O40" i="6" s="1"/>
  <c r="J96" i="5"/>
  <c r="K96" i="5" s="1"/>
  <c r="M96" i="5" s="1"/>
  <c r="N96" i="6" s="1"/>
  <c r="O96" i="6" s="1"/>
  <c r="J323" i="5"/>
  <c r="K323" i="5" s="1"/>
  <c r="M323" i="5" s="1"/>
  <c r="N323" i="6" s="1"/>
  <c r="J269" i="5"/>
  <c r="K269" i="5" s="1"/>
  <c r="M269" i="5" s="1"/>
  <c r="N269" i="6" s="1"/>
  <c r="O269" i="6" s="1"/>
  <c r="J206" i="5"/>
  <c r="K206" i="5" s="1"/>
  <c r="M206" i="5" s="1"/>
  <c r="N206" i="6" s="1"/>
  <c r="J333" i="5"/>
  <c r="K333" i="5" s="1"/>
  <c r="M333" i="5" s="1"/>
  <c r="N333" i="6" s="1"/>
  <c r="O333" i="6" s="1"/>
  <c r="J296" i="5"/>
  <c r="K296" i="5" s="1"/>
  <c r="M296" i="5" s="1"/>
  <c r="N296" i="6" s="1"/>
  <c r="J187" i="5"/>
  <c r="K187" i="5" s="1"/>
  <c r="M187" i="5" s="1"/>
  <c r="N187" i="6" s="1"/>
  <c r="J217" i="5"/>
  <c r="K217" i="5" s="1"/>
  <c r="M217" i="5" s="1"/>
  <c r="N217" i="6" s="1"/>
  <c r="J169" i="5"/>
  <c r="K169" i="5" s="1"/>
  <c r="M169" i="5" s="1"/>
  <c r="N169" i="6" s="1"/>
  <c r="J99" i="5"/>
  <c r="K99" i="5" s="1"/>
  <c r="M99" i="5" s="1"/>
  <c r="N99" i="6" s="1"/>
  <c r="J120" i="5"/>
  <c r="K120" i="5" s="1"/>
  <c r="M120" i="5" s="1"/>
  <c r="N120" i="6" s="1"/>
  <c r="J430" i="5"/>
  <c r="K430" i="5" s="1"/>
  <c r="M430" i="5" s="1"/>
  <c r="N430" i="6" s="1"/>
  <c r="J413" i="5"/>
  <c r="K413" i="5" s="1"/>
  <c r="M413" i="5" s="1"/>
  <c r="N413" i="6" s="1"/>
  <c r="J346" i="5"/>
  <c r="K346" i="5" s="1"/>
  <c r="M346" i="5" s="1"/>
  <c r="N346" i="6" s="1"/>
  <c r="J253" i="5"/>
  <c r="K253" i="5" s="1"/>
  <c r="M253" i="5" s="1"/>
  <c r="N253" i="6" s="1"/>
  <c r="J340" i="5"/>
  <c r="K340" i="5" s="1"/>
  <c r="M340" i="5" s="1"/>
  <c r="N340" i="6" s="1"/>
  <c r="J191" i="5"/>
  <c r="K191" i="5" s="1"/>
  <c r="M191" i="5" s="1"/>
  <c r="N191" i="6" s="1"/>
  <c r="J401" i="5"/>
  <c r="K401" i="5" s="1"/>
  <c r="M401" i="5" s="1"/>
  <c r="N401" i="6" s="1"/>
  <c r="J339" i="5"/>
  <c r="K339" i="5" s="1"/>
  <c r="M339" i="5" s="1"/>
  <c r="N339" i="6" s="1"/>
  <c r="J302" i="5"/>
  <c r="K302" i="5" s="1"/>
  <c r="M302" i="5" s="1"/>
  <c r="N302" i="6" s="1"/>
  <c r="J425" i="5"/>
  <c r="K425" i="5" s="1"/>
  <c r="M425" i="5" s="1"/>
  <c r="N425" i="6" s="1"/>
  <c r="J110" i="5"/>
  <c r="K110" i="5" s="1"/>
  <c r="M110" i="5" s="1"/>
  <c r="N110" i="6" s="1"/>
  <c r="J280" i="5"/>
  <c r="K280" i="5" s="1"/>
  <c r="M280" i="5" s="1"/>
  <c r="N280" i="6" s="1"/>
  <c r="J58" i="5"/>
  <c r="K58" i="5" s="1"/>
  <c r="M58" i="5" s="1"/>
  <c r="N58" i="6" s="1"/>
  <c r="J29" i="5"/>
  <c r="K29" i="5" s="1"/>
  <c r="M29" i="5" s="1"/>
  <c r="N29" i="6" s="1"/>
  <c r="J295" i="5"/>
  <c r="K295" i="5" s="1"/>
  <c r="M295" i="5" s="1"/>
  <c r="N295" i="6" s="1"/>
  <c r="O295" i="6" s="1"/>
  <c r="J379" i="5"/>
  <c r="K379" i="5" s="1"/>
  <c r="M379" i="5" s="1"/>
  <c r="N379" i="6" s="1"/>
  <c r="J428" i="5"/>
  <c r="K428" i="5" s="1"/>
  <c r="M428" i="5" s="1"/>
  <c r="N428" i="6" s="1"/>
  <c r="J52" i="5"/>
  <c r="K52" i="5" s="1"/>
  <c r="M52" i="5" s="1"/>
  <c r="N52" i="6" s="1"/>
  <c r="J427" i="5"/>
  <c r="K427" i="5" s="1"/>
  <c r="M427" i="5" s="1"/>
  <c r="N427" i="6" s="1"/>
  <c r="J89" i="5"/>
  <c r="K89" i="5" s="1"/>
  <c r="M89" i="5" s="1"/>
  <c r="N89" i="6" s="1"/>
  <c r="J189" i="5"/>
  <c r="K189" i="5" s="1"/>
  <c r="M189" i="5" s="1"/>
  <c r="N189" i="6" s="1"/>
  <c r="J163" i="5"/>
  <c r="K163" i="5" s="1"/>
  <c r="M163" i="5" s="1"/>
  <c r="N163" i="6" s="1"/>
  <c r="J341" i="5"/>
  <c r="K341" i="5" s="1"/>
  <c r="M341" i="5" s="1"/>
  <c r="N341" i="6" s="1"/>
  <c r="O341" i="6" s="1"/>
  <c r="J393" i="5"/>
  <c r="K393" i="5" s="1"/>
  <c r="M393" i="5" s="1"/>
  <c r="N393" i="6" s="1"/>
  <c r="J155" i="5"/>
  <c r="K155" i="5" s="1"/>
  <c r="M155" i="5" s="1"/>
  <c r="N155" i="6" s="1"/>
  <c r="O155" i="6" s="1"/>
  <c r="J374" i="5"/>
  <c r="K374" i="5" s="1"/>
  <c r="M374" i="5" s="1"/>
  <c r="N374" i="6" s="1"/>
  <c r="J195" i="5"/>
  <c r="K195" i="5" s="1"/>
  <c r="M195" i="5" s="1"/>
  <c r="N195" i="6" s="1"/>
  <c r="J47" i="5"/>
  <c r="K47" i="5" s="1"/>
  <c r="M47" i="5" s="1"/>
  <c r="N47" i="6" s="1"/>
  <c r="J130" i="5"/>
  <c r="K130" i="5" s="1"/>
  <c r="M130" i="5" s="1"/>
  <c r="N130" i="6" s="1"/>
  <c r="J273" i="5"/>
  <c r="K273" i="5" s="1"/>
  <c r="M273" i="5" s="1"/>
  <c r="N273" i="6" s="1"/>
  <c r="J258" i="5"/>
  <c r="K258" i="5" s="1"/>
  <c r="M258" i="5" s="1"/>
  <c r="N258" i="6" s="1"/>
  <c r="J330" i="5"/>
  <c r="K330" i="5" s="1"/>
  <c r="M330" i="5" s="1"/>
  <c r="N330" i="6" s="1"/>
  <c r="J17" i="5"/>
  <c r="K17" i="5" s="1"/>
  <c r="M17" i="5" s="1"/>
  <c r="N17" i="6" s="1"/>
  <c r="O17" i="6" s="1"/>
  <c r="J145" i="5"/>
  <c r="K145" i="5" s="1"/>
  <c r="M145" i="5" s="1"/>
  <c r="N145" i="6" s="1"/>
  <c r="J378" i="5"/>
  <c r="K378" i="5" s="1"/>
  <c r="M378" i="5" s="1"/>
  <c r="N378" i="6" s="1"/>
  <c r="O378" i="6" s="1"/>
  <c r="J8" i="5"/>
  <c r="K8" i="5" s="1"/>
  <c r="M8" i="5" s="1"/>
  <c r="J70" i="5"/>
  <c r="K70" i="5" s="1"/>
  <c r="M70" i="5" s="1"/>
  <c r="N70" i="6" s="1"/>
  <c r="J345" i="5"/>
  <c r="K345" i="5" s="1"/>
  <c r="M345" i="5" s="1"/>
  <c r="N345" i="6" s="1"/>
  <c r="J198" i="5"/>
  <c r="K198" i="5" s="1"/>
  <c r="M198" i="5" s="1"/>
  <c r="N198" i="6" s="1"/>
  <c r="J164" i="5"/>
  <c r="K164" i="5" s="1"/>
  <c r="M164" i="5" s="1"/>
  <c r="N164" i="6" s="1"/>
  <c r="O164" i="6" s="1"/>
  <c r="J276" i="5"/>
  <c r="K276" i="5" s="1"/>
  <c r="M276" i="5" s="1"/>
  <c r="N276" i="6" s="1"/>
  <c r="O276" i="6" s="1"/>
  <c r="J389" i="5"/>
  <c r="K389" i="5" s="1"/>
  <c r="M389" i="5" s="1"/>
  <c r="N389" i="6" s="1"/>
  <c r="J297" i="5"/>
  <c r="K297" i="5" s="1"/>
  <c r="M297" i="5" s="1"/>
  <c r="N297" i="6" s="1"/>
  <c r="J91" i="5"/>
  <c r="K91" i="5" s="1"/>
  <c r="M91" i="5" s="1"/>
  <c r="N91" i="6" s="1"/>
  <c r="J62" i="5"/>
  <c r="K62" i="5" s="1"/>
  <c r="M62" i="5" s="1"/>
  <c r="N62" i="6" s="1"/>
  <c r="J392" i="5"/>
  <c r="K392" i="5" s="1"/>
  <c r="M392" i="5" s="1"/>
  <c r="N392" i="6" s="1"/>
  <c r="J370" i="5"/>
  <c r="K370" i="5" s="1"/>
  <c r="M370" i="5" s="1"/>
  <c r="N370" i="6" s="1"/>
  <c r="O370" i="6" s="1"/>
  <c r="J170" i="5"/>
  <c r="K170" i="5" s="1"/>
  <c r="M170" i="5" s="1"/>
  <c r="N170" i="6" s="1"/>
  <c r="J148" i="5"/>
  <c r="K148" i="5" s="1"/>
  <c r="M148" i="5" s="1"/>
  <c r="N148" i="6" s="1"/>
  <c r="J328" i="5"/>
  <c r="K328" i="5" s="1"/>
  <c r="M328" i="5" s="1"/>
  <c r="N328" i="6" s="1"/>
  <c r="J77" i="5"/>
  <c r="K77" i="5" s="1"/>
  <c r="M77" i="5" s="1"/>
  <c r="N77" i="6" s="1"/>
  <c r="O77" i="6" s="1"/>
  <c r="J83" i="5"/>
  <c r="K83" i="5" s="1"/>
  <c r="M83" i="5" s="1"/>
  <c r="N83" i="6" s="1"/>
  <c r="J332" i="5"/>
  <c r="K332" i="5" s="1"/>
  <c r="M332" i="5" s="1"/>
  <c r="N332" i="6" s="1"/>
  <c r="J322" i="5"/>
  <c r="K322" i="5" s="1"/>
  <c r="M322" i="5" s="1"/>
  <c r="N322" i="6" s="1"/>
  <c r="J56" i="5"/>
  <c r="K56" i="5" s="1"/>
  <c r="M56" i="5" s="1"/>
  <c r="N56" i="6" s="1"/>
  <c r="O56" i="6" s="1"/>
  <c r="J54" i="5"/>
  <c r="K54" i="5" s="1"/>
  <c r="M54" i="5" s="1"/>
  <c r="N54" i="6" s="1"/>
  <c r="J211" i="5"/>
  <c r="K211" i="5" s="1"/>
  <c r="M211" i="5" s="1"/>
  <c r="N211" i="6" s="1"/>
  <c r="J64" i="5"/>
  <c r="K64" i="5" s="1"/>
  <c r="M64" i="5" s="1"/>
  <c r="N64" i="6" s="1"/>
  <c r="J320" i="5"/>
  <c r="K320" i="5" s="1"/>
  <c r="M320" i="5" s="1"/>
  <c r="N320" i="6" s="1"/>
  <c r="O320" i="6" s="1"/>
  <c r="J36" i="5"/>
  <c r="K36" i="5" s="1"/>
  <c r="M36" i="5" s="1"/>
  <c r="N36" i="6" s="1"/>
  <c r="J311" i="5"/>
  <c r="K311" i="5" s="1"/>
  <c r="M311" i="5" s="1"/>
  <c r="N311" i="6" s="1"/>
  <c r="J431" i="5"/>
  <c r="K431" i="5" s="1"/>
  <c r="M431" i="5" s="1"/>
  <c r="N431" i="6" s="1"/>
  <c r="J321" i="5"/>
  <c r="K321" i="5" s="1"/>
  <c r="M321" i="5" s="1"/>
  <c r="N321" i="6" s="1"/>
  <c r="J171" i="5"/>
  <c r="K171" i="5" s="1"/>
  <c r="M171" i="5" s="1"/>
  <c r="N171" i="6" s="1"/>
  <c r="J87" i="5"/>
  <c r="K87" i="5" s="1"/>
  <c r="M87" i="5" s="1"/>
  <c r="N87" i="6" s="1"/>
  <c r="J282" i="5"/>
  <c r="K282" i="5" s="1"/>
  <c r="M282" i="5" s="1"/>
  <c r="N282" i="6" s="1"/>
  <c r="O282" i="6" s="1"/>
  <c r="J362" i="5"/>
  <c r="K362" i="5" s="1"/>
  <c r="M362" i="5" s="1"/>
  <c r="N362" i="6" s="1"/>
  <c r="J69" i="5"/>
  <c r="K69" i="5" s="1"/>
  <c r="M69" i="5" s="1"/>
  <c r="N69" i="6" s="1"/>
  <c r="J197" i="5"/>
  <c r="K197" i="5" s="1"/>
  <c r="M197" i="5" s="1"/>
  <c r="N197" i="6" s="1"/>
  <c r="J257" i="5"/>
  <c r="K257" i="5" s="1"/>
  <c r="M257" i="5" s="1"/>
  <c r="N257" i="6" s="1"/>
  <c r="J244" i="5"/>
  <c r="K244" i="5" s="1"/>
  <c r="M244" i="5" s="1"/>
  <c r="N244" i="6" s="1"/>
  <c r="J153" i="5"/>
  <c r="K153" i="5" s="1"/>
  <c r="M153" i="5" s="1"/>
  <c r="N153" i="6" s="1"/>
  <c r="O153" i="6" s="1"/>
  <c r="J421" i="5"/>
  <c r="K421" i="5" s="1"/>
  <c r="M421" i="5" s="1"/>
  <c r="N421" i="6" s="1"/>
  <c r="J103" i="5"/>
  <c r="K103" i="5" s="1"/>
  <c r="M103" i="5" s="1"/>
  <c r="N103" i="6" s="1"/>
  <c r="O103" i="6" s="1"/>
  <c r="J175" i="5"/>
  <c r="K175" i="5" s="1"/>
  <c r="M175" i="5" s="1"/>
  <c r="N175" i="6" s="1"/>
  <c r="J132" i="5"/>
  <c r="K132" i="5" s="1"/>
  <c r="M132" i="5" s="1"/>
  <c r="N132" i="6" s="1"/>
  <c r="J262" i="5"/>
  <c r="K262" i="5" s="1"/>
  <c r="M262" i="5" s="1"/>
  <c r="N262" i="6" s="1"/>
  <c r="J347" i="5"/>
  <c r="K347" i="5" s="1"/>
  <c r="M347" i="5" s="1"/>
  <c r="N347" i="6" s="1"/>
  <c r="O347" i="6" s="1"/>
  <c r="J343" i="5"/>
  <c r="K343" i="5" s="1"/>
  <c r="M343" i="5" s="1"/>
  <c r="N343" i="6" s="1"/>
  <c r="J50" i="5"/>
  <c r="K50" i="5" s="1"/>
  <c r="M50" i="5" s="1"/>
  <c r="N50" i="6" s="1"/>
  <c r="J236" i="5"/>
  <c r="K236" i="5" s="1"/>
  <c r="M236" i="5" s="1"/>
  <c r="N236" i="6" s="1"/>
  <c r="O236" i="6" s="1"/>
  <c r="J227" i="5"/>
  <c r="K227" i="5" s="1"/>
  <c r="M227" i="5" s="1"/>
  <c r="N227" i="6" s="1"/>
  <c r="J412" i="5"/>
  <c r="K412" i="5" s="1"/>
  <c r="M412" i="5" s="1"/>
  <c r="N412" i="6" s="1"/>
  <c r="O412" i="6" s="1"/>
  <c r="J350" i="5"/>
  <c r="K350" i="5" s="1"/>
  <c r="M350" i="5" s="1"/>
  <c r="N350" i="6" s="1"/>
  <c r="J366" i="5"/>
  <c r="K366" i="5" s="1"/>
  <c r="M366" i="5" s="1"/>
  <c r="N366" i="6" s="1"/>
  <c r="J404" i="5"/>
  <c r="K404" i="5" s="1"/>
  <c r="M404" i="5" s="1"/>
  <c r="N404" i="6" s="1"/>
  <c r="O404" i="6" s="1"/>
  <c r="J306" i="5"/>
  <c r="K306" i="5" s="1"/>
  <c r="M306" i="5" s="1"/>
  <c r="N306" i="6" s="1"/>
  <c r="O306" i="6" s="1"/>
  <c r="J22" i="5"/>
  <c r="K22" i="5" s="1"/>
  <c r="M22" i="5" s="1"/>
  <c r="N22" i="6" s="1"/>
  <c r="J92" i="5"/>
  <c r="K92" i="5" s="1"/>
  <c r="M92" i="5" s="1"/>
  <c r="N92" i="6" s="1"/>
  <c r="J265" i="5"/>
  <c r="K265" i="5" s="1"/>
  <c r="M265" i="5" s="1"/>
  <c r="N265" i="6" s="1"/>
  <c r="J286" i="5"/>
  <c r="K286" i="5" s="1"/>
  <c r="M286" i="5" s="1"/>
  <c r="N286" i="6" s="1"/>
  <c r="J291" i="5"/>
  <c r="K291" i="5" s="1"/>
  <c r="M291" i="5" s="1"/>
  <c r="N291" i="6" s="1"/>
  <c r="O291" i="6" s="1"/>
  <c r="J42" i="5"/>
  <c r="K42" i="5" s="1"/>
  <c r="M42" i="5" s="1"/>
  <c r="N42" i="6" s="1"/>
  <c r="J111" i="5"/>
  <c r="K111" i="5" s="1"/>
  <c r="M111" i="5" s="1"/>
  <c r="N111" i="6" s="1"/>
  <c r="O111" i="6" s="1"/>
  <c r="J46" i="5"/>
  <c r="K46" i="5" s="1"/>
  <c r="M46" i="5" s="1"/>
  <c r="N46" i="6" s="1"/>
  <c r="O46" i="6" s="1"/>
  <c r="J355" i="5"/>
  <c r="K355" i="5" s="1"/>
  <c r="M355" i="5" s="1"/>
  <c r="N355" i="6" s="1"/>
  <c r="J125" i="5"/>
  <c r="K125" i="5" s="1"/>
  <c r="M125" i="5" s="1"/>
  <c r="N125" i="6" s="1"/>
  <c r="O125" i="6" s="1"/>
  <c r="J104" i="5"/>
  <c r="K104" i="5" s="1"/>
  <c r="M104" i="5" s="1"/>
  <c r="N104" i="6" s="1"/>
  <c r="J114" i="5"/>
  <c r="K114" i="5" s="1"/>
  <c r="M114" i="5" s="1"/>
  <c r="N114" i="6" s="1"/>
  <c r="O114" i="6" s="1"/>
  <c r="J313" i="5"/>
  <c r="K313" i="5" s="1"/>
  <c r="M313" i="5" s="1"/>
  <c r="N313" i="6" s="1"/>
  <c r="J161" i="5"/>
  <c r="K161" i="5" s="1"/>
  <c r="M161" i="5" s="1"/>
  <c r="N161" i="6" s="1"/>
  <c r="J95" i="5"/>
  <c r="K95" i="5" s="1"/>
  <c r="M95" i="5" s="1"/>
  <c r="N95" i="6" s="1"/>
  <c r="J371" i="5"/>
  <c r="K371" i="5" s="1"/>
  <c r="M371" i="5" s="1"/>
  <c r="N371" i="6" s="1"/>
  <c r="J316" i="5"/>
  <c r="K316" i="5" s="1"/>
  <c r="M316" i="5" s="1"/>
  <c r="N316" i="6" s="1"/>
  <c r="J137" i="5"/>
  <c r="K137" i="5" s="1"/>
  <c r="M137" i="5" s="1"/>
  <c r="N137" i="6" s="1"/>
  <c r="J356" i="5"/>
  <c r="K356" i="5" s="1"/>
  <c r="M356" i="5" s="1"/>
  <c r="N356" i="6" s="1"/>
  <c r="J373" i="5"/>
  <c r="K373" i="5" s="1"/>
  <c r="M373" i="5" s="1"/>
  <c r="N373" i="6" s="1"/>
  <c r="J160" i="5"/>
  <c r="K160" i="5" s="1"/>
  <c r="M160" i="5" s="1"/>
  <c r="N160" i="6" s="1"/>
  <c r="J107" i="5"/>
  <c r="K107" i="5" s="1"/>
  <c r="M107" i="5" s="1"/>
  <c r="N107" i="6" s="1"/>
  <c r="J263" i="5"/>
  <c r="K263" i="5" s="1"/>
  <c r="M263" i="5" s="1"/>
  <c r="N263" i="6" s="1"/>
  <c r="J179" i="5"/>
  <c r="K179" i="5" s="1"/>
  <c r="M179" i="5" s="1"/>
  <c r="N179" i="6" s="1"/>
  <c r="J140" i="5"/>
  <c r="K140" i="5" s="1"/>
  <c r="M140" i="5" s="1"/>
  <c r="N140" i="6" s="1"/>
  <c r="J310" i="5"/>
  <c r="K310" i="5" s="1"/>
  <c r="M310" i="5" s="1"/>
  <c r="N310" i="6" s="1"/>
  <c r="J35" i="5"/>
  <c r="K35" i="5" s="1"/>
  <c r="M35" i="5" s="1"/>
  <c r="N35" i="6" s="1"/>
  <c r="J220" i="5"/>
  <c r="K220" i="5" s="1"/>
  <c r="M220" i="5" s="1"/>
  <c r="N220" i="6" s="1"/>
  <c r="O220" i="6" s="1"/>
  <c r="J278" i="5"/>
  <c r="K278" i="5" s="1"/>
  <c r="M278" i="5" s="1"/>
  <c r="N278" i="6" s="1"/>
  <c r="O278" i="6" s="1"/>
  <c r="J133" i="5"/>
  <c r="K133" i="5" s="1"/>
  <c r="M133" i="5" s="1"/>
  <c r="N133" i="6" s="1"/>
  <c r="J86" i="5"/>
  <c r="K86" i="5" s="1"/>
  <c r="M86" i="5" s="1"/>
  <c r="N86" i="6" s="1"/>
  <c r="J382" i="5"/>
  <c r="K382" i="5" s="1"/>
  <c r="M382" i="5" s="1"/>
  <c r="N382" i="6" s="1"/>
  <c r="J222" i="5"/>
  <c r="K222" i="5" s="1"/>
  <c r="M222" i="5" s="1"/>
  <c r="N222" i="6" s="1"/>
  <c r="O222" i="6" s="1"/>
  <c r="J433" i="5"/>
  <c r="K433" i="5" s="1"/>
  <c r="M433" i="5" s="1"/>
  <c r="N433" i="6" s="1"/>
  <c r="O433" i="6" s="1"/>
  <c r="J106" i="5"/>
  <c r="K106" i="5" s="1"/>
  <c r="M106" i="5" s="1"/>
  <c r="N106" i="6" s="1"/>
  <c r="J15" i="5"/>
  <c r="K15" i="5" s="1"/>
  <c r="M15" i="5" s="1"/>
  <c r="N15" i="6" s="1"/>
  <c r="J192" i="5"/>
  <c r="K192" i="5" s="1"/>
  <c r="M192" i="5" s="1"/>
  <c r="N192" i="6" s="1"/>
  <c r="O192" i="6" s="1"/>
  <c r="J90" i="5"/>
  <c r="K90" i="5" s="1"/>
  <c r="M90" i="5" s="1"/>
  <c r="N90" i="6" s="1"/>
  <c r="J185" i="5"/>
  <c r="K185" i="5" s="1"/>
  <c r="M185" i="5" s="1"/>
  <c r="N185" i="6" s="1"/>
  <c r="O185" i="6" s="1"/>
  <c r="J193" i="5"/>
  <c r="K193" i="5" s="1"/>
  <c r="M193" i="5" s="1"/>
  <c r="N193" i="6" s="1"/>
  <c r="J71" i="5"/>
  <c r="K71" i="5" s="1"/>
  <c r="M71" i="5" s="1"/>
  <c r="N71" i="6" s="1"/>
  <c r="J384" i="5"/>
  <c r="K384" i="5" s="1"/>
  <c r="M384" i="5" s="1"/>
  <c r="N384" i="6" s="1"/>
  <c r="J287" i="5"/>
  <c r="K287" i="5" s="1"/>
  <c r="M287" i="5" s="1"/>
  <c r="N287" i="6" s="1"/>
  <c r="J165" i="5"/>
  <c r="K165" i="5" s="1"/>
  <c r="M165" i="5" s="1"/>
  <c r="N165" i="6" s="1"/>
  <c r="O165" i="6" s="1"/>
  <c r="J218" i="5"/>
  <c r="K218" i="5" s="1"/>
  <c r="M218" i="5" s="1"/>
  <c r="N218" i="6" s="1"/>
  <c r="O218" i="6" s="1"/>
  <c r="J66" i="5"/>
  <c r="K66" i="5" s="1"/>
  <c r="M66" i="5" s="1"/>
  <c r="N66" i="6" s="1"/>
  <c r="J249" i="5"/>
  <c r="K249" i="5" s="1"/>
  <c r="M249" i="5" s="1"/>
  <c r="N249" i="6" s="1"/>
  <c r="J219" i="5"/>
  <c r="K219" i="5" s="1"/>
  <c r="M219" i="5" s="1"/>
  <c r="N219" i="6" s="1"/>
  <c r="O219" i="6" s="1"/>
  <c r="J261" i="5"/>
  <c r="K261" i="5" s="1"/>
  <c r="M261" i="5" s="1"/>
  <c r="N261" i="6" s="1"/>
  <c r="O261" i="6" s="1"/>
  <c r="J30" i="5"/>
  <c r="K30" i="5" s="1"/>
  <c r="M30" i="5" s="1"/>
  <c r="N30" i="6" s="1"/>
  <c r="J41" i="5"/>
  <c r="K41" i="5" s="1"/>
  <c r="M41" i="5" s="1"/>
  <c r="N41" i="6" s="1"/>
  <c r="J183" i="5"/>
  <c r="K183" i="5" s="1"/>
  <c r="M183" i="5" s="1"/>
  <c r="N183" i="6" s="1"/>
  <c r="J150" i="5"/>
  <c r="K150" i="5" s="1"/>
  <c r="M150" i="5" s="1"/>
  <c r="N150" i="6" s="1"/>
  <c r="O150" i="6" s="1"/>
  <c r="J33" i="5"/>
  <c r="K33" i="5" s="1"/>
  <c r="M33" i="5" s="1"/>
  <c r="N33" i="6" s="1"/>
  <c r="O33" i="6" s="1"/>
  <c r="J200" i="5"/>
  <c r="K200" i="5" s="1"/>
  <c r="M200" i="5" s="1"/>
  <c r="N200" i="6" s="1"/>
  <c r="J158" i="5"/>
  <c r="K158" i="5" s="1"/>
  <c r="M158" i="5" s="1"/>
  <c r="N158" i="6" s="1"/>
  <c r="O158" i="6" s="1"/>
  <c r="J359" i="5"/>
  <c r="K359" i="5" s="1"/>
  <c r="M359" i="5" s="1"/>
  <c r="N359" i="6" s="1"/>
  <c r="O359" i="6" s="1"/>
  <c r="J194" i="5"/>
  <c r="K194" i="5" s="1"/>
  <c r="M194" i="5" s="1"/>
  <c r="N194" i="6" s="1"/>
  <c r="J241" i="5"/>
  <c r="K241" i="5" s="1"/>
  <c r="M241" i="5" s="1"/>
  <c r="N241" i="6" s="1"/>
  <c r="O241" i="6" s="1"/>
  <c r="J209" i="5"/>
  <c r="K209" i="5" s="1"/>
  <c r="M209" i="5" s="1"/>
  <c r="N209" i="6" s="1"/>
  <c r="J162" i="5"/>
  <c r="K162" i="5" s="1"/>
  <c r="M162" i="5" s="1"/>
  <c r="N162" i="6" s="1"/>
  <c r="J361" i="5"/>
  <c r="K361" i="5" s="1"/>
  <c r="M361" i="5" s="1"/>
  <c r="N361" i="6" s="1"/>
  <c r="O361" i="6" s="1"/>
  <c r="J147" i="5"/>
  <c r="K147" i="5" s="1"/>
  <c r="M147" i="5" s="1"/>
  <c r="N147" i="6" s="1"/>
  <c r="J349" i="5"/>
  <c r="K349" i="5" s="1"/>
  <c r="M349" i="5" s="1"/>
  <c r="N349" i="6" s="1"/>
  <c r="O349" i="6" s="1"/>
  <c r="J292" i="5"/>
  <c r="K292" i="5" s="1"/>
  <c r="M292" i="5" s="1"/>
  <c r="N292" i="6" s="1"/>
  <c r="O292" i="6" s="1"/>
  <c r="J309" i="5"/>
  <c r="K309" i="5" s="1"/>
  <c r="M309" i="5" s="1"/>
  <c r="N309" i="6" s="1"/>
  <c r="J334" i="5"/>
  <c r="K334" i="5" s="1"/>
  <c r="M334" i="5" s="1"/>
  <c r="N334" i="6" s="1"/>
  <c r="J300" i="5"/>
  <c r="K300" i="5" s="1"/>
  <c r="M300" i="5" s="1"/>
  <c r="N300" i="6" s="1"/>
  <c r="J365" i="5"/>
  <c r="K365" i="5" s="1"/>
  <c r="M365" i="5" s="1"/>
  <c r="N365" i="6" s="1"/>
  <c r="J358" i="5"/>
  <c r="K358" i="5" s="1"/>
  <c r="M358" i="5" s="1"/>
  <c r="N358" i="6" s="1"/>
  <c r="J271" i="5"/>
  <c r="K271" i="5" s="1"/>
  <c r="M271" i="5" s="1"/>
  <c r="N271" i="6" s="1"/>
  <c r="J238" i="5"/>
  <c r="K238" i="5" s="1"/>
  <c r="M238" i="5" s="1"/>
  <c r="N238" i="6" s="1"/>
  <c r="O238" i="6" s="1"/>
  <c r="J53" i="5"/>
  <c r="K53" i="5" s="1"/>
  <c r="M53" i="5" s="1"/>
  <c r="N53" i="6" s="1"/>
  <c r="J108" i="5"/>
  <c r="K108" i="5" s="1"/>
  <c r="M108" i="5" s="1"/>
  <c r="N108" i="6" s="1"/>
  <c r="O108" i="6" s="1"/>
  <c r="J275" i="5"/>
  <c r="K275" i="5" s="1"/>
  <c r="M275" i="5" s="1"/>
  <c r="N275" i="6" s="1"/>
  <c r="J380" i="5"/>
  <c r="K380" i="5" s="1"/>
  <c r="M380" i="5" s="1"/>
  <c r="N380" i="6" s="1"/>
  <c r="J93" i="5"/>
  <c r="K93" i="5" s="1"/>
  <c r="M93" i="5" s="1"/>
  <c r="N93" i="6" s="1"/>
  <c r="O93" i="6" s="1"/>
  <c r="J397" i="5"/>
  <c r="K397" i="5" s="1"/>
  <c r="M397" i="5" s="1"/>
  <c r="N397" i="6" s="1"/>
  <c r="J98" i="5"/>
  <c r="K98" i="5" s="1"/>
  <c r="M98" i="5" s="1"/>
  <c r="N98" i="6" s="1"/>
  <c r="J214" i="5"/>
  <c r="K214" i="5" s="1"/>
  <c r="M214" i="5" s="1"/>
  <c r="N214" i="6" s="1"/>
  <c r="J331" i="5"/>
  <c r="K331" i="5" s="1"/>
  <c r="M331" i="5" s="1"/>
  <c r="N331" i="6" s="1"/>
  <c r="J135" i="5"/>
  <c r="K135" i="5" s="1"/>
  <c r="M135" i="5" s="1"/>
  <c r="N135" i="6" s="1"/>
  <c r="J78" i="5"/>
  <c r="K78" i="5" s="1"/>
  <c r="M78" i="5" s="1"/>
  <c r="N78" i="6" s="1"/>
  <c r="J233" i="5"/>
  <c r="K233" i="5" s="1"/>
  <c r="M233" i="5" s="1"/>
  <c r="N233" i="6" s="1"/>
  <c r="O233" i="6" s="1"/>
  <c r="J128" i="5"/>
  <c r="K128" i="5" s="1"/>
  <c r="M128" i="5" s="1"/>
  <c r="N128" i="6" s="1"/>
  <c r="O128" i="6" s="1"/>
  <c r="J294" i="5"/>
  <c r="K294" i="5" s="1"/>
  <c r="M294" i="5" s="1"/>
  <c r="N294" i="6" s="1"/>
  <c r="J149" i="5"/>
  <c r="K149" i="5" s="1"/>
  <c r="M149" i="5" s="1"/>
  <c r="N149" i="6" s="1"/>
  <c r="O149" i="6" s="1"/>
  <c r="J279" i="5"/>
  <c r="K279" i="5" s="1"/>
  <c r="M279" i="5" s="1"/>
  <c r="N279" i="6" s="1"/>
  <c r="O279" i="6" s="1"/>
  <c r="J289" i="5"/>
  <c r="K289" i="5" s="1"/>
  <c r="M289" i="5" s="1"/>
  <c r="N289" i="6" s="1"/>
  <c r="O289" i="6" s="1"/>
  <c r="J312" i="5"/>
  <c r="K312" i="5" s="1"/>
  <c r="M312" i="5" s="1"/>
  <c r="N312" i="6" s="1"/>
  <c r="J105" i="5"/>
  <c r="K105" i="5" s="1"/>
  <c r="M105" i="5" s="1"/>
  <c r="N105" i="6" s="1"/>
  <c r="O105" i="6" s="1"/>
  <c r="J173" i="5"/>
  <c r="K173" i="5" s="1"/>
  <c r="M173" i="5" s="1"/>
  <c r="N173" i="6" s="1"/>
  <c r="J172" i="5"/>
  <c r="K172" i="5" s="1"/>
  <c r="M172" i="5" s="1"/>
  <c r="N172" i="6" s="1"/>
  <c r="O172" i="6" s="1"/>
  <c r="J308" i="5"/>
  <c r="K308" i="5" s="1"/>
  <c r="M308" i="5" s="1"/>
  <c r="N308" i="6" s="1"/>
  <c r="J424" i="5"/>
  <c r="K424" i="5" s="1"/>
  <c r="M424" i="5" s="1"/>
  <c r="N424" i="6" s="1"/>
  <c r="J167" i="5"/>
  <c r="K167" i="5" s="1"/>
  <c r="M167" i="5" s="1"/>
  <c r="N167" i="6" s="1"/>
  <c r="J335" i="5"/>
  <c r="K335" i="5" s="1"/>
  <c r="M335" i="5" s="1"/>
  <c r="N335" i="6" s="1"/>
  <c r="J298" i="5"/>
  <c r="K298" i="5" s="1"/>
  <c r="M298" i="5" s="1"/>
  <c r="N298" i="6" s="1"/>
  <c r="J342" i="5"/>
  <c r="K342" i="5" s="1"/>
  <c r="M342" i="5" s="1"/>
  <c r="N342" i="6" s="1"/>
  <c r="J21" i="5"/>
  <c r="K21" i="5" s="1"/>
  <c r="M21" i="5" s="1"/>
  <c r="N21" i="6" s="1"/>
  <c r="J113" i="5"/>
  <c r="K113" i="5" s="1"/>
  <c r="M113" i="5" s="1"/>
  <c r="N113" i="6" s="1"/>
  <c r="J235" i="5"/>
  <c r="K235" i="5" s="1"/>
  <c r="M235" i="5" s="1"/>
  <c r="N235" i="6" s="1"/>
  <c r="J26" i="5"/>
  <c r="K26" i="5" s="1"/>
  <c r="M26" i="5" s="1"/>
  <c r="N26" i="6" s="1"/>
  <c r="J205" i="5"/>
  <c r="K205" i="5" s="1"/>
  <c r="M205" i="5" s="1"/>
  <c r="N205" i="6" s="1"/>
  <c r="O205" i="6" s="1"/>
  <c r="J216" i="5"/>
  <c r="K216" i="5" s="1"/>
  <c r="M216" i="5" s="1"/>
  <c r="N216" i="6" s="1"/>
  <c r="J124" i="5"/>
  <c r="K124" i="5" s="1"/>
  <c r="M124" i="5" s="1"/>
  <c r="N124" i="6" s="1"/>
  <c r="O124" i="6" s="1"/>
  <c r="J221" i="5"/>
  <c r="K221" i="5" s="1"/>
  <c r="M221" i="5" s="1"/>
  <c r="N221" i="6" s="1"/>
  <c r="J199" i="5"/>
  <c r="K199" i="5" s="1"/>
  <c r="M199" i="5" s="1"/>
  <c r="N199" i="6" s="1"/>
  <c r="J391" i="5"/>
  <c r="K391" i="5" s="1"/>
  <c r="M391" i="5" s="1"/>
  <c r="N391" i="6" s="1"/>
  <c r="O391" i="6" s="1"/>
  <c r="J178" i="5"/>
  <c r="K178" i="5" s="1"/>
  <c r="M178" i="5" s="1"/>
  <c r="N178" i="6" s="1"/>
  <c r="J210" i="5"/>
  <c r="K210" i="5" s="1"/>
  <c r="M210" i="5" s="1"/>
  <c r="N210" i="6" s="1"/>
  <c r="O210" i="6" s="1"/>
  <c r="J363" i="5"/>
  <c r="K363" i="5" s="1"/>
  <c r="M363" i="5" s="1"/>
  <c r="N363" i="6" s="1"/>
  <c r="J372" i="5"/>
  <c r="K372" i="5" s="1"/>
  <c r="M372" i="5" s="1"/>
  <c r="N372" i="6" s="1"/>
  <c r="O372" i="6" s="1"/>
  <c r="J293" i="5"/>
  <c r="K293" i="5" s="1"/>
  <c r="M293" i="5" s="1"/>
  <c r="N293" i="6" s="1"/>
  <c r="J182" i="5"/>
  <c r="K182" i="5" s="1"/>
  <c r="M182" i="5" s="1"/>
  <c r="N182" i="6" s="1"/>
  <c r="J34" i="5"/>
  <c r="K34" i="5" s="1"/>
  <c r="M34" i="5" s="1"/>
  <c r="N34" i="6" s="1"/>
  <c r="J237" i="5"/>
  <c r="K237" i="5" s="1"/>
  <c r="M237" i="5" s="1"/>
  <c r="N237" i="6" s="1"/>
  <c r="O237" i="6" s="1"/>
  <c r="J60" i="5"/>
  <c r="K60" i="5" s="1"/>
  <c r="M60" i="5" s="1"/>
  <c r="N60" i="6" s="1"/>
  <c r="J188" i="5"/>
  <c r="K188" i="5" s="1"/>
  <c r="M188" i="5" s="1"/>
  <c r="N188" i="6" s="1"/>
  <c r="J143" i="5"/>
  <c r="K143" i="5" s="1"/>
  <c r="M143" i="5" s="1"/>
  <c r="N143" i="6" s="1"/>
  <c r="J39" i="5"/>
  <c r="K39" i="5" s="1"/>
  <c r="M39" i="5" s="1"/>
  <c r="N39" i="6" s="1"/>
  <c r="J202" i="5"/>
  <c r="K202" i="5" s="1"/>
  <c r="M202" i="5" s="1"/>
  <c r="N202" i="6" s="1"/>
  <c r="O202" i="6" s="1"/>
  <c r="J223" i="5"/>
  <c r="K223" i="5" s="1"/>
  <c r="M223" i="5" s="1"/>
  <c r="N223" i="6" s="1"/>
  <c r="J281" i="5"/>
  <c r="K281" i="5" s="1"/>
  <c r="M281" i="5" s="1"/>
  <c r="N281" i="6" s="1"/>
  <c r="J410" i="5"/>
  <c r="K410" i="5" s="1"/>
  <c r="M410" i="5" s="1"/>
  <c r="N410" i="6" s="1"/>
  <c r="O410" i="6" s="1"/>
  <c r="J207" i="5"/>
  <c r="K207" i="5" s="1"/>
  <c r="M207" i="5" s="1"/>
  <c r="N207" i="6" s="1"/>
  <c r="J290" i="5"/>
  <c r="K290" i="5" s="1"/>
  <c r="M290" i="5" s="1"/>
  <c r="N290" i="6" s="1"/>
  <c r="O290" i="6" s="1"/>
  <c r="J72" i="5"/>
  <c r="K72" i="5" s="1"/>
  <c r="M72" i="5" s="1"/>
  <c r="N72" i="6" s="1"/>
  <c r="J14" i="5"/>
  <c r="K14" i="5" s="1"/>
  <c r="M14" i="5" s="1"/>
  <c r="N14" i="6" s="1"/>
  <c r="J51" i="5"/>
  <c r="K51" i="5" s="1"/>
  <c r="M51" i="5" s="1"/>
  <c r="N51" i="6" s="1"/>
  <c r="O51" i="6" s="1"/>
  <c r="J28" i="5"/>
  <c r="K28" i="5" s="1"/>
  <c r="M28" i="5" s="1"/>
  <c r="N28" i="6" s="1"/>
  <c r="O28" i="6" s="1"/>
  <c r="J230" i="5"/>
  <c r="K230" i="5" s="1"/>
  <c r="M230" i="5" s="1"/>
  <c r="N230" i="6" s="1"/>
  <c r="J228" i="5"/>
  <c r="K228" i="5" s="1"/>
  <c r="M228" i="5" s="1"/>
  <c r="N228" i="6" s="1"/>
  <c r="O228" i="6" s="1"/>
  <c r="J360" i="5"/>
  <c r="K360" i="5" s="1"/>
  <c r="M360" i="5" s="1"/>
  <c r="N360" i="6" s="1"/>
  <c r="O360" i="6" s="1"/>
  <c r="J176" i="5"/>
  <c r="K176" i="5" s="1"/>
  <c r="M176" i="5" s="1"/>
  <c r="N176" i="6" s="1"/>
  <c r="J23" i="5"/>
  <c r="K23" i="5" s="1"/>
  <c r="M23" i="5" s="1"/>
  <c r="N23" i="6" s="1"/>
  <c r="J25" i="5"/>
  <c r="K25" i="5" s="1"/>
  <c r="M25" i="5" s="1"/>
  <c r="N25" i="6" s="1"/>
  <c r="J67" i="5"/>
  <c r="K67" i="5" s="1"/>
  <c r="M67" i="5" s="1"/>
  <c r="N67" i="6" s="1"/>
  <c r="J19" i="5"/>
  <c r="K19" i="5" s="1"/>
  <c r="M19" i="5" s="1"/>
  <c r="N19" i="6" s="1"/>
  <c r="J73" i="5"/>
  <c r="K73" i="5" s="1"/>
  <c r="M73" i="5" s="1"/>
  <c r="N73" i="6" s="1"/>
  <c r="O73" i="6" s="1"/>
  <c r="J123" i="5"/>
  <c r="K123" i="5" s="1"/>
  <c r="M123" i="5" s="1"/>
  <c r="N123" i="6" s="1"/>
  <c r="J315" i="5"/>
  <c r="K315" i="5" s="1"/>
  <c r="M315" i="5" s="1"/>
  <c r="N315" i="6" s="1"/>
  <c r="J327" i="5"/>
  <c r="K327" i="5" s="1"/>
  <c r="M327" i="5" s="1"/>
  <c r="N327" i="6" s="1"/>
  <c r="J117" i="5"/>
  <c r="K117" i="5" s="1"/>
  <c r="M117" i="5" s="1"/>
  <c r="N117" i="6" s="1"/>
  <c r="J385" i="5"/>
  <c r="K385" i="5" s="1"/>
  <c r="M385" i="5" s="1"/>
  <c r="N385" i="6" s="1"/>
  <c r="J386" i="5"/>
  <c r="K386" i="5" s="1"/>
  <c r="M386" i="5" s="1"/>
  <c r="N386" i="6" s="1"/>
  <c r="J324" i="5"/>
  <c r="K324" i="5" s="1"/>
  <c r="M324" i="5" s="1"/>
  <c r="N324" i="6" s="1"/>
  <c r="J408" i="5"/>
  <c r="K408" i="5" s="1"/>
  <c r="M408" i="5" s="1"/>
  <c r="N408" i="6" s="1"/>
  <c r="O408" i="6" s="1"/>
  <c r="J242" i="5"/>
  <c r="K242" i="5" s="1"/>
  <c r="M242" i="5" s="1"/>
  <c r="N242" i="6" s="1"/>
  <c r="J409" i="5"/>
  <c r="K409" i="5" s="1"/>
  <c r="M409" i="5" s="1"/>
  <c r="N409" i="6" s="1"/>
  <c r="J100" i="5"/>
  <c r="K100" i="5" s="1"/>
  <c r="M100" i="5" s="1"/>
  <c r="N100" i="6" s="1"/>
  <c r="J264" i="5"/>
  <c r="K264" i="5" s="1"/>
  <c r="M264" i="5" s="1"/>
  <c r="N264" i="6" s="1"/>
  <c r="O264" i="6" s="1"/>
  <c r="J129" i="5"/>
  <c r="K129" i="5" s="1"/>
  <c r="M129" i="5" s="1"/>
  <c r="N129" i="6" s="1"/>
  <c r="J299" i="5"/>
  <c r="K299" i="5" s="1"/>
  <c r="M299" i="5" s="1"/>
  <c r="N299" i="6" s="1"/>
  <c r="J196" i="5"/>
  <c r="K196" i="5" s="1"/>
  <c r="M196" i="5" s="1"/>
  <c r="N196" i="6" s="1"/>
  <c r="O195" i="5"/>
  <c r="O432" i="5"/>
  <c r="O351" i="5"/>
  <c r="O409" i="5"/>
  <c r="O346" i="5"/>
  <c r="O229" i="5"/>
  <c r="O149" i="5"/>
  <c r="O350" i="5"/>
  <c r="O324" i="5"/>
  <c r="O140" i="5"/>
  <c r="O235" i="5"/>
  <c r="O290" i="5"/>
  <c r="O320" i="5"/>
  <c r="O73" i="5"/>
  <c r="O301" i="5"/>
  <c r="O323" i="5"/>
  <c r="O433" i="5"/>
  <c r="O37" i="5"/>
  <c r="O94" i="5"/>
  <c r="O20" i="5"/>
  <c r="O163" i="5"/>
  <c r="O177" i="5"/>
  <c r="O142" i="5"/>
  <c r="O121" i="5"/>
  <c r="O175" i="5"/>
  <c r="O315" i="5"/>
  <c r="O380" i="5"/>
  <c r="O167" i="5"/>
  <c r="O105" i="5"/>
  <c r="O144" i="5"/>
  <c r="O19" i="5"/>
  <c r="O327" i="5"/>
  <c r="O265" i="5"/>
  <c r="O160" i="5"/>
  <c r="O30" i="5"/>
  <c r="O151" i="5"/>
  <c r="O332" i="5"/>
  <c r="O209" i="5"/>
  <c r="O48" i="5"/>
  <c r="O374" i="5"/>
  <c r="O240" i="5"/>
  <c r="O15" i="5"/>
  <c r="O70" i="5"/>
  <c r="O259" i="5"/>
  <c r="O98" i="5"/>
  <c r="O96" i="5"/>
  <c r="O297" i="5"/>
  <c r="O280" i="5"/>
  <c r="O52" i="5"/>
  <c r="O81" i="5"/>
  <c r="O385" i="5"/>
  <c r="O270" i="5"/>
  <c r="O248" i="5"/>
  <c r="O422" i="5"/>
  <c r="O234" i="5"/>
  <c r="O249" i="5"/>
  <c r="O221" i="5"/>
  <c r="O164" i="5"/>
  <c r="O204" i="5"/>
  <c r="O125" i="5"/>
  <c r="O182" i="5"/>
  <c r="O99" i="5"/>
  <c r="O198" i="5"/>
  <c r="O277" i="5"/>
  <c r="O46" i="5"/>
  <c r="O338" i="5"/>
  <c r="O102" i="5"/>
  <c r="O373" i="5"/>
  <c r="O254" i="5"/>
  <c r="O146" i="5"/>
  <c r="O157" i="5"/>
  <c r="O348" i="5"/>
  <c r="O206" i="5"/>
  <c r="O398" i="5"/>
  <c r="O337" i="5"/>
  <c r="N8" i="5"/>
  <c r="M437" i="4"/>
  <c r="J40" i="3"/>
  <c r="K40" i="3" s="1"/>
  <c r="M40" i="3" s="1"/>
  <c r="N40" i="4" s="1"/>
  <c r="O40" i="4" s="1"/>
  <c r="J43" i="3"/>
  <c r="K43" i="3" s="1"/>
  <c r="M43" i="3" s="1"/>
  <c r="N43" i="4" s="1"/>
  <c r="O43" i="4" s="1"/>
  <c r="J208" i="3"/>
  <c r="K208" i="3" s="1"/>
  <c r="M208" i="3" s="1"/>
  <c r="N208" i="4" s="1"/>
  <c r="O208" i="4" s="1"/>
  <c r="J419" i="3"/>
  <c r="K419" i="3" s="1"/>
  <c r="M419" i="3" s="1"/>
  <c r="N419" i="4" s="1"/>
  <c r="O419" i="4" s="1"/>
  <c r="J54" i="3"/>
  <c r="K54" i="3" s="1"/>
  <c r="M54" i="3" s="1"/>
  <c r="N54" i="4" s="1"/>
  <c r="O54" i="4" s="1"/>
  <c r="J298" i="3"/>
  <c r="K298" i="3" s="1"/>
  <c r="M298" i="3" s="1"/>
  <c r="N298" i="4" s="1"/>
  <c r="O298" i="4" s="1"/>
  <c r="J26" i="3"/>
  <c r="K26" i="3" s="1"/>
  <c r="M26" i="3" s="1"/>
  <c r="N26" i="4" s="1"/>
  <c r="O26" i="4" s="1"/>
  <c r="J402" i="3"/>
  <c r="K402" i="3" s="1"/>
  <c r="M402" i="3" s="1"/>
  <c r="N402" i="4" s="1"/>
  <c r="O402" i="4" s="1"/>
  <c r="J206" i="3"/>
  <c r="K206" i="3" s="1"/>
  <c r="M206" i="3" s="1"/>
  <c r="N206" i="4" s="1"/>
  <c r="O206" i="4" s="1"/>
  <c r="J320" i="3"/>
  <c r="K320" i="3" s="1"/>
  <c r="M320" i="3" s="1"/>
  <c r="N320" i="4" s="1"/>
  <c r="O320" i="4" s="1"/>
  <c r="J165" i="3"/>
  <c r="K165" i="3" s="1"/>
  <c r="M165" i="3" s="1"/>
  <c r="N165" i="4" s="1"/>
  <c r="O165" i="4" s="1"/>
  <c r="J39" i="3"/>
  <c r="K39" i="3" s="1"/>
  <c r="M39" i="3" s="1"/>
  <c r="N39" i="4" s="1"/>
  <c r="O39" i="4" s="1"/>
  <c r="J344" i="3"/>
  <c r="K344" i="3" s="1"/>
  <c r="M344" i="3" s="1"/>
  <c r="N344" i="4" s="1"/>
  <c r="O344" i="4" s="1"/>
  <c r="J102" i="3"/>
  <c r="K102" i="3" s="1"/>
  <c r="M102" i="3" s="1"/>
  <c r="N102" i="4" s="1"/>
  <c r="O102" i="4" s="1"/>
  <c r="J291" i="3"/>
  <c r="K291" i="3" s="1"/>
  <c r="M291" i="3" s="1"/>
  <c r="N291" i="4" s="1"/>
  <c r="O291" i="4" s="1"/>
  <c r="J127" i="3"/>
  <c r="K127" i="3" s="1"/>
  <c r="M127" i="3" s="1"/>
  <c r="N127" i="4" s="1"/>
  <c r="O127" i="4" s="1"/>
  <c r="J378" i="3"/>
  <c r="K378" i="3" s="1"/>
  <c r="M378" i="3" s="1"/>
  <c r="N378" i="4" s="1"/>
  <c r="O378" i="4" s="1"/>
  <c r="J245" i="3"/>
  <c r="K245" i="3" s="1"/>
  <c r="M245" i="3" s="1"/>
  <c r="N245" i="4" s="1"/>
  <c r="O245" i="4" s="1"/>
  <c r="J42" i="3"/>
  <c r="K42" i="3" s="1"/>
  <c r="M42" i="3" s="1"/>
  <c r="N42" i="4" s="1"/>
  <c r="O42" i="4" s="1"/>
  <c r="J198" i="3"/>
  <c r="K198" i="3" s="1"/>
  <c r="M198" i="3" s="1"/>
  <c r="N198" i="4" s="1"/>
  <c r="O198" i="4" s="1"/>
  <c r="J126" i="3"/>
  <c r="K126" i="3" s="1"/>
  <c r="M126" i="3" s="1"/>
  <c r="N126" i="4" s="1"/>
  <c r="O126" i="4" s="1"/>
  <c r="J354" i="3"/>
  <c r="K354" i="3" s="1"/>
  <c r="M354" i="3" s="1"/>
  <c r="N354" i="4" s="1"/>
  <c r="O354" i="4" s="1"/>
  <c r="J123" i="3"/>
  <c r="K123" i="3" s="1"/>
  <c r="M123" i="3" s="1"/>
  <c r="N123" i="4" s="1"/>
  <c r="O123" i="4" s="1"/>
  <c r="J356" i="3"/>
  <c r="K356" i="3" s="1"/>
  <c r="M356" i="3" s="1"/>
  <c r="N356" i="4" s="1"/>
  <c r="O356" i="4" s="1"/>
  <c r="J103" i="3"/>
  <c r="K103" i="3" s="1"/>
  <c r="M103" i="3" s="1"/>
  <c r="N103" i="4" s="1"/>
  <c r="O103" i="4" s="1"/>
  <c r="J241" i="3"/>
  <c r="K241" i="3" s="1"/>
  <c r="M241" i="3" s="1"/>
  <c r="N241" i="4" s="1"/>
  <c r="O241" i="4" s="1"/>
  <c r="J238" i="3"/>
  <c r="K238" i="3" s="1"/>
  <c r="M238" i="3" s="1"/>
  <c r="N238" i="4" s="1"/>
  <c r="O238" i="4" s="1"/>
  <c r="J100" i="3"/>
  <c r="K100" i="3" s="1"/>
  <c r="M100" i="3" s="1"/>
  <c r="N100" i="4" s="1"/>
  <c r="O100" i="4" s="1"/>
  <c r="J50" i="3"/>
  <c r="K50" i="3" s="1"/>
  <c r="M50" i="3" s="1"/>
  <c r="N50" i="4" s="1"/>
  <c r="O50" i="4" s="1"/>
  <c r="J433" i="3"/>
  <c r="K433" i="3" s="1"/>
  <c r="M433" i="3" s="1"/>
  <c r="N433" i="4" s="1"/>
  <c r="O433" i="4" s="1"/>
  <c r="J420" i="3"/>
  <c r="K420" i="3" s="1"/>
  <c r="M420" i="3" s="1"/>
  <c r="N420" i="4" s="1"/>
  <c r="O420" i="4" s="1"/>
  <c r="J372" i="3"/>
  <c r="K372" i="3" s="1"/>
  <c r="M372" i="3" s="1"/>
  <c r="N372" i="4" s="1"/>
  <c r="O372" i="4" s="1"/>
  <c r="J184" i="3"/>
  <c r="K184" i="3" s="1"/>
  <c r="M184" i="3" s="1"/>
  <c r="N184" i="4" s="1"/>
  <c r="O184" i="4" s="1"/>
  <c r="J62" i="3"/>
  <c r="K62" i="3" s="1"/>
  <c r="M62" i="3" s="1"/>
  <c r="N62" i="4" s="1"/>
  <c r="O62" i="4" s="1"/>
  <c r="J180" i="3"/>
  <c r="K180" i="3" s="1"/>
  <c r="M180" i="3" s="1"/>
  <c r="N180" i="4" s="1"/>
  <c r="O180" i="4" s="1"/>
  <c r="J252" i="3"/>
  <c r="K252" i="3" s="1"/>
  <c r="M252" i="3" s="1"/>
  <c r="N252" i="4" s="1"/>
  <c r="O252" i="4" s="1"/>
  <c r="J337" i="3"/>
  <c r="K337" i="3" s="1"/>
  <c r="M337" i="3" s="1"/>
  <c r="N337" i="4" s="1"/>
  <c r="O337" i="4" s="1"/>
  <c r="J426" i="3"/>
  <c r="K426" i="3" s="1"/>
  <c r="M426" i="3" s="1"/>
  <c r="N426" i="4" s="1"/>
  <c r="O426" i="4" s="1"/>
  <c r="J286" i="3"/>
  <c r="K286" i="3" s="1"/>
  <c r="M286" i="3" s="1"/>
  <c r="N286" i="4" s="1"/>
  <c r="O286" i="4" s="1"/>
  <c r="J265" i="3"/>
  <c r="K265" i="3" s="1"/>
  <c r="M265" i="3" s="1"/>
  <c r="N265" i="4" s="1"/>
  <c r="O265" i="4" s="1"/>
  <c r="J201" i="3"/>
  <c r="K201" i="3" s="1"/>
  <c r="M201" i="3" s="1"/>
  <c r="N201" i="4" s="1"/>
  <c r="O201" i="4" s="1"/>
  <c r="J104" i="3"/>
  <c r="K104" i="3" s="1"/>
  <c r="M104" i="3" s="1"/>
  <c r="N104" i="4" s="1"/>
  <c r="O104" i="4" s="1"/>
  <c r="J111" i="3"/>
  <c r="K111" i="3" s="1"/>
  <c r="M111" i="3" s="1"/>
  <c r="N111" i="4" s="1"/>
  <c r="O111" i="4" s="1"/>
  <c r="J132" i="3"/>
  <c r="K132" i="3" s="1"/>
  <c r="M132" i="3" s="1"/>
  <c r="N132" i="4" s="1"/>
  <c r="O132" i="4" s="1"/>
  <c r="J406" i="3"/>
  <c r="K406" i="3" s="1"/>
  <c r="M406" i="3" s="1"/>
  <c r="N406" i="4" s="1"/>
  <c r="O406" i="4" s="1"/>
  <c r="J404" i="3"/>
  <c r="K404" i="3" s="1"/>
  <c r="M404" i="3" s="1"/>
  <c r="N404" i="4" s="1"/>
  <c r="O404" i="4" s="1"/>
  <c r="J121" i="3"/>
  <c r="K121" i="3" s="1"/>
  <c r="M121" i="3" s="1"/>
  <c r="N121" i="4" s="1"/>
  <c r="O121" i="4" s="1"/>
  <c r="J391" i="3"/>
  <c r="K391" i="3" s="1"/>
  <c r="M391" i="3" s="1"/>
  <c r="N391" i="4" s="1"/>
  <c r="O391" i="4" s="1"/>
  <c r="J112" i="3"/>
  <c r="K112" i="3" s="1"/>
  <c r="M112" i="3" s="1"/>
  <c r="N112" i="4" s="1"/>
  <c r="O112" i="4" s="1"/>
  <c r="J301" i="3"/>
  <c r="K301" i="3" s="1"/>
  <c r="M301" i="3" s="1"/>
  <c r="N301" i="4" s="1"/>
  <c r="O301" i="4" s="1"/>
  <c r="J181" i="3"/>
  <c r="K181" i="3" s="1"/>
  <c r="M181" i="3" s="1"/>
  <c r="N181" i="4" s="1"/>
  <c r="O181" i="4" s="1"/>
  <c r="J119" i="3"/>
  <c r="K119" i="3" s="1"/>
  <c r="M119" i="3" s="1"/>
  <c r="N119" i="4" s="1"/>
  <c r="O119" i="4" s="1"/>
  <c r="J107" i="3"/>
  <c r="K107" i="3" s="1"/>
  <c r="M107" i="3" s="1"/>
  <c r="N107" i="4" s="1"/>
  <c r="O107" i="4" s="1"/>
  <c r="J137" i="3"/>
  <c r="K137" i="3" s="1"/>
  <c r="M137" i="3" s="1"/>
  <c r="N137" i="4" s="1"/>
  <c r="O137" i="4" s="1"/>
  <c r="J219" i="3"/>
  <c r="K219" i="3" s="1"/>
  <c r="M219" i="3" s="1"/>
  <c r="N219" i="4" s="1"/>
  <c r="O219" i="4" s="1"/>
  <c r="J203" i="3"/>
  <c r="K203" i="3" s="1"/>
  <c r="M203" i="3" s="1"/>
  <c r="N203" i="4" s="1"/>
  <c r="O203" i="4" s="1"/>
  <c r="J159" i="3"/>
  <c r="K159" i="3" s="1"/>
  <c r="M159" i="3" s="1"/>
  <c r="N159" i="4" s="1"/>
  <c r="O159" i="4" s="1"/>
  <c r="J226" i="3"/>
  <c r="K226" i="3" s="1"/>
  <c r="M226" i="3" s="1"/>
  <c r="N226" i="4" s="1"/>
  <c r="O226" i="4" s="1"/>
  <c r="J174" i="3"/>
  <c r="K174" i="3" s="1"/>
  <c r="M174" i="3" s="1"/>
  <c r="N174" i="4" s="1"/>
  <c r="O174" i="4" s="1"/>
  <c r="J142" i="3"/>
  <c r="K142" i="3" s="1"/>
  <c r="M142" i="3" s="1"/>
  <c r="N142" i="4" s="1"/>
  <c r="O142" i="4" s="1"/>
  <c r="J303" i="3"/>
  <c r="K303" i="3" s="1"/>
  <c r="M303" i="3" s="1"/>
  <c r="N303" i="4" s="1"/>
  <c r="O303" i="4" s="1"/>
  <c r="J340" i="3"/>
  <c r="K340" i="3" s="1"/>
  <c r="M340" i="3" s="1"/>
  <c r="N340" i="4" s="1"/>
  <c r="O340" i="4" s="1"/>
  <c r="J251" i="3"/>
  <c r="K251" i="3" s="1"/>
  <c r="M251" i="3" s="1"/>
  <c r="N251" i="4" s="1"/>
  <c r="O251" i="4" s="1"/>
  <c r="J150" i="3"/>
  <c r="K150" i="3" s="1"/>
  <c r="M150" i="3" s="1"/>
  <c r="N150" i="4" s="1"/>
  <c r="O150" i="4" s="1"/>
  <c r="J227" i="3"/>
  <c r="K227" i="3" s="1"/>
  <c r="M227" i="3" s="1"/>
  <c r="N227" i="4" s="1"/>
  <c r="O227" i="4" s="1"/>
  <c r="J280" i="3"/>
  <c r="K280" i="3" s="1"/>
  <c r="M280" i="3" s="1"/>
  <c r="N280" i="4" s="1"/>
  <c r="O280" i="4" s="1"/>
  <c r="J405" i="3"/>
  <c r="K405" i="3" s="1"/>
  <c r="M405" i="3" s="1"/>
  <c r="N405" i="4" s="1"/>
  <c r="O405" i="4" s="1"/>
  <c r="J136" i="3"/>
  <c r="K136" i="3" s="1"/>
  <c r="M136" i="3" s="1"/>
  <c r="N136" i="4" s="1"/>
  <c r="O136" i="4" s="1"/>
  <c r="J72" i="3"/>
  <c r="K72" i="3" s="1"/>
  <c r="M72" i="3" s="1"/>
  <c r="N72" i="4" s="1"/>
  <c r="O72" i="4" s="1"/>
  <c r="J279" i="3"/>
  <c r="K279" i="3" s="1"/>
  <c r="M279" i="3" s="1"/>
  <c r="N279" i="4" s="1"/>
  <c r="O279" i="4" s="1"/>
  <c r="J288" i="3"/>
  <c r="K288" i="3" s="1"/>
  <c r="M288" i="3" s="1"/>
  <c r="N288" i="4" s="1"/>
  <c r="O288" i="4" s="1"/>
  <c r="J207" i="3"/>
  <c r="K207" i="3" s="1"/>
  <c r="M207" i="3" s="1"/>
  <c r="N207" i="4" s="1"/>
  <c r="O207" i="4" s="1"/>
  <c r="J338" i="3"/>
  <c r="K338" i="3" s="1"/>
  <c r="M338" i="3" s="1"/>
  <c r="N338" i="4" s="1"/>
  <c r="O338" i="4" s="1"/>
  <c r="J90" i="3"/>
  <c r="K90" i="3" s="1"/>
  <c r="M90" i="3" s="1"/>
  <c r="N90" i="4" s="1"/>
  <c r="O90" i="4" s="1"/>
  <c r="J222" i="3"/>
  <c r="K222" i="3" s="1"/>
  <c r="M222" i="3" s="1"/>
  <c r="N222" i="4" s="1"/>
  <c r="O222" i="4" s="1"/>
  <c r="J38" i="3"/>
  <c r="K38" i="3" s="1"/>
  <c r="M38" i="3" s="1"/>
  <c r="N38" i="4" s="1"/>
  <c r="O38" i="4" s="1"/>
  <c r="J106" i="3"/>
  <c r="K106" i="3" s="1"/>
  <c r="M106" i="3" s="1"/>
  <c r="N106" i="4" s="1"/>
  <c r="O106" i="4" s="1"/>
  <c r="J116" i="3"/>
  <c r="K116" i="3" s="1"/>
  <c r="M116" i="3" s="1"/>
  <c r="N116" i="4" s="1"/>
  <c r="O116" i="4" s="1"/>
  <c r="J352" i="3"/>
  <c r="K352" i="3" s="1"/>
  <c r="M352" i="3" s="1"/>
  <c r="N352" i="4" s="1"/>
  <c r="O352" i="4" s="1"/>
  <c r="J369" i="3"/>
  <c r="K369" i="3" s="1"/>
  <c r="M369" i="3" s="1"/>
  <c r="N369" i="4" s="1"/>
  <c r="O369" i="4" s="1"/>
  <c r="J431" i="3"/>
  <c r="K431" i="3" s="1"/>
  <c r="M431" i="3" s="1"/>
  <c r="N431" i="4" s="1"/>
  <c r="O431" i="4" s="1"/>
  <c r="J254" i="3"/>
  <c r="K254" i="3" s="1"/>
  <c r="M254" i="3" s="1"/>
  <c r="N254" i="4" s="1"/>
  <c r="O254" i="4" s="1"/>
  <c r="J415" i="3"/>
  <c r="K415" i="3" s="1"/>
  <c r="M415" i="3" s="1"/>
  <c r="N415" i="4" s="1"/>
  <c r="O415" i="4" s="1"/>
  <c r="J125" i="3"/>
  <c r="K125" i="3" s="1"/>
  <c r="M125" i="3" s="1"/>
  <c r="N125" i="4" s="1"/>
  <c r="O125" i="4" s="1"/>
  <c r="J244" i="3"/>
  <c r="K244" i="3" s="1"/>
  <c r="M244" i="3" s="1"/>
  <c r="N244" i="4" s="1"/>
  <c r="O244" i="4" s="1"/>
  <c r="J365" i="3"/>
  <c r="K365" i="3" s="1"/>
  <c r="M365" i="3" s="1"/>
  <c r="N365" i="4" s="1"/>
  <c r="O365" i="4" s="1"/>
  <c r="J407" i="3"/>
  <c r="K407" i="3" s="1"/>
  <c r="M407" i="3" s="1"/>
  <c r="N407" i="4" s="1"/>
  <c r="O407" i="4" s="1"/>
  <c r="J30" i="3"/>
  <c r="K30" i="3" s="1"/>
  <c r="M30" i="3" s="1"/>
  <c r="N30" i="4" s="1"/>
  <c r="O30" i="4" s="1"/>
  <c r="J240" i="3"/>
  <c r="K240" i="3" s="1"/>
  <c r="M240" i="3" s="1"/>
  <c r="N240" i="4" s="1"/>
  <c r="O240" i="4" s="1"/>
  <c r="J234" i="3"/>
  <c r="K234" i="3" s="1"/>
  <c r="M234" i="3" s="1"/>
  <c r="N234" i="4" s="1"/>
  <c r="O234" i="4" s="1"/>
  <c r="J232" i="3"/>
  <c r="K232" i="3" s="1"/>
  <c r="M232" i="3" s="1"/>
  <c r="N232" i="4" s="1"/>
  <c r="O232" i="4" s="1"/>
  <c r="J231" i="3"/>
  <c r="K231" i="3" s="1"/>
  <c r="M231" i="3" s="1"/>
  <c r="N231" i="4" s="1"/>
  <c r="O231" i="4" s="1"/>
  <c r="J138" i="3"/>
  <c r="K138" i="3" s="1"/>
  <c r="M138" i="3" s="1"/>
  <c r="N138" i="4" s="1"/>
  <c r="O138" i="4" s="1"/>
  <c r="J44" i="3"/>
  <c r="K44" i="3" s="1"/>
  <c r="M44" i="3" s="1"/>
  <c r="N44" i="4" s="1"/>
  <c r="O44" i="4" s="1"/>
  <c r="J168" i="3"/>
  <c r="K168" i="3" s="1"/>
  <c r="M168" i="3" s="1"/>
  <c r="N168" i="4" s="1"/>
  <c r="O168" i="4" s="1"/>
  <c r="J368" i="3"/>
  <c r="K368" i="3" s="1"/>
  <c r="M368" i="3" s="1"/>
  <c r="N368" i="4" s="1"/>
  <c r="O368" i="4" s="1"/>
  <c r="J57" i="3"/>
  <c r="K57" i="3" s="1"/>
  <c r="M57" i="3" s="1"/>
  <c r="N57" i="4" s="1"/>
  <c r="O57" i="4" s="1"/>
  <c r="J416" i="3"/>
  <c r="K416" i="3" s="1"/>
  <c r="M416" i="3" s="1"/>
  <c r="N416" i="4" s="1"/>
  <c r="O416" i="4" s="1"/>
  <c r="J341" i="3"/>
  <c r="K341" i="3" s="1"/>
  <c r="M341" i="3" s="1"/>
  <c r="N341" i="4" s="1"/>
  <c r="O341" i="4" s="1"/>
  <c r="J120" i="3"/>
  <c r="K120" i="3" s="1"/>
  <c r="M120" i="3" s="1"/>
  <c r="N120" i="4" s="1"/>
  <c r="O120" i="4" s="1"/>
  <c r="J37" i="3"/>
  <c r="K37" i="3" s="1"/>
  <c r="M37" i="3" s="1"/>
  <c r="N37" i="4" s="1"/>
  <c r="O37" i="4" s="1"/>
  <c r="J389" i="3"/>
  <c r="K389" i="3" s="1"/>
  <c r="M389" i="3" s="1"/>
  <c r="N389" i="4" s="1"/>
  <c r="O389" i="4" s="1"/>
  <c r="J21" i="3"/>
  <c r="K21" i="3" s="1"/>
  <c r="M21" i="3" s="1"/>
  <c r="N21" i="4" s="1"/>
  <c r="O21" i="4" s="1"/>
  <c r="J262" i="3"/>
  <c r="K262" i="3" s="1"/>
  <c r="M262" i="3" s="1"/>
  <c r="N262" i="4" s="1"/>
  <c r="O262" i="4" s="1"/>
  <c r="J283" i="3"/>
  <c r="K283" i="3" s="1"/>
  <c r="M283" i="3" s="1"/>
  <c r="N283" i="4" s="1"/>
  <c r="O283" i="4" s="1"/>
  <c r="J359" i="3"/>
  <c r="K359" i="3" s="1"/>
  <c r="M359" i="3" s="1"/>
  <c r="N359" i="4" s="1"/>
  <c r="O359" i="4" s="1"/>
  <c r="J358" i="3"/>
  <c r="K358" i="3" s="1"/>
  <c r="M358" i="3" s="1"/>
  <c r="N358" i="4" s="1"/>
  <c r="O358" i="4" s="1"/>
  <c r="J236" i="3"/>
  <c r="K236" i="3" s="1"/>
  <c r="M236" i="3" s="1"/>
  <c r="N236" i="4" s="1"/>
  <c r="O236" i="4" s="1"/>
  <c r="J422" i="3"/>
  <c r="K422" i="3" s="1"/>
  <c r="M422" i="3" s="1"/>
  <c r="N422" i="4" s="1"/>
  <c r="O422" i="4" s="1"/>
  <c r="J285" i="3"/>
  <c r="K285" i="3" s="1"/>
  <c r="M285" i="3" s="1"/>
  <c r="N285" i="4" s="1"/>
  <c r="O285" i="4" s="1"/>
  <c r="J46" i="3"/>
  <c r="K46" i="3" s="1"/>
  <c r="M46" i="3" s="1"/>
  <c r="N46" i="4" s="1"/>
  <c r="O46" i="4" s="1"/>
  <c r="J118" i="3"/>
  <c r="K118" i="3" s="1"/>
  <c r="M118" i="3" s="1"/>
  <c r="N118" i="4" s="1"/>
  <c r="O118" i="4" s="1"/>
  <c r="J73" i="3"/>
  <c r="K73" i="3" s="1"/>
  <c r="M73" i="3" s="1"/>
  <c r="N73" i="4" s="1"/>
  <c r="O73" i="4" s="1"/>
  <c r="J87" i="3"/>
  <c r="K87" i="3" s="1"/>
  <c r="M87" i="3" s="1"/>
  <c r="N87" i="4" s="1"/>
  <c r="O87" i="4" s="1"/>
  <c r="J91" i="3"/>
  <c r="K91" i="3" s="1"/>
  <c r="M91" i="3" s="1"/>
  <c r="N91" i="4" s="1"/>
  <c r="O91" i="4" s="1"/>
  <c r="J260" i="3"/>
  <c r="K260" i="3" s="1"/>
  <c r="M260" i="3" s="1"/>
  <c r="N260" i="4" s="1"/>
  <c r="O260" i="4" s="1"/>
  <c r="J211" i="3"/>
  <c r="K211" i="3" s="1"/>
  <c r="M211" i="3" s="1"/>
  <c r="N211" i="4" s="1"/>
  <c r="O211" i="4" s="1"/>
  <c r="J322" i="3"/>
  <c r="K322" i="3" s="1"/>
  <c r="M322" i="3" s="1"/>
  <c r="N322" i="4" s="1"/>
  <c r="O322" i="4" s="1"/>
  <c r="J333" i="3"/>
  <c r="K333" i="3" s="1"/>
  <c r="M333" i="3" s="1"/>
  <c r="N333" i="4" s="1"/>
  <c r="O333" i="4" s="1"/>
  <c r="J434" i="3"/>
  <c r="K434" i="3" s="1"/>
  <c r="M434" i="3" s="1"/>
  <c r="N434" i="4" s="1"/>
  <c r="O434" i="4" s="1"/>
  <c r="J278" i="3"/>
  <c r="K278" i="3" s="1"/>
  <c r="M278" i="3" s="1"/>
  <c r="N278" i="4" s="1"/>
  <c r="O278" i="4" s="1"/>
  <c r="J274" i="3"/>
  <c r="K274" i="3" s="1"/>
  <c r="M274" i="3" s="1"/>
  <c r="N274" i="4" s="1"/>
  <c r="O274" i="4" s="1"/>
  <c r="J129" i="3"/>
  <c r="K129" i="3" s="1"/>
  <c r="M129" i="3" s="1"/>
  <c r="N129" i="4" s="1"/>
  <c r="O129" i="4" s="1"/>
  <c r="J55" i="3"/>
  <c r="K55" i="3" s="1"/>
  <c r="M55" i="3" s="1"/>
  <c r="N55" i="4" s="1"/>
  <c r="O55" i="4" s="1"/>
  <c r="J269" i="3"/>
  <c r="K269" i="3" s="1"/>
  <c r="M269" i="3" s="1"/>
  <c r="N269" i="4" s="1"/>
  <c r="O269" i="4" s="1"/>
  <c r="J357" i="3"/>
  <c r="K357" i="3" s="1"/>
  <c r="M357" i="3" s="1"/>
  <c r="N357" i="4" s="1"/>
  <c r="O357" i="4" s="1"/>
  <c r="J270" i="3"/>
  <c r="K270" i="3" s="1"/>
  <c r="M270" i="3" s="1"/>
  <c r="N270" i="4" s="1"/>
  <c r="O270" i="4" s="1"/>
  <c r="J164" i="3"/>
  <c r="K164" i="3" s="1"/>
  <c r="M164" i="3" s="1"/>
  <c r="N164" i="4" s="1"/>
  <c r="O164" i="4" s="1"/>
  <c r="J323" i="3"/>
  <c r="K323" i="3" s="1"/>
  <c r="M323" i="3" s="1"/>
  <c r="N323" i="4" s="1"/>
  <c r="O323" i="4" s="1"/>
  <c r="J428" i="3"/>
  <c r="K428" i="3" s="1"/>
  <c r="M428" i="3" s="1"/>
  <c r="N428" i="4" s="1"/>
  <c r="O428" i="4" s="1"/>
  <c r="J411" i="3"/>
  <c r="K411" i="3" s="1"/>
  <c r="M411" i="3" s="1"/>
  <c r="N411" i="4" s="1"/>
  <c r="O411" i="4" s="1"/>
  <c r="J214" i="3"/>
  <c r="K214" i="3" s="1"/>
  <c r="M214" i="3" s="1"/>
  <c r="N214" i="4" s="1"/>
  <c r="O214" i="4" s="1"/>
  <c r="J77" i="3"/>
  <c r="K77" i="3" s="1"/>
  <c r="M77" i="3" s="1"/>
  <c r="N77" i="4" s="1"/>
  <c r="O77" i="4" s="1"/>
  <c r="J24" i="3"/>
  <c r="K24" i="3" s="1"/>
  <c r="M24" i="3" s="1"/>
  <c r="N24" i="4" s="1"/>
  <c r="O24" i="4" s="1"/>
  <c r="J16" i="3"/>
  <c r="K16" i="3" s="1"/>
  <c r="M16" i="3" s="1"/>
  <c r="N16" i="4" s="1"/>
  <c r="O16" i="4" s="1"/>
  <c r="J266" i="3"/>
  <c r="K266" i="3" s="1"/>
  <c r="M266" i="3" s="1"/>
  <c r="N266" i="4" s="1"/>
  <c r="O266" i="4" s="1"/>
  <c r="J355" i="3"/>
  <c r="K355" i="3" s="1"/>
  <c r="M355" i="3" s="1"/>
  <c r="N355" i="4" s="1"/>
  <c r="O355" i="4" s="1"/>
  <c r="J276" i="3"/>
  <c r="K276" i="3" s="1"/>
  <c r="M276" i="3" s="1"/>
  <c r="N276" i="4" s="1"/>
  <c r="O276" i="4" s="1"/>
  <c r="J84" i="3"/>
  <c r="K84" i="3" s="1"/>
  <c r="M84" i="3" s="1"/>
  <c r="N84" i="4" s="1"/>
  <c r="O84" i="4" s="1"/>
  <c r="J171" i="3"/>
  <c r="K171" i="3" s="1"/>
  <c r="M171" i="3" s="1"/>
  <c r="N171" i="4" s="1"/>
  <c r="O171" i="4" s="1"/>
  <c r="J225" i="3"/>
  <c r="K225" i="3" s="1"/>
  <c r="M225" i="3" s="1"/>
  <c r="N225" i="4" s="1"/>
  <c r="O225" i="4" s="1"/>
  <c r="J185" i="3"/>
  <c r="K185" i="3" s="1"/>
  <c r="M185" i="3" s="1"/>
  <c r="N185" i="4" s="1"/>
  <c r="O185" i="4" s="1"/>
  <c r="J11" i="3"/>
  <c r="K11" i="3" s="1"/>
  <c r="M11" i="3" s="1"/>
  <c r="N11" i="4" s="1"/>
  <c r="O11" i="4" s="1"/>
  <c r="J94" i="3"/>
  <c r="K94" i="3" s="1"/>
  <c r="M94" i="3" s="1"/>
  <c r="N94" i="4" s="1"/>
  <c r="O94" i="4" s="1"/>
  <c r="J392" i="3"/>
  <c r="K392" i="3" s="1"/>
  <c r="M392" i="3" s="1"/>
  <c r="N392" i="4" s="1"/>
  <c r="O392" i="4" s="1"/>
  <c r="J267" i="3"/>
  <c r="K267" i="3" s="1"/>
  <c r="M267" i="3" s="1"/>
  <c r="N267" i="4" s="1"/>
  <c r="O267" i="4" s="1"/>
  <c r="J398" i="3"/>
  <c r="K398" i="3" s="1"/>
  <c r="M398" i="3" s="1"/>
  <c r="N398" i="4" s="1"/>
  <c r="O398" i="4" s="1"/>
  <c r="J233" i="3"/>
  <c r="K233" i="3" s="1"/>
  <c r="M233" i="3" s="1"/>
  <c r="N233" i="4" s="1"/>
  <c r="O233" i="4" s="1"/>
  <c r="J53" i="3"/>
  <c r="K53" i="3" s="1"/>
  <c r="M53" i="3" s="1"/>
  <c r="N53" i="4" s="1"/>
  <c r="O53" i="4" s="1"/>
  <c r="J362" i="3"/>
  <c r="K362" i="3" s="1"/>
  <c r="M362" i="3" s="1"/>
  <c r="N362" i="4" s="1"/>
  <c r="O362" i="4" s="1"/>
  <c r="J410" i="3"/>
  <c r="K410" i="3" s="1"/>
  <c r="M410" i="3" s="1"/>
  <c r="N410" i="4" s="1"/>
  <c r="O410" i="4" s="1"/>
  <c r="J388" i="3"/>
  <c r="K388" i="3" s="1"/>
  <c r="M388" i="3" s="1"/>
  <c r="N388" i="4" s="1"/>
  <c r="O388" i="4" s="1"/>
  <c r="J128" i="3"/>
  <c r="K128" i="3" s="1"/>
  <c r="M128" i="3" s="1"/>
  <c r="N128" i="4" s="1"/>
  <c r="O128" i="4" s="1"/>
  <c r="J34" i="3"/>
  <c r="K34" i="3" s="1"/>
  <c r="M34" i="3" s="1"/>
  <c r="N34" i="4" s="1"/>
  <c r="O34" i="4" s="1"/>
  <c r="J396" i="3"/>
  <c r="K396" i="3" s="1"/>
  <c r="M396" i="3" s="1"/>
  <c r="N396" i="4" s="1"/>
  <c r="O396" i="4" s="1"/>
  <c r="J13" i="3"/>
  <c r="K13" i="3" s="1"/>
  <c r="M13" i="3" s="1"/>
  <c r="N13" i="4" s="1"/>
  <c r="O13" i="4" s="1"/>
  <c r="J115" i="3"/>
  <c r="K115" i="3" s="1"/>
  <c r="M115" i="3" s="1"/>
  <c r="N115" i="4" s="1"/>
  <c r="O115" i="4" s="1"/>
  <c r="J85" i="3"/>
  <c r="K85" i="3" s="1"/>
  <c r="M85" i="3" s="1"/>
  <c r="N85" i="4" s="1"/>
  <c r="O85" i="4" s="1"/>
  <c r="J167" i="3"/>
  <c r="K167" i="3" s="1"/>
  <c r="M167" i="3" s="1"/>
  <c r="N167" i="4" s="1"/>
  <c r="O167" i="4" s="1"/>
  <c r="J345" i="3"/>
  <c r="K345" i="3" s="1"/>
  <c r="M345" i="3" s="1"/>
  <c r="N345" i="4" s="1"/>
  <c r="O345" i="4" s="1"/>
  <c r="J335" i="3"/>
  <c r="K335" i="3" s="1"/>
  <c r="M335" i="3" s="1"/>
  <c r="N335" i="4" s="1"/>
  <c r="O335" i="4" s="1"/>
  <c r="J80" i="3"/>
  <c r="K80" i="3" s="1"/>
  <c r="M80" i="3" s="1"/>
  <c r="N80" i="4" s="1"/>
  <c r="O80" i="4" s="1"/>
  <c r="J250" i="3"/>
  <c r="K250" i="3" s="1"/>
  <c r="M250" i="3" s="1"/>
  <c r="N250" i="4" s="1"/>
  <c r="O250" i="4" s="1"/>
  <c r="J17" i="3"/>
  <c r="K17" i="3" s="1"/>
  <c r="M17" i="3" s="1"/>
  <c r="N17" i="4" s="1"/>
  <c r="O17" i="4" s="1"/>
  <c r="J376" i="3"/>
  <c r="K376" i="3" s="1"/>
  <c r="M376" i="3" s="1"/>
  <c r="N376" i="4" s="1"/>
  <c r="O376" i="4" s="1"/>
  <c r="J306" i="3"/>
  <c r="K306" i="3" s="1"/>
  <c r="M306" i="3" s="1"/>
  <c r="N306" i="4" s="1"/>
  <c r="O306" i="4" s="1"/>
  <c r="J294" i="3"/>
  <c r="K294" i="3" s="1"/>
  <c r="M294" i="3" s="1"/>
  <c r="N294" i="4" s="1"/>
  <c r="O294" i="4" s="1"/>
  <c r="J36" i="3"/>
  <c r="K36" i="3" s="1"/>
  <c r="M36" i="3" s="1"/>
  <c r="N36" i="4" s="1"/>
  <c r="O36" i="4" s="1"/>
  <c r="J193" i="3"/>
  <c r="K193" i="3" s="1"/>
  <c r="M193" i="3" s="1"/>
  <c r="N193" i="4" s="1"/>
  <c r="O193" i="4" s="1"/>
  <c r="J284" i="3"/>
  <c r="K284" i="3" s="1"/>
  <c r="M284" i="3" s="1"/>
  <c r="N284" i="4" s="1"/>
  <c r="O284" i="4" s="1"/>
  <c r="J18" i="3"/>
  <c r="K18" i="3" s="1"/>
  <c r="M18" i="3" s="1"/>
  <c r="N18" i="4" s="1"/>
  <c r="O18" i="4" s="1"/>
  <c r="J156" i="3"/>
  <c r="K156" i="3" s="1"/>
  <c r="M156" i="3" s="1"/>
  <c r="N156" i="4" s="1"/>
  <c r="O156" i="4" s="1"/>
  <c r="J28" i="3"/>
  <c r="K28" i="3" s="1"/>
  <c r="M28" i="3" s="1"/>
  <c r="N28" i="4" s="1"/>
  <c r="O28" i="4" s="1"/>
  <c r="J307" i="3"/>
  <c r="K307" i="3" s="1"/>
  <c r="M307" i="3" s="1"/>
  <c r="N307" i="4" s="1"/>
  <c r="O307" i="4" s="1"/>
  <c r="J360" i="3"/>
  <c r="K360" i="3" s="1"/>
  <c r="M360" i="3" s="1"/>
  <c r="N360" i="4" s="1"/>
  <c r="O360" i="4" s="1"/>
  <c r="J218" i="3"/>
  <c r="K218" i="3" s="1"/>
  <c r="M218" i="3" s="1"/>
  <c r="N218" i="4" s="1"/>
  <c r="O218" i="4" s="1"/>
  <c r="J182" i="3"/>
  <c r="K182" i="3" s="1"/>
  <c r="M182" i="3" s="1"/>
  <c r="N182" i="4" s="1"/>
  <c r="O182" i="4" s="1"/>
  <c r="J96" i="3"/>
  <c r="K96" i="3" s="1"/>
  <c r="M96" i="3" s="1"/>
  <c r="N96" i="4" s="1"/>
  <c r="O96" i="4" s="1"/>
  <c r="J230" i="3"/>
  <c r="K230" i="3" s="1"/>
  <c r="M230" i="3" s="1"/>
  <c r="N230" i="4" s="1"/>
  <c r="O230" i="4" s="1"/>
  <c r="J346" i="3"/>
  <c r="K346" i="3" s="1"/>
  <c r="M346" i="3" s="1"/>
  <c r="N346" i="4" s="1"/>
  <c r="O346" i="4" s="1"/>
  <c r="J331" i="3"/>
  <c r="K331" i="3" s="1"/>
  <c r="M331" i="3" s="1"/>
  <c r="N331" i="4" s="1"/>
  <c r="O331" i="4" s="1"/>
  <c r="J370" i="3"/>
  <c r="K370" i="3" s="1"/>
  <c r="M370" i="3" s="1"/>
  <c r="N370" i="4" s="1"/>
  <c r="O370" i="4" s="1"/>
  <c r="J130" i="3"/>
  <c r="K130" i="3" s="1"/>
  <c r="M130" i="3" s="1"/>
  <c r="N130" i="4" s="1"/>
  <c r="O130" i="4" s="1"/>
  <c r="J27" i="3"/>
  <c r="K27" i="3" s="1"/>
  <c r="M27" i="3" s="1"/>
  <c r="N27" i="4" s="1"/>
  <c r="O27" i="4" s="1"/>
  <c r="J296" i="3"/>
  <c r="K296" i="3" s="1"/>
  <c r="M296" i="3" s="1"/>
  <c r="N296" i="4" s="1"/>
  <c r="O296" i="4" s="1"/>
  <c r="J380" i="3"/>
  <c r="K380" i="3" s="1"/>
  <c r="M380" i="3" s="1"/>
  <c r="N380" i="4" s="1"/>
  <c r="O380" i="4" s="1"/>
  <c r="J93" i="3"/>
  <c r="K93" i="3" s="1"/>
  <c r="M93" i="3" s="1"/>
  <c r="N93" i="4" s="1"/>
  <c r="O93" i="4" s="1"/>
  <c r="J385" i="3"/>
  <c r="K385" i="3" s="1"/>
  <c r="M385" i="3" s="1"/>
  <c r="N385" i="4" s="1"/>
  <c r="O385" i="4" s="1"/>
  <c r="J429" i="3"/>
  <c r="K429" i="3" s="1"/>
  <c r="M429" i="3" s="1"/>
  <c r="N429" i="4" s="1"/>
  <c r="O429" i="4" s="1"/>
  <c r="J14" i="3"/>
  <c r="K14" i="3" s="1"/>
  <c r="M14" i="3" s="1"/>
  <c r="N14" i="4" s="1"/>
  <c r="O14" i="4" s="1"/>
  <c r="J339" i="3"/>
  <c r="K339" i="3" s="1"/>
  <c r="M339" i="3" s="1"/>
  <c r="N339" i="4" s="1"/>
  <c r="O339" i="4" s="1"/>
  <c r="J151" i="3"/>
  <c r="K151" i="3" s="1"/>
  <c r="M151" i="3" s="1"/>
  <c r="N151" i="4" s="1"/>
  <c r="O151" i="4" s="1"/>
  <c r="J246" i="3"/>
  <c r="K246" i="3" s="1"/>
  <c r="M246" i="3" s="1"/>
  <c r="N246" i="4" s="1"/>
  <c r="O246" i="4" s="1"/>
  <c r="J124" i="3"/>
  <c r="K124" i="3" s="1"/>
  <c r="M124" i="3" s="1"/>
  <c r="N124" i="4" s="1"/>
  <c r="O124" i="4" s="1"/>
  <c r="J424" i="3"/>
  <c r="K424" i="3" s="1"/>
  <c r="M424" i="3" s="1"/>
  <c r="N424" i="4" s="1"/>
  <c r="O424" i="4" s="1"/>
  <c r="J78" i="3"/>
  <c r="K78" i="3" s="1"/>
  <c r="M78" i="3" s="1"/>
  <c r="N78" i="4" s="1"/>
  <c r="O78" i="4" s="1"/>
  <c r="J210" i="3"/>
  <c r="K210" i="3" s="1"/>
  <c r="M210" i="3" s="1"/>
  <c r="N210" i="4" s="1"/>
  <c r="O210" i="4" s="1"/>
  <c r="J97" i="3"/>
  <c r="K97" i="3" s="1"/>
  <c r="M97" i="3" s="1"/>
  <c r="N97" i="4" s="1"/>
  <c r="O97" i="4" s="1"/>
  <c r="J172" i="3"/>
  <c r="K172" i="3" s="1"/>
  <c r="M172" i="3" s="1"/>
  <c r="N172" i="4" s="1"/>
  <c r="O172" i="4" s="1"/>
  <c r="J81" i="3"/>
  <c r="K81" i="3" s="1"/>
  <c r="M81" i="3" s="1"/>
  <c r="N81" i="4" s="1"/>
  <c r="O81" i="4" s="1"/>
  <c r="J277" i="3"/>
  <c r="K277" i="3" s="1"/>
  <c r="M277" i="3" s="1"/>
  <c r="N277" i="4" s="1"/>
  <c r="O277" i="4" s="1"/>
  <c r="J140" i="3"/>
  <c r="K140" i="3" s="1"/>
  <c r="M140" i="3" s="1"/>
  <c r="N140" i="4" s="1"/>
  <c r="O140" i="4" s="1"/>
  <c r="J146" i="3"/>
  <c r="K146" i="3" s="1"/>
  <c r="M146" i="3" s="1"/>
  <c r="N146" i="4" s="1"/>
  <c r="O146" i="4" s="1"/>
  <c r="J162" i="3"/>
  <c r="K162" i="3" s="1"/>
  <c r="M162" i="3" s="1"/>
  <c r="N162" i="4" s="1"/>
  <c r="O162" i="4" s="1"/>
  <c r="J212" i="3"/>
  <c r="K212" i="3" s="1"/>
  <c r="M212" i="3" s="1"/>
  <c r="N212" i="4" s="1"/>
  <c r="O212" i="4" s="1"/>
  <c r="J327" i="3"/>
  <c r="K327" i="3" s="1"/>
  <c r="M327" i="3" s="1"/>
  <c r="N327" i="4" s="1"/>
  <c r="O327" i="4" s="1"/>
  <c r="J371" i="3"/>
  <c r="K371" i="3" s="1"/>
  <c r="M371" i="3" s="1"/>
  <c r="N371" i="4" s="1"/>
  <c r="O371" i="4" s="1"/>
  <c r="J224" i="3"/>
  <c r="K224" i="3" s="1"/>
  <c r="M224" i="3" s="1"/>
  <c r="N224" i="4" s="1"/>
  <c r="O224" i="4" s="1"/>
  <c r="J282" i="3"/>
  <c r="K282" i="3" s="1"/>
  <c r="M282" i="3" s="1"/>
  <c r="N282" i="4" s="1"/>
  <c r="O282" i="4" s="1"/>
  <c r="J325" i="3"/>
  <c r="K325" i="3" s="1"/>
  <c r="M325" i="3" s="1"/>
  <c r="N325" i="4" s="1"/>
  <c r="O325" i="4" s="1"/>
  <c r="J161" i="3"/>
  <c r="K161" i="3" s="1"/>
  <c r="M161" i="3" s="1"/>
  <c r="N161" i="4" s="1"/>
  <c r="O161" i="4" s="1"/>
  <c r="J179" i="3"/>
  <c r="K179" i="3" s="1"/>
  <c r="M179" i="3" s="1"/>
  <c r="N179" i="4" s="1"/>
  <c r="O179" i="4" s="1"/>
  <c r="J374" i="3"/>
  <c r="K374" i="3" s="1"/>
  <c r="M374" i="3" s="1"/>
  <c r="N374" i="4" s="1"/>
  <c r="O374" i="4" s="1"/>
  <c r="J188" i="3"/>
  <c r="K188" i="3" s="1"/>
  <c r="M188" i="3" s="1"/>
  <c r="N188" i="4" s="1"/>
  <c r="O188" i="4" s="1"/>
  <c r="J273" i="3"/>
  <c r="K273" i="3" s="1"/>
  <c r="M273" i="3" s="1"/>
  <c r="N273" i="4" s="1"/>
  <c r="O273" i="4" s="1"/>
  <c r="J131" i="3"/>
  <c r="K131" i="3" s="1"/>
  <c r="M131" i="3" s="1"/>
  <c r="N131" i="4" s="1"/>
  <c r="O131" i="4" s="1"/>
  <c r="J377" i="3"/>
  <c r="K377" i="3" s="1"/>
  <c r="M377" i="3" s="1"/>
  <c r="N377" i="4" s="1"/>
  <c r="O377" i="4" s="1"/>
  <c r="J177" i="3"/>
  <c r="K177" i="3" s="1"/>
  <c r="M177" i="3" s="1"/>
  <c r="N177" i="4" s="1"/>
  <c r="O177" i="4" s="1"/>
  <c r="J51" i="3"/>
  <c r="K51" i="3" s="1"/>
  <c r="M51" i="3" s="1"/>
  <c r="N51" i="4" s="1"/>
  <c r="O51" i="4" s="1"/>
  <c r="J248" i="3"/>
  <c r="K248" i="3" s="1"/>
  <c r="M248" i="3" s="1"/>
  <c r="N248" i="4" s="1"/>
  <c r="O248" i="4" s="1"/>
  <c r="J45" i="3"/>
  <c r="K45" i="3" s="1"/>
  <c r="M45" i="3" s="1"/>
  <c r="N45" i="4" s="1"/>
  <c r="O45" i="4" s="1"/>
  <c r="J418" i="3"/>
  <c r="K418" i="3" s="1"/>
  <c r="M418" i="3" s="1"/>
  <c r="N418" i="4" s="1"/>
  <c r="O418" i="4" s="1"/>
  <c r="J22" i="3"/>
  <c r="K22" i="3" s="1"/>
  <c r="M22" i="3" s="1"/>
  <c r="N22" i="4" s="1"/>
  <c r="O22" i="4" s="1"/>
  <c r="J349" i="3"/>
  <c r="K349" i="3" s="1"/>
  <c r="M349" i="3" s="1"/>
  <c r="N349" i="4" s="1"/>
  <c r="O349" i="4" s="1"/>
  <c r="J217" i="3"/>
  <c r="K217" i="3" s="1"/>
  <c r="M217" i="3" s="1"/>
  <c r="N217" i="4" s="1"/>
  <c r="O217" i="4" s="1"/>
  <c r="J59" i="3"/>
  <c r="K59" i="3" s="1"/>
  <c r="M59" i="3" s="1"/>
  <c r="N59" i="4" s="1"/>
  <c r="O59" i="4" s="1"/>
  <c r="J69" i="3"/>
  <c r="K69" i="3" s="1"/>
  <c r="M69" i="3" s="1"/>
  <c r="N69" i="4" s="1"/>
  <c r="O69" i="4" s="1"/>
  <c r="J435" i="3"/>
  <c r="K435" i="3" s="1"/>
  <c r="M435" i="3" s="1"/>
  <c r="N435" i="4" s="1"/>
  <c r="O435" i="4" s="1"/>
  <c r="J330" i="3"/>
  <c r="K330" i="3" s="1"/>
  <c r="M330" i="3" s="1"/>
  <c r="N330" i="4" s="1"/>
  <c r="O330" i="4" s="1"/>
  <c r="J25" i="3"/>
  <c r="K25" i="3" s="1"/>
  <c r="M25" i="3" s="1"/>
  <c r="N25" i="4" s="1"/>
  <c r="O25" i="4" s="1"/>
  <c r="J363" i="3"/>
  <c r="K363" i="3" s="1"/>
  <c r="M363" i="3" s="1"/>
  <c r="N363" i="4" s="1"/>
  <c r="O363" i="4" s="1"/>
  <c r="J134" i="3"/>
  <c r="K134" i="3" s="1"/>
  <c r="M134" i="3" s="1"/>
  <c r="N134" i="4" s="1"/>
  <c r="O134" i="4" s="1"/>
  <c r="J271" i="3"/>
  <c r="K271" i="3" s="1"/>
  <c r="M271" i="3" s="1"/>
  <c r="N271" i="4" s="1"/>
  <c r="O271" i="4" s="1"/>
  <c r="J390" i="3"/>
  <c r="K390" i="3" s="1"/>
  <c r="M390" i="3" s="1"/>
  <c r="N390" i="4" s="1"/>
  <c r="O390" i="4" s="1"/>
  <c r="J394" i="3"/>
  <c r="K394" i="3" s="1"/>
  <c r="M394" i="3" s="1"/>
  <c r="N394" i="4" s="1"/>
  <c r="O394" i="4" s="1"/>
  <c r="J113" i="3"/>
  <c r="K113" i="3" s="1"/>
  <c r="M113" i="3" s="1"/>
  <c r="N113" i="4" s="1"/>
  <c r="O113" i="4" s="1"/>
  <c r="J10" i="3"/>
  <c r="K10" i="3" s="1"/>
  <c r="M10" i="3" s="1"/>
  <c r="N10" i="4" s="1"/>
  <c r="O10" i="4" s="1"/>
  <c r="J319" i="3"/>
  <c r="K319" i="3" s="1"/>
  <c r="M319" i="3" s="1"/>
  <c r="N319" i="4" s="1"/>
  <c r="O319" i="4" s="1"/>
  <c r="J297" i="3"/>
  <c r="K297" i="3" s="1"/>
  <c r="M297" i="3" s="1"/>
  <c r="N297" i="4" s="1"/>
  <c r="O297" i="4" s="1"/>
  <c r="J197" i="3"/>
  <c r="K197" i="3" s="1"/>
  <c r="M197" i="3" s="1"/>
  <c r="N197" i="4" s="1"/>
  <c r="O197" i="4" s="1"/>
  <c r="J12" i="3"/>
  <c r="K12" i="3" s="1"/>
  <c r="M12" i="3" s="1"/>
  <c r="N12" i="4" s="1"/>
  <c r="O12" i="4" s="1"/>
  <c r="J148" i="3"/>
  <c r="K148" i="3" s="1"/>
  <c r="M148" i="3" s="1"/>
  <c r="N148" i="4" s="1"/>
  <c r="O148" i="4" s="1"/>
  <c r="J147" i="3"/>
  <c r="K147" i="3" s="1"/>
  <c r="M147" i="3" s="1"/>
  <c r="N147" i="4" s="1"/>
  <c r="O147" i="4" s="1"/>
  <c r="J393" i="3"/>
  <c r="K393" i="3" s="1"/>
  <c r="M393" i="3" s="1"/>
  <c r="N393" i="4" s="1"/>
  <c r="O393" i="4" s="1"/>
  <c r="J122" i="3"/>
  <c r="K122" i="3" s="1"/>
  <c r="M122" i="3" s="1"/>
  <c r="N122" i="4" s="1"/>
  <c r="O122" i="4" s="1"/>
  <c r="J417" i="3"/>
  <c r="K417" i="3" s="1"/>
  <c r="M417" i="3" s="1"/>
  <c r="N417" i="4" s="1"/>
  <c r="O417" i="4" s="1"/>
  <c r="J409" i="3"/>
  <c r="K409" i="3" s="1"/>
  <c r="M409" i="3" s="1"/>
  <c r="N409" i="4" s="1"/>
  <c r="O409" i="4" s="1"/>
  <c r="J395" i="3"/>
  <c r="K395" i="3" s="1"/>
  <c r="M395" i="3" s="1"/>
  <c r="N395" i="4" s="1"/>
  <c r="O395" i="4" s="1"/>
  <c r="J289" i="3"/>
  <c r="K289" i="3" s="1"/>
  <c r="M289" i="3" s="1"/>
  <c r="N289" i="4" s="1"/>
  <c r="O289" i="4" s="1"/>
  <c r="J189" i="3"/>
  <c r="K189" i="3" s="1"/>
  <c r="M189" i="3" s="1"/>
  <c r="N189" i="4" s="1"/>
  <c r="O189" i="4" s="1"/>
  <c r="J74" i="3"/>
  <c r="K74" i="3" s="1"/>
  <c r="M74" i="3" s="1"/>
  <c r="N74" i="4" s="1"/>
  <c r="O74" i="4" s="1"/>
  <c r="J305" i="3"/>
  <c r="K305" i="3" s="1"/>
  <c r="M305" i="3" s="1"/>
  <c r="N305" i="4" s="1"/>
  <c r="O305" i="4" s="1"/>
  <c r="J15" i="3"/>
  <c r="K15" i="3" s="1"/>
  <c r="M15" i="3" s="1"/>
  <c r="N15" i="4" s="1"/>
  <c r="O15" i="4" s="1"/>
  <c r="J117" i="3"/>
  <c r="K117" i="3" s="1"/>
  <c r="M117" i="3" s="1"/>
  <c r="N117" i="4" s="1"/>
  <c r="O117" i="4" s="1"/>
  <c r="J379" i="3"/>
  <c r="K379" i="3" s="1"/>
  <c r="M379" i="3" s="1"/>
  <c r="N379" i="4" s="1"/>
  <c r="O379" i="4" s="1"/>
  <c r="J153" i="3"/>
  <c r="K153" i="3" s="1"/>
  <c r="M153" i="3" s="1"/>
  <c r="N153" i="4" s="1"/>
  <c r="O153" i="4" s="1"/>
  <c r="J79" i="3"/>
  <c r="K79" i="3" s="1"/>
  <c r="M79" i="3" s="1"/>
  <c r="N79" i="4" s="1"/>
  <c r="O79" i="4" s="1"/>
  <c r="J29" i="3"/>
  <c r="K29" i="3" s="1"/>
  <c r="M29" i="3" s="1"/>
  <c r="N29" i="4" s="1"/>
  <c r="O29" i="4" s="1"/>
  <c r="J317" i="3"/>
  <c r="K317" i="3" s="1"/>
  <c r="M317" i="3" s="1"/>
  <c r="N317" i="4" s="1"/>
  <c r="O317" i="4" s="1"/>
  <c r="J381" i="3"/>
  <c r="K381" i="3" s="1"/>
  <c r="M381" i="3" s="1"/>
  <c r="N381" i="4" s="1"/>
  <c r="O381" i="4" s="1"/>
  <c r="J83" i="3"/>
  <c r="K83" i="3" s="1"/>
  <c r="M83" i="3" s="1"/>
  <c r="N83" i="4" s="1"/>
  <c r="O83" i="4" s="1"/>
  <c r="J60" i="3"/>
  <c r="K60" i="3" s="1"/>
  <c r="M60" i="3" s="1"/>
  <c r="N60" i="4" s="1"/>
  <c r="O60" i="4" s="1"/>
  <c r="J375" i="3"/>
  <c r="K375" i="3" s="1"/>
  <c r="M375" i="3" s="1"/>
  <c r="N375" i="4" s="1"/>
  <c r="O375" i="4" s="1"/>
  <c r="J109" i="3"/>
  <c r="K109" i="3" s="1"/>
  <c r="M109" i="3" s="1"/>
  <c r="N109" i="4" s="1"/>
  <c r="O109" i="4" s="1"/>
  <c r="J76" i="3"/>
  <c r="K76" i="3" s="1"/>
  <c r="M76" i="3" s="1"/>
  <c r="N76" i="4" s="1"/>
  <c r="O76" i="4" s="1"/>
  <c r="J89" i="3"/>
  <c r="K89" i="3" s="1"/>
  <c r="M89" i="3" s="1"/>
  <c r="N89" i="4" s="1"/>
  <c r="O89" i="4" s="1"/>
  <c r="J290" i="3"/>
  <c r="K290" i="3" s="1"/>
  <c r="M290" i="3" s="1"/>
  <c r="N290" i="4" s="1"/>
  <c r="O290" i="4" s="1"/>
  <c r="J56" i="3"/>
  <c r="K56" i="3" s="1"/>
  <c r="M56" i="3" s="1"/>
  <c r="N56" i="4" s="1"/>
  <c r="O56" i="4" s="1"/>
  <c r="J268" i="3"/>
  <c r="K268" i="3" s="1"/>
  <c r="M268" i="3" s="1"/>
  <c r="N268" i="4" s="1"/>
  <c r="O268" i="4" s="1"/>
  <c r="J183" i="3"/>
  <c r="K183" i="3" s="1"/>
  <c r="M183" i="3" s="1"/>
  <c r="N183" i="4" s="1"/>
  <c r="O183" i="4" s="1"/>
  <c r="J347" i="3"/>
  <c r="K347" i="3" s="1"/>
  <c r="M347" i="3" s="1"/>
  <c r="N347" i="4" s="1"/>
  <c r="O347" i="4" s="1"/>
  <c r="J384" i="3"/>
  <c r="K384" i="3" s="1"/>
  <c r="M384" i="3" s="1"/>
  <c r="N384" i="4" s="1"/>
  <c r="O384" i="4" s="1"/>
  <c r="J145" i="3"/>
  <c r="K145" i="3" s="1"/>
  <c r="M145" i="3" s="1"/>
  <c r="N145" i="4" s="1"/>
  <c r="O145" i="4" s="1"/>
  <c r="J196" i="3"/>
  <c r="K196" i="3" s="1"/>
  <c r="M196" i="3" s="1"/>
  <c r="N196" i="4" s="1"/>
  <c r="O196" i="4" s="1"/>
  <c r="J67" i="3"/>
  <c r="K67" i="3" s="1"/>
  <c r="M67" i="3" s="1"/>
  <c r="N67" i="4" s="1"/>
  <c r="O67" i="4" s="1"/>
  <c r="J220" i="3"/>
  <c r="K220" i="3" s="1"/>
  <c r="M220" i="3" s="1"/>
  <c r="N220" i="4" s="1"/>
  <c r="O220" i="4" s="1"/>
  <c r="J194" i="3"/>
  <c r="K194" i="3" s="1"/>
  <c r="M194" i="3" s="1"/>
  <c r="N194" i="4" s="1"/>
  <c r="O194" i="4" s="1"/>
  <c r="J403" i="3"/>
  <c r="K403" i="3" s="1"/>
  <c r="M403" i="3" s="1"/>
  <c r="N403" i="4" s="1"/>
  <c r="O403" i="4" s="1"/>
  <c r="J216" i="3"/>
  <c r="K216" i="3" s="1"/>
  <c r="M216" i="3" s="1"/>
  <c r="N216" i="4" s="1"/>
  <c r="O216" i="4" s="1"/>
  <c r="J70" i="3"/>
  <c r="K70" i="3" s="1"/>
  <c r="M70" i="3" s="1"/>
  <c r="N70" i="4" s="1"/>
  <c r="O70" i="4" s="1"/>
  <c r="J176" i="3"/>
  <c r="K176" i="3" s="1"/>
  <c r="M176" i="3" s="1"/>
  <c r="N176" i="4" s="1"/>
  <c r="O176" i="4" s="1"/>
  <c r="J141" i="3"/>
  <c r="K141" i="3" s="1"/>
  <c r="M141" i="3" s="1"/>
  <c r="N141" i="4" s="1"/>
  <c r="O141" i="4" s="1"/>
  <c r="J310" i="3"/>
  <c r="K310" i="3" s="1"/>
  <c r="M310" i="3" s="1"/>
  <c r="N310" i="4" s="1"/>
  <c r="O310" i="4" s="1"/>
  <c r="J255" i="3"/>
  <c r="K255" i="3" s="1"/>
  <c r="M255" i="3" s="1"/>
  <c r="N255" i="4" s="1"/>
  <c r="O255" i="4" s="1"/>
  <c r="J209" i="3"/>
  <c r="K209" i="3" s="1"/>
  <c r="M209" i="3" s="1"/>
  <c r="N209" i="4" s="1"/>
  <c r="O209" i="4" s="1"/>
  <c r="J190" i="3"/>
  <c r="K190" i="3" s="1"/>
  <c r="M190" i="3" s="1"/>
  <c r="N190" i="4" s="1"/>
  <c r="O190" i="4" s="1"/>
  <c r="J195" i="3"/>
  <c r="K195" i="3" s="1"/>
  <c r="M195" i="3" s="1"/>
  <c r="N195" i="4" s="1"/>
  <c r="O195" i="4" s="1"/>
  <c r="J41" i="3"/>
  <c r="K41" i="3" s="1"/>
  <c r="M41" i="3" s="1"/>
  <c r="N41" i="4" s="1"/>
  <c r="O41" i="4" s="1"/>
  <c r="J264" i="3"/>
  <c r="K264" i="3" s="1"/>
  <c r="M264" i="3" s="1"/>
  <c r="N264" i="4" s="1"/>
  <c r="O264" i="4" s="1"/>
  <c r="J228" i="3"/>
  <c r="K228" i="3" s="1"/>
  <c r="M228" i="3" s="1"/>
  <c r="N228" i="4" s="1"/>
  <c r="O228" i="4" s="1"/>
  <c r="J253" i="3"/>
  <c r="K253" i="3" s="1"/>
  <c r="M253" i="3" s="1"/>
  <c r="N253" i="4" s="1"/>
  <c r="O253" i="4" s="1"/>
  <c r="J166" i="3"/>
  <c r="K166" i="3" s="1"/>
  <c r="M166" i="3" s="1"/>
  <c r="N166" i="4" s="1"/>
  <c r="O166" i="4" s="1"/>
  <c r="J213" i="3"/>
  <c r="K213" i="3" s="1"/>
  <c r="M213" i="3" s="1"/>
  <c r="N213" i="4" s="1"/>
  <c r="O213" i="4" s="1"/>
  <c r="J101" i="3"/>
  <c r="K101" i="3" s="1"/>
  <c r="M101" i="3" s="1"/>
  <c r="N101" i="4" s="1"/>
  <c r="O101" i="4" s="1"/>
  <c r="J202" i="3"/>
  <c r="K202" i="3" s="1"/>
  <c r="M202" i="3" s="1"/>
  <c r="N202" i="4" s="1"/>
  <c r="O202" i="4" s="1"/>
  <c r="J187" i="3"/>
  <c r="K187" i="3" s="1"/>
  <c r="M187" i="3" s="1"/>
  <c r="N187" i="4" s="1"/>
  <c r="O187" i="4" s="1"/>
  <c r="J242" i="3"/>
  <c r="K242" i="3" s="1"/>
  <c r="M242" i="3" s="1"/>
  <c r="N242" i="4" s="1"/>
  <c r="O242" i="4" s="1"/>
  <c r="J152" i="3"/>
  <c r="K152" i="3" s="1"/>
  <c r="M152" i="3" s="1"/>
  <c r="N152" i="4" s="1"/>
  <c r="O152" i="4" s="1"/>
  <c r="J304" i="3"/>
  <c r="K304" i="3" s="1"/>
  <c r="M304" i="3" s="1"/>
  <c r="N304" i="4" s="1"/>
  <c r="O304" i="4" s="1"/>
  <c r="J239" i="3"/>
  <c r="K239" i="3" s="1"/>
  <c r="M239" i="3" s="1"/>
  <c r="N239" i="4" s="1"/>
  <c r="O239" i="4" s="1"/>
  <c r="J144" i="3"/>
  <c r="K144" i="3" s="1"/>
  <c r="M144" i="3" s="1"/>
  <c r="N144" i="4" s="1"/>
  <c r="O144" i="4" s="1"/>
  <c r="J350" i="3"/>
  <c r="K350" i="3" s="1"/>
  <c r="M350" i="3" s="1"/>
  <c r="N350" i="4" s="1"/>
  <c r="O350" i="4" s="1"/>
  <c r="J33" i="3"/>
  <c r="K33" i="3" s="1"/>
  <c r="M33" i="3" s="1"/>
  <c r="N33" i="4" s="1"/>
  <c r="O33" i="4" s="1"/>
  <c r="J412" i="3"/>
  <c r="K412" i="3" s="1"/>
  <c r="M412" i="3" s="1"/>
  <c r="N412" i="4" s="1"/>
  <c r="O412" i="4" s="1"/>
  <c r="J98" i="3"/>
  <c r="K98" i="3" s="1"/>
  <c r="M98" i="3" s="1"/>
  <c r="N98" i="4" s="1"/>
  <c r="O98" i="4" s="1"/>
  <c r="J373" i="3"/>
  <c r="K373" i="3" s="1"/>
  <c r="M373" i="3" s="1"/>
  <c r="N373" i="4" s="1"/>
  <c r="O373" i="4" s="1"/>
  <c r="J413" i="3"/>
  <c r="K413" i="3" s="1"/>
  <c r="M413" i="3" s="1"/>
  <c r="N413" i="4" s="1"/>
  <c r="O413" i="4" s="1"/>
  <c r="J133" i="3"/>
  <c r="K133" i="3" s="1"/>
  <c r="M133" i="3" s="1"/>
  <c r="N133" i="4" s="1"/>
  <c r="O133" i="4" s="1"/>
  <c r="J256" i="3"/>
  <c r="K256" i="3" s="1"/>
  <c r="M256" i="3" s="1"/>
  <c r="N256" i="4" s="1"/>
  <c r="O256" i="4" s="1"/>
  <c r="J332" i="3"/>
  <c r="K332" i="3" s="1"/>
  <c r="M332" i="3" s="1"/>
  <c r="N332" i="4" s="1"/>
  <c r="O332" i="4" s="1"/>
  <c r="J154" i="3"/>
  <c r="K154" i="3" s="1"/>
  <c r="M154" i="3" s="1"/>
  <c r="N154" i="4" s="1"/>
  <c r="O154" i="4" s="1"/>
  <c r="J342" i="3"/>
  <c r="K342" i="3" s="1"/>
  <c r="M342" i="3" s="1"/>
  <c r="N342" i="4" s="1"/>
  <c r="O342" i="4" s="1"/>
  <c r="J75" i="3"/>
  <c r="K75" i="3" s="1"/>
  <c r="M75" i="3" s="1"/>
  <c r="N75" i="4" s="1"/>
  <c r="O75" i="4" s="1"/>
  <c r="J399" i="3"/>
  <c r="K399" i="3" s="1"/>
  <c r="M399" i="3" s="1"/>
  <c r="N399" i="4" s="1"/>
  <c r="O399" i="4" s="1"/>
  <c r="J318" i="3"/>
  <c r="K318" i="3" s="1"/>
  <c r="M318" i="3" s="1"/>
  <c r="N318" i="4" s="1"/>
  <c r="O318" i="4" s="1"/>
  <c r="J421" i="3"/>
  <c r="K421" i="3" s="1"/>
  <c r="M421" i="3" s="1"/>
  <c r="N421" i="4" s="1"/>
  <c r="O421" i="4" s="1"/>
  <c r="J110" i="3"/>
  <c r="K110" i="3" s="1"/>
  <c r="M110" i="3" s="1"/>
  <c r="N110" i="4" s="1"/>
  <c r="O110" i="4" s="1"/>
  <c r="J430" i="3"/>
  <c r="K430" i="3" s="1"/>
  <c r="M430" i="3" s="1"/>
  <c r="N430" i="4" s="1"/>
  <c r="O430" i="4" s="1"/>
  <c r="J300" i="3"/>
  <c r="K300" i="3" s="1"/>
  <c r="M300" i="3" s="1"/>
  <c r="N300" i="4" s="1"/>
  <c r="O300" i="4" s="1"/>
  <c r="J386" i="3"/>
  <c r="K386" i="3" s="1"/>
  <c r="M386" i="3" s="1"/>
  <c r="N386" i="4" s="1"/>
  <c r="O386" i="4" s="1"/>
  <c r="J52" i="3"/>
  <c r="K52" i="3" s="1"/>
  <c r="M52" i="3" s="1"/>
  <c r="N52" i="4" s="1"/>
  <c r="O52" i="4" s="1"/>
  <c r="J68" i="3"/>
  <c r="K68" i="3" s="1"/>
  <c r="M68" i="3" s="1"/>
  <c r="N68" i="4" s="1"/>
  <c r="O68" i="4" s="1"/>
  <c r="J221" i="3"/>
  <c r="K221" i="3" s="1"/>
  <c r="M221" i="3" s="1"/>
  <c r="N221" i="4" s="1"/>
  <c r="O221" i="4" s="1"/>
  <c r="J191" i="3"/>
  <c r="K191" i="3" s="1"/>
  <c r="M191" i="3" s="1"/>
  <c r="N191" i="4" s="1"/>
  <c r="O191" i="4" s="1"/>
  <c r="J215" i="3"/>
  <c r="K215" i="3" s="1"/>
  <c r="M215" i="3" s="1"/>
  <c r="N215" i="4" s="1"/>
  <c r="O215" i="4" s="1"/>
  <c r="J155" i="3"/>
  <c r="K155" i="3" s="1"/>
  <c r="M155" i="3" s="1"/>
  <c r="N155" i="4" s="1"/>
  <c r="O155" i="4" s="1"/>
  <c r="J49" i="3"/>
  <c r="K49" i="3" s="1"/>
  <c r="M49" i="3" s="1"/>
  <c r="N49" i="4" s="1"/>
  <c r="O49" i="4" s="1"/>
  <c r="J249" i="3"/>
  <c r="K249" i="3" s="1"/>
  <c r="M249" i="3" s="1"/>
  <c r="N249" i="4" s="1"/>
  <c r="O249" i="4" s="1"/>
  <c r="J88" i="3"/>
  <c r="K88" i="3" s="1"/>
  <c r="M88" i="3" s="1"/>
  <c r="N88" i="4" s="1"/>
  <c r="O88" i="4" s="1"/>
  <c r="J302" i="3"/>
  <c r="K302" i="3" s="1"/>
  <c r="M302" i="3" s="1"/>
  <c r="N302" i="4" s="1"/>
  <c r="O302" i="4" s="1"/>
  <c r="J312" i="3"/>
  <c r="K312" i="3" s="1"/>
  <c r="M312" i="3" s="1"/>
  <c r="N312" i="4" s="1"/>
  <c r="O312" i="4" s="1"/>
  <c r="J348" i="3"/>
  <c r="K348" i="3" s="1"/>
  <c r="M348" i="3" s="1"/>
  <c r="N348" i="4" s="1"/>
  <c r="O348" i="4" s="1"/>
  <c r="J281" i="3"/>
  <c r="K281" i="3" s="1"/>
  <c r="M281" i="3" s="1"/>
  <c r="N281" i="4" s="1"/>
  <c r="O281" i="4" s="1"/>
  <c r="J186" i="3"/>
  <c r="K186" i="3" s="1"/>
  <c r="M186" i="3" s="1"/>
  <c r="N186" i="4" s="1"/>
  <c r="O186" i="4" s="1"/>
  <c r="J367" i="3"/>
  <c r="K367" i="3" s="1"/>
  <c r="M367" i="3" s="1"/>
  <c r="N367" i="4" s="1"/>
  <c r="O367" i="4" s="1"/>
  <c r="J229" i="3"/>
  <c r="K229" i="3" s="1"/>
  <c r="M229" i="3" s="1"/>
  <c r="N229" i="4" s="1"/>
  <c r="O229" i="4" s="1"/>
  <c r="J173" i="3"/>
  <c r="K173" i="3" s="1"/>
  <c r="M173" i="3" s="1"/>
  <c r="N173" i="4" s="1"/>
  <c r="O173" i="4" s="1"/>
  <c r="J8" i="3"/>
  <c r="K8" i="3" s="1"/>
  <c r="M8" i="3" s="1"/>
  <c r="J199" i="3"/>
  <c r="K199" i="3" s="1"/>
  <c r="M199" i="3" s="1"/>
  <c r="N199" i="4" s="1"/>
  <c r="O199" i="4" s="1"/>
  <c r="J432" i="3"/>
  <c r="K432" i="3" s="1"/>
  <c r="M432" i="3" s="1"/>
  <c r="N432" i="4" s="1"/>
  <c r="O432" i="4" s="1"/>
  <c r="J23" i="3"/>
  <c r="K23" i="3" s="1"/>
  <c r="M23" i="3" s="1"/>
  <c r="N23" i="4" s="1"/>
  <c r="O23" i="4" s="1"/>
  <c r="J257" i="3"/>
  <c r="K257" i="3" s="1"/>
  <c r="M257" i="3" s="1"/>
  <c r="N257" i="4" s="1"/>
  <c r="O257" i="4" s="1"/>
  <c r="J35" i="3"/>
  <c r="K35" i="3" s="1"/>
  <c r="M35" i="3" s="1"/>
  <c r="N35" i="4" s="1"/>
  <c r="O35" i="4" s="1"/>
  <c r="J64" i="3"/>
  <c r="K64" i="3" s="1"/>
  <c r="M64" i="3" s="1"/>
  <c r="N64" i="4" s="1"/>
  <c r="O64" i="4" s="1"/>
  <c r="J328" i="3"/>
  <c r="K328" i="3" s="1"/>
  <c r="M328" i="3" s="1"/>
  <c r="N328" i="4" s="1"/>
  <c r="O328" i="4" s="1"/>
  <c r="J427" i="3"/>
  <c r="K427" i="3" s="1"/>
  <c r="M427" i="3" s="1"/>
  <c r="N427" i="4" s="1"/>
  <c r="O427" i="4" s="1"/>
  <c r="J235" i="3"/>
  <c r="K235" i="3" s="1"/>
  <c r="M235" i="3" s="1"/>
  <c r="N235" i="4" s="1"/>
  <c r="O235" i="4" s="1"/>
  <c r="J65" i="3"/>
  <c r="K65" i="3" s="1"/>
  <c r="M65" i="3" s="1"/>
  <c r="N65" i="4" s="1"/>
  <c r="O65" i="4" s="1"/>
  <c r="J237" i="3"/>
  <c r="K237" i="3" s="1"/>
  <c r="M237" i="3" s="1"/>
  <c r="N237" i="4" s="1"/>
  <c r="O237" i="4" s="1"/>
  <c r="J19" i="3"/>
  <c r="K19" i="3" s="1"/>
  <c r="M19" i="3" s="1"/>
  <c r="N19" i="4" s="1"/>
  <c r="O19" i="4" s="1"/>
  <c r="J143" i="3"/>
  <c r="K143" i="3" s="1"/>
  <c r="M143" i="3" s="1"/>
  <c r="N143" i="4" s="1"/>
  <c r="O143" i="4" s="1"/>
  <c r="J366" i="3"/>
  <c r="K366" i="3" s="1"/>
  <c r="M366" i="3" s="1"/>
  <c r="N366" i="4" s="1"/>
  <c r="O366" i="4" s="1"/>
  <c r="J351" i="3"/>
  <c r="K351" i="3" s="1"/>
  <c r="M351" i="3" s="1"/>
  <c r="N351" i="4" s="1"/>
  <c r="O351" i="4" s="1"/>
  <c r="J326" i="3"/>
  <c r="K326" i="3" s="1"/>
  <c r="M326" i="3" s="1"/>
  <c r="N326" i="4" s="1"/>
  <c r="O326" i="4" s="1"/>
  <c r="J275" i="3"/>
  <c r="K275" i="3" s="1"/>
  <c r="M275" i="3" s="1"/>
  <c r="N275" i="4" s="1"/>
  <c r="O275" i="4" s="1"/>
  <c r="J32" i="3"/>
  <c r="K32" i="3" s="1"/>
  <c r="M32" i="3" s="1"/>
  <c r="N32" i="4" s="1"/>
  <c r="O32" i="4" s="1"/>
  <c r="J63" i="3"/>
  <c r="K63" i="3" s="1"/>
  <c r="M63" i="3" s="1"/>
  <c r="N63" i="4" s="1"/>
  <c r="O63" i="4" s="1"/>
  <c r="J261" i="3"/>
  <c r="K261" i="3" s="1"/>
  <c r="M261" i="3" s="1"/>
  <c r="N261" i="4" s="1"/>
  <c r="O261" i="4" s="1"/>
  <c r="J205" i="3"/>
  <c r="K205" i="3" s="1"/>
  <c r="M205" i="3" s="1"/>
  <c r="N205" i="4" s="1"/>
  <c r="O205" i="4" s="1"/>
  <c r="J200" i="3"/>
  <c r="K200" i="3" s="1"/>
  <c r="M200" i="3" s="1"/>
  <c r="N200" i="4" s="1"/>
  <c r="O200" i="4" s="1"/>
  <c r="J160" i="3"/>
  <c r="K160" i="3" s="1"/>
  <c r="M160" i="3" s="1"/>
  <c r="N160" i="4" s="1"/>
  <c r="O160" i="4" s="1"/>
  <c r="J364" i="3"/>
  <c r="K364" i="3" s="1"/>
  <c r="M364" i="3" s="1"/>
  <c r="N364" i="4" s="1"/>
  <c r="O364" i="4" s="1"/>
  <c r="J99" i="3"/>
  <c r="K99" i="3" s="1"/>
  <c r="M99" i="3" s="1"/>
  <c r="N99" i="4" s="1"/>
  <c r="O99" i="4" s="1"/>
  <c r="J95" i="3"/>
  <c r="K95" i="3" s="1"/>
  <c r="M95" i="3" s="1"/>
  <c r="N95" i="4" s="1"/>
  <c r="O95" i="4" s="1"/>
  <c r="J175" i="3"/>
  <c r="K175" i="3" s="1"/>
  <c r="M175" i="3" s="1"/>
  <c r="N175" i="4" s="1"/>
  <c r="O175" i="4" s="1"/>
  <c r="J329" i="3"/>
  <c r="K329" i="3" s="1"/>
  <c r="M329" i="3" s="1"/>
  <c r="N329" i="4" s="1"/>
  <c r="O329" i="4" s="1"/>
  <c r="J258" i="3"/>
  <c r="K258" i="3" s="1"/>
  <c r="M258" i="3" s="1"/>
  <c r="N258" i="4" s="1"/>
  <c r="O258" i="4" s="1"/>
  <c r="J397" i="3"/>
  <c r="K397" i="3" s="1"/>
  <c r="M397" i="3" s="1"/>
  <c r="N397" i="4" s="1"/>
  <c r="O397" i="4" s="1"/>
  <c r="J47" i="3"/>
  <c r="K47" i="3" s="1"/>
  <c r="M47" i="3" s="1"/>
  <c r="N47" i="4" s="1"/>
  <c r="O47" i="4" s="1"/>
  <c r="J336" i="3"/>
  <c r="K336" i="3" s="1"/>
  <c r="M336" i="3" s="1"/>
  <c r="N336" i="4" s="1"/>
  <c r="O336" i="4" s="1"/>
  <c r="J313" i="3"/>
  <c r="K313" i="3" s="1"/>
  <c r="M313" i="3" s="1"/>
  <c r="N313" i="4" s="1"/>
  <c r="O313" i="4" s="1"/>
  <c r="J387" i="3"/>
  <c r="K387" i="3" s="1"/>
  <c r="M387" i="3" s="1"/>
  <c r="N387" i="4" s="1"/>
  <c r="O387" i="4" s="1"/>
  <c r="J315" i="3"/>
  <c r="K315" i="3" s="1"/>
  <c r="M315" i="3" s="1"/>
  <c r="N315" i="4" s="1"/>
  <c r="O315" i="4" s="1"/>
  <c r="J259" i="3"/>
  <c r="K259" i="3" s="1"/>
  <c r="M259" i="3" s="1"/>
  <c r="N259" i="4" s="1"/>
  <c r="O259" i="4" s="1"/>
  <c r="J170" i="3"/>
  <c r="K170" i="3" s="1"/>
  <c r="M170" i="3" s="1"/>
  <c r="N170" i="4" s="1"/>
  <c r="O170" i="4" s="1"/>
  <c r="J247" i="3"/>
  <c r="K247" i="3" s="1"/>
  <c r="M247" i="3" s="1"/>
  <c r="N247" i="4" s="1"/>
  <c r="O247" i="4" s="1"/>
  <c r="J223" i="3"/>
  <c r="K223" i="3" s="1"/>
  <c r="M223" i="3" s="1"/>
  <c r="N223" i="4" s="1"/>
  <c r="O223" i="4" s="1"/>
  <c r="J149" i="3"/>
  <c r="K149" i="3" s="1"/>
  <c r="M149" i="3" s="1"/>
  <c r="N149" i="4" s="1"/>
  <c r="O149" i="4" s="1"/>
  <c r="J169" i="3"/>
  <c r="K169" i="3" s="1"/>
  <c r="M169" i="3" s="1"/>
  <c r="N169" i="4" s="1"/>
  <c r="O169" i="4" s="1"/>
  <c r="J58" i="3"/>
  <c r="K58" i="3" s="1"/>
  <c r="M58" i="3" s="1"/>
  <c r="N58" i="4" s="1"/>
  <c r="O58" i="4" s="1"/>
  <c r="J353" i="3"/>
  <c r="K353" i="3" s="1"/>
  <c r="M353" i="3" s="1"/>
  <c r="N353" i="4" s="1"/>
  <c r="O353" i="4" s="1"/>
  <c r="J425" i="3"/>
  <c r="K425" i="3" s="1"/>
  <c r="M425" i="3" s="1"/>
  <c r="N425" i="4" s="1"/>
  <c r="O425" i="4" s="1"/>
  <c r="J382" i="3"/>
  <c r="K382" i="3" s="1"/>
  <c r="M382" i="3" s="1"/>
  <c r="N382" i="4" s="1"/>
  <c r="O382" i="4" s="1"/>
  <c r="J114" i="3"/>
  <c r="K114" i="3" s="1"/>
  <c r="M114" i="3" s="1"/>
  <c r="N114" i="4" s="1"/>
  <c r="O114" i="4" s="1"/>
  <c r="J272" i="3"/>
  <c r="K272" i="3" s="1"/>
  <c r="M272" i="3" s="1"/>
  <c r="N272" i="4" s="1"/>
  <c r="O272" i="4" s="1"/>
  <c r="J334" i="3"/>
  <c r="K334" i="3" s="1"/>
  <c r="M334" i="3" s="1"/>
  <c r="N334" i="4" s="1"/>
  <c r="O334" i="4" s="1"/>
  <c r="J400" i="3"/>
  <c r="K400" i="3" s="1"/>
  <c r="M400" i="3" s="1"/>
  <c r="N400" i="4" s="1"/>
  <c r="O400" i="4" s="1"/>
  <c r="J31" i="3"/>
  <c r="K31" i="3" s="1"/>
  <c r="M31" i="3" s="1"/>
  <c r="N31" i="4" s="1"/>
  <c r="O31" i="4" s="1"/>
  <c r="J163" i="3"/>
  <c r="K163" i="3" s="1"/>
  <c r="M163" i="3" s="1"/>
  <c r="N163" i="4" s="1"/>
  <c r="O163" i="4" s="1"/>
  <c r="J108" i="3"/>
  <c r="K108" i="3" s="1"/>
  <c r="M108" i="3" s="1"/>
  <c r="N108" i="4" s="1"/>
  <c r="O108" i="4" s="1"/>
  <c r="J157" i="3"/>
  <c r="K157" i="3" s="1"/>
  <c r="M157" i="3" s="1"/>
  <c r="N157" i="4" s="1"/>
  <c r="O157" i="4" s="1"/>
  <c r="J204" i="3"/>
  <c r="K204" i="3" s="1"/>
  <c r="M204" i="3" s="1"/>
  <c r="N204" i="4" s="1"/>
  <c r="O204" i="4" s="1"/>
  <c r="J408" i="3"/>
  <c r="K408" i="3" s="1"/>
  <c r="M408" i="3" s="1"/>
  <c r="N408" i="4" s="1"/>
  <c r="O408" i="4" s="1"/>
  <c r="J308" i="3"/>
  <c r="K308" i="3" s="1"/>
  <c r="M308" i="3" s="1"/>
  <c r="N308" i="4" s="1"/>
  <c r="O308" i="4" s="1"/>
  <c r="J309" i="3"/>
  <c r="K309" i="3" s="1"/>
  <c r="M309" i="3" s="1"/>
  <c r="N309" i="4" s="1"/>
  <c r="O309" i="4" s="1"/>
  <c r="J292" i="3"/>
  <c r="K292" i="3" s="1"/>
  <c r="M292" i="3" s="1"/>
  <c r="N292" i="4" s="1"/>
  <c r="O292" i="4" s="1"/>
  <c r="J66" i="3"/>
  <c r="K66" i="3" s="1"/>
  <c r="M66" i="3" s="1"/>
  <c r="N66" i="4" s="1"/>
  <c r="O66" i="4" s="1"/>
  <c r="J316" i="3"/>
  <c r="K316" i="3" s="1"/>
  <c r="M316" i="3" s="1"/>
  <c r="N316" i="4" s="1"/>
  <c r="O316" i="4" s="1"/>
  <c r="J139" i="3"/>
  <c r="K139" i="3" s="1"/>
  <c r="M139" i="3" s="1"/>
  <c r="N139" i="4" s="1"/>
  <c r="O139" i="4" s="1"/>
  <c r="J48" i="3"/>
  <c r="K48" i="3" s="1"/>
  <c r="M48" i="3" s="1"/>
  <c r="N48" i="4" s="1"/>
  <c r="O48" i="4" s="1"/>
  <c r="J71" i="3"/>
  <c r="K71" i="3" s="1"/>
  <c r="M71" i="3" s="1"/>
  <c r="N71" i="4" s="1"/>
  <c r="O71" i="4" s="1"/>
  <c r="J299" i="3"/>
  <c r="K299" i="3" s="1"/>
  <c r="M299" i="3" s="1"/>
  <c r="N299" i="4" s="1"/>
  <c r="O299" i="4" s="1"/>
  <c r="J423" i="3"/>
  <c r="K423" i="3" s="1"/>
  <c r="M423" i="3" s="1"/>
  <c r="N423" i="4" s="1"/>
  <c r="O423" i="4" s="1"/>
  <c r="J192" i="3"/>
  <c r="K192" i="3" s="1"/>
  <c r="M192" i="3" s="1"/>
  <c r="N192" i="4" s="1"/>
  <c r="O192" i="4" s="1"/>
  <c r="J295" i="3"/>
  <c r="K295" i="3" s="1"/>
  <c r="M295" i="3" s="1"/>
  <c r="N295" i="4" s="1"/>
  <c r="O295" i="4" s="1"/>
  <c r="J401" i="3"/>
  <c r="K401" i="3" s="1"/>
  <c r="M401" i="3" s="1"/>
  <c r="N401" i="4" s="1"/>
  <c r="O401" i="4" s="1"/>
  <c r="J61" i="3"/>
  <c r="K61" i="3" s="1"/>
  <c r="M61" i="3" s="1"/>
  <c r="N61" i="4" s="1"/>
  <c r="O61" i="4" s="1"/>
  <c r="J311" i="3"/>
  <c r="K311" i="3" s="1"/>
  <c r="M311" i="3" s="1"/>
  <c r="N311" i="4" s="1"/>
  <c r="O311" i="4" s="1"/>
  <c r="J361" i="3"/>
  <c r="K361" i="3" s="1"/>
  <c r="M361" i="3" s="1"/>
  <c r="N361" i="4" s="1"/>
  <c r="O361" i="4" s="1"/>
  <c r="J343" i="3"/>
  <c r="K343" i="3" s="1"/>
  <c r="M343" i="3" s="1"/>
  <c r="N343" i="4" s="1"/>
  <c r="O343" i="4" s="1"/>
  <c r="J82" i="3"/>
  <c r="K82" i="3" s="1"/>
  <c r="M82" i="3" s="1"/>
  <c r="N82" i="4" s="1"/>
  <c r="O82" i="4" s="1"/>
  <c r="J92" i="3"/>
  <c r="K92" i="3" s="1"/>
  <c r="M92" i="3" s="1"/>
  <c r="N92" i="4" s="1"/>
  <c r="O92" i="4" s="1"/>
  <c r="J287" i="3"/>
  <c r="K287" i="3" s="1"/>
  <c r="M287" i="3" s="1"/>
  <c r="N287" i="4" s="1"/>
  <c r="O287" i="4" s="1"/>
  <c r="J263" i="3"/>
  <c r="K263" i="3" s="1"/>
  <c r="M263" i="3" s="1"/>
  <c r="N263" i="4" s="1"/>
  <c r="O263" i="4" s="1"/>
  <c r="J105" i="3"/>
  <c r="K105" i="3" s="1"/>
  <c r="M105" i="3" s="1"/>
  <c r="N105" i="4" s="1"/>
  <c r="O105" i="4" s="1"/>
  <c r="J414" i="3"/>
  <c r="K414" i="3" s="1"/>
  <c r="M414" i="3" s="1"/>
  <c r="N414" i="4" s="1"/>
  <c r="O414" i="4" s="1"/>
  <c r="J314" i="3"/>
  <c r="K314" i="3" s="1"/>
  <c r="M314" i="3" s="1"/>
  <c r="N314" i="4" s="1"/>
  <c r="O314" i="4" s="1"/>
  <c r="J321" i="3"/>
  <c r="K321" i="3" s="1"/>
  <c r="M321" i="3" s="1"/>
  <c r="N321" i="4" s="1"/>
  <c r="O321" i="4" s="1"/>
  <c r="J293" i="3"/>
  <c r="K293" i="3" s="1"/>
  <c r="M293" i="3" s="1"/>
  <c r="N293" i="4" s="1"/>
  <c r="O293" i="4" s="1"/>
  <c r="J135" i="3"/>
  <c r="K135" i="3" s="1"/>
  <c r="M135" i="3" s="1"/>
  <c r="N135" i="4" s="1"/>
  <c r="O135" i="4" s="1"/>
  <c r="J178" i="3"/>
  <c r="K178" i="3" s="1"/>
  <c r="M178" i="3" s="1"/>
  <c r="N178" i="4" s="1"/>
  <c r="O178" i="4" s="1"/>
  <c r="J324" i="3"/>
  <c r="K324" i="3" s="1"/>
  <c r="M324" i="3" s="1"/>
  <c r="N324" i="4" s="1"/>
  <c r="O324" i="4" s="1"/>
  <c r="J86" i="3"/>
  <c r="K86" i="3" s="1"/>
  <c r="M86" i="3" s="1"/>
  <c r="N86" i="4" s="1"/>
  <c r="O86" i="4" s="1"/>
  <c r="J383" i="3"/>
  <c r="K383" i="3" s="1"/>
  <c r="M383" i="3" s="1"/>
  <c r="N383" i="4" s="1"/>
  <c r="O383" i="4" s="1"/>
  <c r="J9" i="3"/>
  <c r="K9" i="3" s="1"/>
  <c r="M9" i="3" s="1"/>
  <c r="N9" i="4" s="1"/>
  <c r="O9" i="4" s="1"/>
  <c r="J158" i="3"/>
  <c r="K158" i="3" s="1"/>
  <c r="M158" i="3" s="1"/>
  <c r="N158" i="4" s="1"/>
  <c r="O158" i="4" s="1"/>
  <c r="J20" i="3"/>
  <c r="K20" i="3" s="1"/>
  <c r="M20" i="3" s="1"/>
  <c r="N20" i="4" s="1"/>
  <c r="O20" i="4" s="1"/>
  <c r="J243" i="3"/>
  <c r="K243" i="3" s="1"/>
  <c r="M243" i="3" s="1"/>
  <c r="N243" i="4" s="1"/>
  <c r="O243" i="4" s="1"/>
  <c r="J336" i="2"/>
  <c r="K336" i="2" s="1"/>
  <c r="M336" i="2" s="1"/>
  <c r="N336" i="3" s="1"/>
  <c r="O336" i="3" s="1"/>
  <c r="J55" i="2"/>
  <c r="K55" i="2" s="1"/>
  <c r="M55" i="2" s="1"/>
  <c r="N55" i="3" s="1"/>
  <c r="J189" i="2"/>
  <c r="K189" i="2" s="1"/>
  <c r="M189" i="2" s="1"/>
  <c r="N189" i="3" s="1"/>
  <c r="J235" i="2"/>
  <c r="K235" i="2" s="1"/>
  <c r="M235" i="2" s="1"/>
  <c r="N235" i="3" s="1"/>
  <c r="J43" i="2"/>
  <c r="K43" i="2" s="1"/>
  <c r="M43" i="2" s="1"/>
  <c r="N43" i="3" s="1"/>
  <c r="O43" i="3" s="1"/>
  <c r="J195" i="2"/>
  <c r="K195" i="2" s="1"/>
  <c r="M195" i="2" s="1"/>
  <c r="N195" i="3" s="1"/>
  <c r="J322" i="2"/>
  <c r="K322" i="2" s="1"/>
  <c r="M322" i="2" s="1"/>
  <c r="N322" i="3" s="1"/>
  <c r="J94" i="2"/>
  <c r="K94" i="2" s="1"/>
  <c r="M94" i="2" s="1"/>
  <c r="N94" i="3" s="1"/>
  <c r="O94" i="3" s="1"/>
  <c r="J158" i="2"/>
  <c r="K158" i="2" s="1"/>
  <c r="M158" i="2" s="1"/>
  <c r="N158" i="3" s="1"/>
  <c r="O158" i="3" s="1"/>
  <c r="J351" i="2"/>
  <c r="K351" i="2" s="1"/>
  <c r="M351" i="2" s="1"/>
  <c r="N351" i="3" s="1"/>
  <c r="J286" i="2"/>
  <c r="K286" i="2" s="1"/>
  <c r="M286" i="2" s="1"/>
  <c r="N286" i="3" s="1"/>
  <c r="O286" i="3" s="1"/>
  <c r="J397" i="2"/>
  <c r="K397" i="2" s="1"/>
  <c r="M397" i="2" s="1"/>
  <c r="N397" i="3" s="1"/>
  <c r="O397" i="3" s="1"/>
  <c r="J265" i="2"/>
  <c r="K265" i="2" s="1"/>
  <c r="M265" i="2" s="1"/>
  <c r="N265" i="3" s="1"/>
  <c r="J317" i="2"/>
  <c r="K317" i="2" s="1"/>
  <c r="M317" i="2" s="1"/>
  <c r="N317" i="3" s="1"/>
  <c r="J278" i="2"/>
  <c r="K278" i="2" s="1"/>
  <c r="M278" i="2" s="1"/>
  <c r="N278" i="3" s="1"/>
  <c r="J307" i="2"/>
  <c r="K307" i="2" s="1"/>
  <c r="M307" i="2" s="1"/>
  <c r="N307" i="3" s="1"/>
  <c r="J87" i="2"/>
  <c r="K87" i="2" s="1"/>
  <c r="M87" i="2" s="1"/>
  <c r="N87" i="3" s="1"/>
  <c r="O87" i="3" s="1"/>
  <c r="J46" i="2"/>
  <c r="K46" i="2" s="1"/>
  <c r="M46" i="2" s="1"/>
  <c r="N46" i="3" s="1"/>
  <c r="J291" i="2"/>
  <c r="K291" i="2" s="1"/>
  <c r="M291" i="2" s="1"/>
  <c r="N291" i="3" s="1"/>
  <c r="O291" i="3" s="1"/>
  <c r="J194" i="2"/>
  <c r="K194" i="2" s="1"/>
  <c r="M194" i="2" s="1"/>
  <c r="N194" i="3" s="1"/>
  <c r="J142" i="2"/>
  <c r="K142" i="2" s="1"/>
  <c r="M142" i="2" s="1"/>
  <c r="N142" i="3" s="1"/>
  <c r="J226" i="2"/>
  <c r="K226" i="2" s="1"/>
  <c r="M226" i="2" s="1"/>
  <c r="N226" i="3" s="1"/>
  <c r="O226" i="3" s="1"/>
  <c r="J199" i="2"/>
  <c r="K199" i="2" s="1"/>
  <c r="M199" i="2" s="1"/>
  <c r="N199" i="3" s="1"/>
  <c r="O199" i="3" s="1"/>
  <c r="J187" i="2"/>
  <c r="K187" i="2" s="1"/>
  <c r="M187" i="2" s="1"/>
  <c r="N187" i="3" s="1"/>
  <c r="O187" i="3" s="1"/>
  <c r="J274" i="2"/>
  <c r="K274" i="2" s="1"/>
  <c r="M274" i="2" s="1"/>
  <c r="N274" i="3" s="1"/>
  <c r="O274" i="3" s="1"/>
  <c r="J324" i="2"/>
  <c r="K324" i="2" s="1"/>
  <c r="M324" i="2" s="1"/>
  <c r="N324" i="3" s="1"/>
  <c r="O324" i="3" s="1"/>
  <c r="J167" i="2"/>
  <c r="K167" i="2" s="1"/>
  <c r="M167" i="2" s="1"/>
  <c r="N167" i="3" s="1"/>
  <c r="O167" i="3" s="1"/>
  <c r="J223" i="2"/>
  <c r="K223" i="2" s="1"/>
  <c r="M223" i="2" s="1"/>
  <c r="N223" i="3" s="1"/>
  <c r="J165" i="2"/>
  <c r="K165" i="2" s="1"/>
  <c r="M165" i="2" s="1"/>
  <c r="N165" i="3" s="1"/>
  <c r="J31" i="2"/>
  <c r="K31" i="2" s="1"/>
  <c r="M31" i="2" s="1"/>
  <c r="N31" i="3" s="1"/>
  <c r="J331" i="2"/>
  <c r="K331" i="2" s="1"/>
  <c r="M331" i="2" s="1"/>
  <c r="N331" i="3" s="1"/>
  <c r="J149" i="2"/>
  <c r="K149" i="2" s="1"/>
  <c r="M149" i="2" s="1"/>
  <c r="N149" i="3" s="1"/>
  <c r="J26" i="2"/>
  <c r="K26" i="2" s="1"/>
  <c r="M26" i="2" s="1"/>
  <c r="N26" i="3" s="1"/>
  <c r="J334" i="2"/>
  <c r="K334" i="2" s="1"/>
  <c r="M334" i="2" s="1"/>
  <c r="N334" i="3" s="1"/>
  <c r="O334" i="3" s="1"/>
  <c r="J400" i="2"/>
  <c r="K400" i="2" s="1"/>
  <c r="M400" i="2" s="1"/>
  <c r="N400" i="3" s="1"/>
  <c r="O400" i="3" s="1"/>
  <c r="J306" i="2"/>
  <c r="K306" i="2" s="1"/>
  <c r="M306" i="2" s="1"/>
  <c r="N306" i="3" s="1"/>
  <c r="J81" i="2"/>
  <c r="K81" i="2" s="1"/>
  <c r="M81" i="2" s="1"/>
  <c r="N81" i="3" s="1"/>
  <c r="J325" i="2"/>
  <c r="K325" i="2" s="1"/>
  <c r="M325" i="2" s="1"/>
  <c r="N325" i="3" s="1"/>
  <c r="O325" i="3" s="1"/>
  <c r="J232" i="2"/>
  <c r="K232" i="2" s="1"/>
  <c r="M232" i="2" s="1"/>
  <c r="N232" i="3" s="1"/>
  <c r="O232" i="3" s="1"/>
  <c r="J261" i="2"/>
  <c r="K261" i="2" s="1"/>
  <c r="M261" i="2" s="1"/>
  <c r="N261" i="3" s="1"/>
  <c r="J365" i="2"/>
  <c r="K365" i="2" s="1"/>
  <c r="M365" i="2" s="1"/>
  <c r="N365" i="3" s="1"/>
  <c r="O365" i="3" s="1"/>
  <c r="J285" i="2"/>
  <c r="K285" i="2" s="1"/>
  <c r="M285" i="2" s="1"/>
  <c r="N285" i="3" s="1"/>
  <c r="O285" i="3" s="1"/>
  <c r="J391" i="2"/>
  <c r="K391" i="2" s="1"/>
  <c r="M391" i="2" s="1"/>
  <c r="N391" i="3" s="1"/>
  <c r="J130" i="2"/>
  <c r="K130" i="2" s="1"/>
  <c r="M130" i="2" s="1"/>
  <c r="N130" i="3" s="1"/>
  <c r="J435" i="2"/>
  <c r="K435" i="2" s="1"/>
  <c r="M435" i="2" s="1"/>
  <c r="N435" i="3" s="1"/>
  <c r="J387" i="2"/>
  <c r="K387" i="2" s="1"/>
  <c r="M387" i="2" s="1"/>
  <c r="N387" i="3" s="1"/>
  <c r="J122" i="2"/>
  <c r="K122" i="2" s="1"/>
  <c r="M122" i="2" s="1"/>
  <c r="N122" i="3" s="1"/>
  <c r="J193" i="2"/>
  <c r="K193" i="2" s="1"/>
  <c r="M193" i="2" s="1"/>
  <c r="N193" i="3" s="1"/>
  <c r="J84" i="2"/>
  <c r="K84" i="2" s="1"/>
  <c r="M84" i="2" s="1"/>
  <c r="N84" i="3" s="1"/>
  <c r="J357" i="2"/>
  <c r="K357" i="2" s="1"/>
  <c r="M357" i="2" s="1"/>
  <c r="N357" i="3" s="1"/>
  <c r="O357" i="3" s="1"/>
  <c r="J183" i="2"/>
  <c r="K183" i="2" s="1"/>
  <c r="M183" i="2" s="1"/>
  <c r="N183" i="3" s="1"/>
  <c r="J121" i="2"/>
  <c r="K121" i="2" s="1"/>
  <c r="M121" i="2" s="1"/>
  <c r="N121" i="3" s="1"/>
  <c r="J393" i="2"/>
  <c r="K393" i="2" s="1"/>
  <c r="M393" i="2" s="1"/>
  <c r="N393" i="3" s="1"/>
  <c r="J288" i="2"/>
  <c r="K288" i="2" s="1"/>
  <c r="M288" i="2" s="1"/>
  <c r="N288" i="3" s="1"/>
  <c r="J197" i="2"/>
  <c r="K197" i="2" s="1"/>
  <c r="M197" i="2" s="1"/>
  <c r="N197" i="3" s="1"/>
  <c r="J296" i="2"/>
  <c r="K296" i="2" s="1"/>
  <c r="M296" i="2" s="1"/>
  <c r="N296" i="3" s="1"/>
  <c r="J381" i="2"/>
  <c r="K381" i="2" s="1"/>
  <c r="M381" i="2" s="1"/>
  <c r="N381" i="3" s="1"/>
  <c r="J360" i="2"/>
  <c r="K360" i="2" s="1"/>
  <c r="M360" i="2" s="1"/>
  <c r="N360" i="3" s="1"/>
  <c r="J63" i="2"/>
  <c r="K63" i="2" s="1"/>
  <c r="M63" i="2" s="1"/>
  <c r="N63" i="3" s="1"/>
  <c r="J310" i="2"/>
  <c r="K310" i="2" s="1"/>
  <c r="M310" i="2" s="1"/>
  <c r="N310" i="3" s="1"/>
  <c r="J34" i="2"/>
  <c r="K34" i="2" s="1"/>
  <c r="M34" i="2" s="1"/>
  <c r="N34" i="3" s="1"/>
  <c r="O34" i="3" s="1"/>
  <c r="J117" i="2"/>
  <c r="K117" i="2" s="1"/>
  <c r="M117" i="2" s="1"/>
  <c r="N117" i="3" s="1"/>
  <c r="O117" i="3" s="1"/>
  <c r="J410" i="2"/>
  <c r="K410" i="2" s="1"/>
  <c r="M410" i="2" s="1"/>
  <c r="N410" i="3" s="1"/>
  <c r="O410" i="3" s="1"/>
  <c r="J160" i="2"/>
  <c r="K160" i="2" s="1"/>
  <c r="M160" i="2" s="1"/>
  <c r="N160" i="3" s="1"/>
  <c r="J40" i="2"/>
  <c r="K40" i="2" s="1"/>
  <c r="M40" i="2" s="1"/>
  <c r="N40" i="3" s="1"/>
  <c r="O40" i="3" s="1"/>
  <c r="J100" i="2"/>
  <c r="K100" i="2" s="1"/>
  <c r="M100" i="2" s="1"/>
  <c r="N100" i="3" s="1"/>
  <c r="J434" i="2"/>
  <c r="K434" i="2" s="1"/>
  <c r="M434" i="2" s="1"/>
  <c r="N434" i="3" s="1"/>
  <c r="J79" i="2"/>
  <c r="K79" i="2" s="1"/>
  <c r="M79" i="2" s="1"/>
  <c r="N79" i="3" s="1"/>
  <c r="J114" i="2"/>
  <c r="K114" i="2" s="1"/>
  <c r="M114" i="2" s="1"/>
  <c r="N114" i="3" s="1"/>
  <c r="J120" i="2"/>
  <c r="K120" i="2" s="1"/>
  <c r="M120" i="2" s="1"/>
  <c r="N120" i="3" s="1"/>
  <c r="J329" i="2"/>
  <c r="K329" i="2" s="1"/>
  <c r="M329" i="2" s="1"/>
  <c r="N329" i="3" s="1"/>
  <c r="J131" i="2"/>
  <c r="K131" i="2" s="1"/>
  <c r="M131" i="2" s="1"/>
  <c r="N131" i="3" s="1"/>
  <c r="O131" i="3" s="1"/>
  <c r="J273" i="2"/>
  <c r="K273" i="2" s="1"/>
  <c r="M273" i="2" s="1"/>
  <c r="N273" i="3" s="1"/>
  <c r="J380" i="2"/>
  <c r="K380" i="2" s="1"/>
  <c r="M380" i="2" s="1"/>
  <c r="N380" i="3" s="1"/>
  <c r="O380" i="3" s="1"/>
  <c r="J170" i="2"/>
  <c r="K170" i="2" s="1"/>
  <c r="M170" i="2" s="1"/>
  <c r="N170" i="3" s="1"/>
  <c r="O170" i="3" s="1"/>
  <c r="J425" i="2"/>
  <c r="K425" i="2" s="1"/>
  <c r="M425" i="2" s="1"/>
  <c r="N425" i="3" s="1"/>
  <c r="J238" i="2"/>
  <c r="K238" i="2" s="1"/>
  <c r="M238" i="2" s="1"/>
  <c r="N238" i="3" s="1"/>
  <c r="J110" i="2"/>
  <c r="K110" i="2" s="1"/>
  <c r="M110" i="2" s="1"/>
  <c r="N110" i="3" s="1"/>
  <c r="J396" i="2"/>
  <c r="K396" i="2" s="1"/>
  <c r="M396" i="2" s="1"/>
  <c r="N396" i="3" s="1"/>
  <c r="O396" i="3" s="1"/>
  <c r="J263" i="2"/>
  <c r="K263" i="2" s="1"/>
  <c r="M263" i="2" s="1"/>
  <c r="N263" i="3" s="1"/>
  <c r="J107" i="2"/>
  <c r="K107" i="2" s="1"/>
  <c r="M107" i="2" s="1"/>
  <c r="N107" i="3" s="1"/>
  <c r="O107" i="3" s="1"/>
  <c r="J243" i="2"/>
  <c r="K243" i="2" s="1"/>
  <c r="M243" i="2" s="1"/>
  <c r="N243" i="3" s="1"/>
  <c r="J177" i="2"/>
  <c r="K177" i="2" s="1"/>
  <c r="M177" i="2" s="1"/>
  <c r="N177" i="3" s="1"/>
  <c r="J349" i="2"/>
  <c r="K349" i="2" s="1"/>
  <c r="M349" i="2" s="1"/>
  <c r="N349" i="3" s="1"/>
  <c r="O349" i="3" s="1"/>
  <c r="J41" i="2"/>
  <c r="K41" i="2" s="1"/>
  <c r="M41" i="2" s="1"/>
  <c r="N41" i="3" s="1"/>
  <c r="J312" i="2"/>
  <c r="K312" i="2" s="1"/>
  <c r="M312" i="2" s="1"/>
  <c r="N312" i="3" s="1"/>
  <c r="J412" i="2"/>
  <c r="K412" i="2" s="1"/>
  <c r="M412" i="2" s="1"/>
  <c r="N412" i="3" s="1"/>
  <c r="J313" i="2"/>
  <c r="K313" i="2" s="1"/>
  <c r="M313" i="2" s="1"/>
  <c r="N313" i="3" s="1"/>
  <c r="J315" i="2"/>
  <c r="K315" i="2" s="1"/>
  <c r="M315" i="2" s="1"/>
  <c r="N315" i="3" s="1"/>
  <c r="O315" i="3" s="1"/>
  <c r="J140" i="2"/>
  <c r="K140" i="2" s="1"/>
  <c r="M140" i="2" s="1"/>
  <c r="N140" i="3" s="1"/>
  <c r="O140" i="3" s="1"/>
  <c r="J25" i="2"/>
  <c r="K25" i="2" s="1"/>
  <c r="M25" i="2" s="1"/>
  <c r="N25" i="3" s="1"/>
  <c r="J42" i="2"/>
  <c r="K42" i="2" s="1"/>
  <c r="M42" i="2" s="1"/>
  <c r="N42" i="3" s="1"/>
  <c r="J75" i="2"/>
  <c r="K75" i="2" s="1"/>
  <c r="M75" i="2" s="1"/>
  <c r="N75" i="3" s="1"/>
  <c r="O75" i="3" s="1"/>
  <c r="J203" i="2"/>
  <c r="K203" i="2" s="1"/>
  <c r="M203" i="2" s="1"/>
  <c r="N203" i="3" s="1"/>
  <c r="J112" i="2"/>
  <c r="K112" i="2" s="1"/>
  <c r="M112" i="2" s="1"/>
  <c r="N112" i="3" s="1"/>
  <c r="J157" i="2"/>
  <c r="K157" i="2" s="1"/>
  <c r="M157" i="2" s="1"/>
  <c r="N157" i="3" s="1"/>
  <c r="J95" i="2"/>
  <c r="K95" i="2" s="1"/>
  <c r="M95" i="2" s="1"/>
  <c r="N95" i="3" s="1"/>
  <c r="J279" i="2"/>
  <c r="K279" i="2" s="1"/>
  <c r="M279" i="2" s="1"/>
  <c r="N279" i="3" s="1"/>
  <c r="O279" i="3" s="1"/>
  <c r="J151" i="2"/>
  <c r="K151" i="2" s="1"/>
  <c r="M151" i="2" s="1"/>
  <c r="N151" i="3" s="1"/>
  <c r="J141" i="2"/>
  <c r="K141" i="2" s="1"/>
  <c r="M141" i="2" s="1"/>
  <c r="N141" i="3" s="1"/>
  <c r="J105" i="2"/>
  <c r="K105" i="2" s="1"/>
  <c r="M105" i="2" s="1"/>
  <c r="N105" i="3" s="1"/>
  <c r="J98" i="2"/>
  <c r="K98" i="2" s="1"/>
  <c r="M98" i="2" s="1"/>
  <c r="N98" i="3" s="1"/>
  <c r="J367" i="2"/>
  <c r="K367" i="2" s="1"/>
  <c r="M367" i="2" s="1"/>
  <c r="N367" i="3" s="1"/>
  <c r="O367" i="3" s="1"/>
  <c r="J77" i="2"/>
  <c r="K77" i="2" s="1"/>
  <c r="M77" i="2" s="1"/>
  <c r="N77" i="3" s="1"/>
  <c r="J174" i="2"/>
  <c r="K174" i="2" s="1"/>
  <c r="M174" i="2" s="1"/>
  <c r="N174" i="3" s="1"/>
  <c r="J54" i="2"/>
  <c r="K54" i="2" s="1"/>
  <c r="M54" i="2" s="1"/>
  <c r="N54" i="3" s="1"/>
  <c r="J372" i="2"/>
  <c r="K372" i="2" s="1"/>
  <c r="M372" i="2" s="1"/>
  <c r="N372" i="3" s="1"/>
  <c r="J377" i="2"/>
  <c r="K377" i="2" s="1"/>
  <c r="M377" i="2" s="1"/>
  <c r="N377" i="3" s="1"/>
  <c r="J53" i="2"/>
  <c r="K53" i="2" s="1"/>
  <c r="M53" i="2" s="1"/>
  <c r="N53" i="3" s="1"/>
  <c r="O53" i="3" s="1"/>
  <c r="J132" i="2"/>
  <c r="K132" i="2" s="1"/>
  <c r="M132" i="2" s="1"/>
  <c r="N132" i="3" s="1"/>
  <c r="J406" i="2"/>
  <c r="K406" i="2" s="1"/>
  <c r="M406" i="2" s="1"/>
  <c r="N406" i="3" s="1"/>
  <c r="J257" i="2"/>
  <c r="K257" i="2" s="1"/>
  <c r="M257" i="2" s="1"/>
  <c r="N257" i="3" s="1"/>
  <c r="J347" i="2"/>
  <c r="K347" i="2" s="1"/>
  <c r="M347" i="2" s="1"/>
  <c r="N347" i="3" s="1"/>
  <c r="J422" i="2"/>
  <c r="K422" i="2" s="1"/>
  <c r="M422" i="2" s="1"/>
  <c r="N422" i="3" s="1"/>
  <c r="J431" i="2"/>
  <c r="K431" i="2" s="1"/>
  <c r="M431" i="2" s="1"/>
  <c r="N431" i="3" s="1"/>
  <c r="J182" i="2"/>
  <c r="K182" i="2" s="1"/>
  <c r="M182" i="2" s="1"/>
  <c r="N182" i="3" s="1"/>
  <c r="J280" i="2"/>
  <c r="K280" i="2" s="1"/>
  <c r="M280" i="2" s="1"/>
  <c r="N280" i="3" s="1"/>
  <c r="O280" i="3" s="1"/>
  <c r="J339" i="2"/>
  <c r="K339" i="2" s="1"/>
  <c r="M339" i="2" s="1"/>
  <c r="N339" i="3" s="1"/>
  <c r="J385" i="2"/>
  <c r="K385" i="2" s="1"/>
  <c r="M385" i="2" s="1"/>
  <c r="N385" i="3" s="1"/>
  <c r="J136" i="2"/>
  <c r="K136" i="2" s="1"/>
  <c r="M136" i="2" s="1"/>
  <c r="N136" i="3" s="1"/>
  <c r="O136" i="3" s="1"/>
  <c r="J283" i="2"/>
  <c r="K283" i="2" s="1"/>
  <c r="M283" i="2" s="1"/>
  <c r="N283" i="3" s="1"/>
  <c r="O283" i="3" s="1"/>
  <c r="J208" i="2"/>
  <c r="K208" i="2" s="1"/>
  <c r="M208" i="2" s="1"/>
  <c r="N208" i="3" s="1"/>
  <c r="J67" i="2"/>
  <c r="K67" i="2" s="1"/>
  <c r="M67" i="2" s="1"/>
  <c r="N67" i="3" s="1"/>
  <c r="O67" i="3" s="1"/>
  <c r="J219" i="2"/>
  <c r="K219" i="2" s="1"/>
  <c r="M219" i="2" s="1"/>
  <c r="N219" i="3" s="1"/>
  <c r="J264" i="2"/>
  <c r="K264" i="2" s="1"/>
  <c r="M264" i="2" s="1"/>
  <c r="N264" i="3" s="1"/>
  <c r="O264" i="3" s="1"/>
  <c r="J328" i="2"/>
  <c r="K328" i="2" s="1"/>
  <c r="M328" i="2" s="1"/>
  <c r="N328" i="3" s="1"/>
  <c r="J408" i="2"/>
  <c r="K408" i="2" s="1"/>
  <c r="M408" i="2" s="1"/>
  <c r="N408" i="3" s="1"/>
  <c r="J430" i="2"/>
  <c r="K430" i="2" s="1"/>
  <c r="M430" i="2" s="1"/>
  <c r="N430" i="3" s="1"/>
  <c r="J346" i="2"/>
  <c r="K346" i="2" s="1"/>
  <c r="M346" i="2" s="1"/>
  <c r="N346" i="3" s="1"/>
  <c r="J253" i="2"/>
  <c r="K253" i="2" s="1"/>
  <c r="M253" i="2" s="1"/>
  <c r="N253" i="3" s="1"/>
  <c r="J290" i="2"/>
  <c r="K290" i="2" s="1"/>
  <c r="M290" i="2" s="1"/>
  <c r="N290" i="3" s="1"/>
  <c r="O290" i="3" s="1"/>
  <c r="J247" i="2"/>
  <c r="K247" i="2" s="1"/>
  <c r="M247" i="2" s="1"/>
  <c r="N247" i="3" s="1"/>
  <c r="O247" i="3" s="1"/>
  <c r="J60" i="2"/>
  <c r="K60" i="2" s="1"/>
  <c r="M60" i="2" s="1"/>
  <c r="N60" i="3" s="1"/>
  <c r="O60" i="3" s="1"/>
  <c r="J394" i="2"/>
  <c r="K394" i="2" s="1"/>
  <c r="M394" i="2" s="1"/>
  <c r="N394" i="3" s="1"/>
  <c r="J378" i="2"/>
  <c r="K378" i="2" s="1"/>
  <c r="M378" i="2" s="1"/>
  <c r="N378" i="3" s="1"/>
  <c r="J282" i="2"/>
  <c r="K282" i="2" s="1"/>
  <c r="M282" i="2" s="1"/>
  <c r="N282" i="3" s="1"/>
  <c r="J144" i="2"/>
  <c r="K144" i="2" s="1"/>
  <c r="M144" i="2" s="1"/>
  <c r="N144" i="3" s="1"/>
  <c r="O144" i="3" s="1"/>
  <c r="J74" i="2"/>
  <c r="K74" i="2" s="1"/>
  <c r="M74" i="2" s="1"/>
  <c r="N74" i="3" s="1"/>
  <c r="J169" i="2"/>
  <c r="K169" i="2" s="1"/>
  <c r="M169" i="2" s="1"/>
  <c r="N169" i="3" s="1"/>
  <c r="O169" i="3" s="1"/>
  <c r="J49" i="2"/>
  <c r="K49" i="2" s="1"/>
  <c r="M49" i="2" s="1"/>
  <c r="N49" i="3" s="1"/>
  <c r="J356" i="2"/>
  <c r="K356" i="2" s="1"/>
  <c r="M356" i="2" s="1"/>
  <c r="N356" i="3" s="1"/>
  <c r="J13" i="2"/>
  <c r="K13" i="2" s="1"/>
  <c r="M13" i="2" s="1"/>
  <c r="N13" i="3" s="1"/>
  <c r="J128" i="2"/>
  <c r="K128" i="2" s="1"/>
  <c r="M128" i="2" s="1"/>
  <c r="N128" i="3" s="1"/>
  <c r="J10" i="2"/>
  <c r="K10" i="2" s="1"/>
  <c r="M10" i="2" s="1"/>
  <c r="N10" i="3" s="1"/>
  <c r="J369" i="2"/>
  <c r="K369" i="2" s="1"/>
  <c r="M369" i="2" s="1"/>
  <c r="N369" i="3" s="1"/>
  <c r="J332" i="2"/>
  <c r="K332" i="2" s="1"/>
  <c r="M332" i="2" s="1"/>
  <c r="N332" i="3" s="1"/>
  <c r="O332" i="3" s="1"/>
  <c r="J237" i="2"/>
  <c r="K237" i="2" s="1"/>
  <c r="M237" i="2" s="1"/>
  <c r="N237" i="3" s="1"/>
  <c r="J337" i="2"/>
  <c r="K337" i="2" s="1"/>
  <c r="M337" i="2" s="1"/>
  <c r="N337" i="3" s="1"/>
  <c r="J152" i="2"/>
  <c r="K152" i="2" s="1"/>
  <c r="M152" i="2" s="1"/>
  <c r="N152" i="3" s="1"/>
  <c r="O152" i="3" s="1"/>
  <c r="J37" i="2"/>
  <c r="K37" i="2" s="1"/>
  <c r="M37" i="2" s="1"/>
  <c r="N37" i="3" s="1"/>
  <c r="J224" i="2"/>
  <c r="K224" i="2" s="1"/>
  <c r="M224" i="2" s="1"/>
  <c r="N224" i="3" s="1"/>
  <c r="J8" i="2"/>
  <c r="K8" i="2" s="1"/>
  <c r="M8" i="2" s="1"/>
  <c r="J335" i="2"/>
  <c r="K335" i="2" s="1"/>
  <c r="M335" i="2" s="1"/>
  <c r="N335" i="3" s="1"/>
  <c r="O335" i="3" s="1"/>
  <c r="J214" i="2"/>
  <c r="K214" i="2" s="1"/>
  <c r="M214" i="2" s="1"/>
  <c r="N214" i="3" s="1"/>
  <c r="J178" i="2"/>
  <c r="K178" i="2" s="1"/>
  <c r="M178" i="2" s="1"/>
  <c r="N178" i="3" s="1"/>
  <c r="J166" i="2"/>
  <c r="K166" i="2" s="1"/>
  <c r="M166" i="2" s="1"/>
  <c r="N166" i="3" s="1"/>
  <c r="O166" i="3" s="1"/>
  <c r="J355" i="2"/>
  <c r="K355" i="2" s="1"/>
  <c r="M355" i="2" s="1"/>
  <c r="N355" i="3" s="1"/>
  <c r="O355" i="3" s="1"/>
  <c r="J65" i="2"/>
  <c r="K65" i="2" s="1"/>
  <c r="M65" i="2" s="1"/>
  <c r="N65" i="3" s="1"/>
  <c r="J134" i="2"/>
  <c r="K134" i="2" s="1"/>
  <c r="M134" i="2" s="1"/>
  <c r="N134" i="3" s="1"/>
  <c r="J303" i="2"/>
  <c r="K303" i="2" s="1"/>
  <c r="M303" i="2" s="1"/>
  <c r="N303" i="3" s="1"/>
  <c r="J352" i="2"/>
  <c r="K352" i="2" s="1"/>
  <c r="M352" i="2" s="1"/>
  <c r="N352" i="3" s="1"/>
  <c r="J432" i="2"/>
  <c r="K432" i="2" s="1"/>
  <c r="M432" i="2" s="1"/>
  <c r="N432" i="3" s="1"/>
  <c r="J246" i="2"/>
  <c r="K246" i="2" s="1"/>
  <c r="M246" i="2" s="1"/>
  <c r="N246" i="3" s="1"/>
  <c r="J103" i="2"/>
  <c r="K103" i="2" s="1"/>
  <c r="M103" i="2" s="1"/>
  <c r="N103" i="3" s="1"/>
  <c r="J69" i="2"/>
  <c r="K69" i="2" s="1"/>
  <c r="M69" i="2" s="1"/>
  <c r="N69" i="3" s="1"/>
  <c r="J267" i="2"/>
  <c r="K267" i="2" s="1"/>
  <c r="M267" i="2" s="1"/>
  <c r="N267" i="3" s="1"/>
  <c r="O267" i="3" s="1"/>
  <c r="J146" i="2"/>
  <c r="K146" i="2" s="1"/>
  <c r="M146" i="2" s="1"/>
  <c r="N146" i="3" s="1"/>
  <c r="O146" i="3" s="1"/>
  <c r="J254" i="2"/>
  <c r="K254" i="2" s="1"/>
  <c r="M254" i="2" s="1"/>
  <c r="N254" i="3" s="1"/>
  <c r="J104" i="2"/>
  <c r="K104" i="2" s="1"/>
  <c r="M104" i="2" s="1"/>
  <c r="N104" i="3" s="1"/>
  <c r="O104" i="3" s="1"/>
  <c r="J210" i="2"/>
  <c r="K210" i="2" s="1"/>
  <c r="M210" i="2" s="1"/>
  <c r="N210" i="3" s="1"/>
  <c r="J230" i="2"/>
  <c r="K230" i="2" s="1"/>
  <c r="M230" i="2" s="1"/>
  <c r="N230" i="3" s="1"/>
  <c r="O230" i="3" s="1"/>
  <c r="J383" i="2"/>
  <c r="K383" i="2" s="1"/>
  <c r="M383" i="2" s="1"/>
  <c r="N383" i="3" s="1"/>
  <c r="O383" i="3" s="1"/>
  <c r="J404" i="2"/>
  <c r="K404" i="2" s="1"/>
  <c r="M404" i="2" s="1"/>
  <c r="N404" i="3" s="1"/>
  <c r="O404" i="3" s="1"/>
  <c r="J137" i="2"/>
  <c r="K137" i="2" s="1"/>
  <c r="M137" i="2" s="1"/>
  <c r="N137" i="3" s="1"/>
  <c r="O137" i="3" s="1"/>
  <c r="J409" i="2"/>
  <c r="K409" i="2" s="1"/>
  <c r="M409" i="2" s="1"/>
  <c r="N409" i="3" s="1"/>
  <c r="O409" i="3" s="1"/>
  <c r="J86" i="2"/>
  <c r="K86" i="2" s="1"/>
  <c r="M86" i="2" s="1"/>
  <c r="N86" i="3" s="1"/>
  <c r="J304" i="2"/>
  <c r="K304" i="2" s="1"/>
  <c r="M304" i="2" s="1"/>
  <c r="N304" i="3" s="1"/>
  <c r="J272" i="2"/>
  <c r="K272" i="2" s="1"/>
  <c r="M272" i="2" s="1"/>
  <c r="N272" i="3" s="1"/>
  <c r="J363" i="2"/>
  <c r="K363" i="2" s="1"/>
  <c r="M363" i="2" s="1"/>
  <c r="N363" i="3" s="1"/>
  <c r="O363" i="3" s="1"/>
  <c r="J298" i="2"/>
  <c r="K298" i="2" s="1"/>
  <c r="M298" i="2" s="1"/>
  <c r="N298" i="3" s="1"/>
  <c r="J268" i="2"/>
  <c r="K268" i="2" s="1"/>
  <c r="M268" i="2" s="1"/>
  <c r="N268" i="3" s="1"/>
  <c r="O268" i="3" s="1"/>
  <c r="J341" i="2"/>
  <c r="K341" i="2" s="1"/>
  <c r="M341" i="2" s="1"/>
  <c r="N341" i="3" s="1"/>
  <c r="J233" i="2"/>
  <c r="K233" i="2" s="1"/>
  <c r="M233" i="2" s="1"/>
  <c r="N233" i="3" s="1"/>
  <c r="J217" i="2"/>
  <c r="K217" i="2" s="1"/>
  <c r="M217" i="2" s="1"/>
  <c r="N217" i="3" s="1"/>
  <c r="J323" i="2"/>
  <c r="K323" i="2" s="1"/>
  <c r="M323" i="2" s="1"/>
  <c r="N323" i="3" s="1"/>
  <c r="O323" i="3" s="1"/>
  <c r="J384" i="2"/>
  <c r="K384" i="2" s="1"/>
  <c r="M384" i="2" s="1"/>
  <c r="N384" i="3" s="1"/>
  <c r="J24" i="2"/>
  <c r="K24" i="2" s="1"/>
  <c r="M24" i="2" s="1"/>
  <c r="N24" i="3" s="1"/>
  <c r="J39" i="2"/>
  <c r="K39" i="2" s="1"/>
  <c r="M39" i="2" s="1"/>
  <c r="N39" i="3" s="1"/>
  <c r="O39" i="3" s="1"/>
  <c r="J222" i="2"/>
  <c r="K222" i="2" s="1"/>
  <c r="M222" i="2" s="1"/>
  <c r="N222" i="3" s="1"/>
  <c r="J270" i="2"/>
  <c r="K270" i="2" s="1"/>
  <c r="M270" i="2" s="1"/>
  <c r="N270" i="3" s="1"/>
  <c r="J56" i="2"/>
  <c r="K56" i="2" s="1"/>
  <c r="M56" i="2" s="1"/>
  <c r="N56" i="3" s="1"/>
  <c r="J145" i="2"/>
  <c r="K145" i="2" s="1"/>
  <c r="M145" i="2" s="1"/>
  <c r="N145" i="3" s="1"/>
  <c r="J215" i="2"/>
  <c r="K215" i="2" s="1"/>
  <c r="M215" i="2" s="1"/>
  <c r="N215" i="3" s="1"/>
  <c r="O215" i="3" s="1"/>
  <c r="J153" i="2"/>
  <c r="K153" i="2" s="1"/>
  <c r="M153" i="2" s="1"/>
  <c r="N153" i="3" s="1"/>
  <c r="J61" i="2"/>
  <c r="K61" i="2" s="1"/>
  <c r="M61" i="2" s="1"/>
  <c r="N61" i="3" s="1"/>
  <c r="O61" i="3" s="1"/>
  <c r="J354" i="2"/>
  <c r="K354" i="2" s="1"/>
  <c r="M354" i="2" s="1"/>
  <c r="N354" i="3" s="1"/>
  <c r="J218" i="2"/>
  <c r="K218" i="2" s="1"/>
  <c r="M218" i="2" s="1"/>
  <c r="N218" i="3" s="1"/>
  <c r="J92" i="2"/>
  <c r="K92" i="2" s="1"/>
  <c r="M92" i="2" s="1"/>
  <c r="N92" i="3" s="1"/>
  <c r="J207" i="2"/>
  <c r="K207" i="2" s="1"/>
  <c r="M207" i="2" s="1"/>
  <c r="N207" i="3" s="1"/>
  <c r="J242" i="2"/>
  <c r="K242" i="2" s="1"/>
  <c r="M242" i="2" s="1"/>
  <c r="N242" i="3" s="1"/>
  <c r="J300" i="2"/>
  <c r="K300" i="2" s="1"/>
  <c r="M300" i="2" s="1"/>
  <c r="N300" i="3" s="1"/>
  <c r="J89" i="2"/>
  <c r="K89" i="2" s="1"/>
  <c r="M89" i="2" s="1"/>
  <c r="N89" i="3" s="1"/>
  <c r="O89" i="3" s="1"/>
  <c r="J78" i="2"/>
  <c r="K78" i="2" s="1"/>
  <c r="M78" i="2" s="1"/>
  <c r="N78" i="3" s="1"/>
  <c r="J221" i="2"/>
  <c r="K221" i="2" s="1"/>
  <c r="M221" i="2" s="1"/>
  <c r="N221" i="3" s="1"/>
  <c r="J164" i="2"/>
  <c r="K164" i="2" s="1"/>
  <c r="M164" i="2" s="1"/>
  <c r="N164" i="3" s="1"/>
  <c r="J91" i="2"/>
  <c r="K91" i="2" s="1"/>
  <c r="M91" i="2" s="1"/>
  <c r="N91" i="3" s="1"/>
  <c r="J12" i="2"/>
  <c r="K12" i="2" s="1"/>
  <c r="M12" i="2" s="1"/>
  <c r="N12" i="3" s="1"/>
  <c r="J311" i="2"/>
  <c r="K311" i="2" s="1"/>
  <c r="M311" i="2" s="1"/>
  <c r="N311" i="3" s="1"/>
  <c r="O311" i="3" s="1"/>
  <c r="J421" i="2"/>
  <c r="K421" i="2" s="1"/>
  <c r="M421" i="2" s="1"/>
  <c r="N421" i="3" s="1"/>
  <c r="J287" i="2"/>
  <c r="K287" i="2" s="1"/>
  <c r="M287" i="2" s="1"/>
  <c r="N287" i="3" s="1"/>
  <c r="J249" i="2"/>
  <c r="K249" i="2" s="1"/>
  <c r="M249" i="2" s="1"/>
  <c r="N249" i="3" s="1"/>
  <c r="J209" i="2"/>
  <c r="K209" i="2" s="1"/>
  <c r="M209" i="2" s="1"/>
  <c r="N209" i="3" s="1"/>
  <c r="J126" i="2"/>
  <c r="K126" i="2" s="1"/>
  <c r="M126" i="2" s="1"/>
  <c r="N126" i="3" s="1"/>
  <c r="O126" i="3" s="1"/>
  <c r="J321" i="2"/>
  <c r="K321" i="2" s="1"/>
  <c r="M321" i="2" s="1"/>
  <c r="N321" i="3" s="1"/>
  <c r="O321" i="3" s="1"/>
  <c r="J181" i="2"/>
  <c r="K181" i="2" s="1"/>
  <c r="M181" i="2" s="1"/>
  <c r="N181" i="3" s="1"/>
  <c r="O181" i="3" s="1"/>
  <c r="J62" i="2"/>
  <c r="K62" i="2" s="1"/>
  <c r="M62" i="2" s="1"/>
  <c r="N62" i="3" s="1"/>
  <c r="J256" i="2"/>
  <c r="K256" i="2" s="1"/>
  <c r="M256" i="2" s="1"/>
  <c r="N256" i="3" s="1"/>
  <c r="O256" i="3" s="1"/>
  <c r="J375" i="2"/>
  <c r="K375" i="2" s="1"/>
  <c r="M375" i="2" s="1"/>
  <c r="N375" i="3" s="1"/>
  <c r="J50" i="2"/>
  <c r="K50" i="2" s="1"/>
  <c r="M50" i="2" s="1"/>
  <c r="N50" i="3" s="1"/>
  <c r="J294" i="2"/>
  <c r="K294" i="2" s="1"/>
  <c r="M294" i="2" s="1"/>
  <c r="N294" i="3" s="1"/>
  <c r="J309" i="2"/>
  <c r="K309" i="2" s="1"/>
  <c r="M309" i="2" s="1"/>
  <c r="N309" i="3" s="1"/>
  <c r="J297" i="2"/>
  <c r="K297" i="2" s="1"/>
  <c r="M297" i="2" s="1"/>
  <c r="N297" i="3" s="1"/>
  <c r="J116" i="2"/>
  <c r="K116" i="2" s="1"/>
  <c r="M116" i="2" s="1"/>
  <c r="N116" i="3" s="1"/>
  <c r="J57" i="2"/>
  <c r="K57" i="2" s="1"/>
  <c r="M57" i="2" s="1"/>
  <c r="N57" i="3" s="1"/>
  <c r="J364" i="2"/>
  <c r="K364" i="2" s="1"/>
  <c r="M364" i="2" s="1"/>
  <c r="N364" i="3" s="1"/>
  <c r="O364" i="3" s="1"/>
  <c r="J236" i="2"/>
  <c r="K236" i="2" s="1"/>
  <c r="M236" i="2" s="1"/>
  <c r="N236" i="3" s="1"/>
  <c r="J429" i="2"/>
  <c r="K429" i="2" s="1"/>
  <c r="M429" i="2" s="1"/>
  <c r="N429" i="3" s="1"/>
  <c r="J147" i="2"/>
  <c r="K147" i="2" s="1"/>
  <c r="M147" i="2" s="1"/>
  <c r="N147" i="3" s="1"/>
  <c r="J395" i="2"/>
  <c r="K395" i="2" s="1"/>
  <c r="M395" i="2" s="1"/>
  <c r="N395" i="3" s="1"/>
  <c r="J284" i="2"/>
  <c r="K284" i="2" s="1"/>
  <c r="M284" i="2" s="1"/>
  <c r="N284" i="3" s="1"/>
  <c r="O284" i="3" s="1"/>
  <c r="J374" i="2"/>
  <c r="K374" i="2" s="1"/>
  <c r="M374" i="2" s="1"/>
  <c r="N374" i="3" s="1"/>
  <c r="J163" i="2"/>
  <c r="K163" i="2" s="1"/>
  <c r="M163" i="2" s="1"/>
  <c r="N163" i="3" s="1"/>
  <c r="J123" i="2"/>
  <c r="K123" i="2" s="1"/>
  <c r="M123" i="2" s="1"/>
  <c r="N123" i="3" s="1"/>
  <c r="J260" i="2"/>
  <c r="K260" i="2" s="1"/>
  <c r="M260" i="2" s="1"/>
  <c r="N260" i="3" s="1"/>
  <c r="J198" i="2"/>
  <c r="K198" i="2" s="1"/>
  <c r="M198" i="2" s="1"/>
  <c r="N198" i="3" s="1"/>
  <c r="J171" i="2"/>
  <c r="K171" i="2" s="1"/>
  <c r="M171" i="2" s="1"/>
  <c r="N171" i="3" s="1"/>
  <c r="O171" i="3" s="1"/>
  <c r="J15" i="2"/>
  <c r="K15" i="2" s="1"/>
  <c r="M15" i="2" s="1"/>
  <c r="N15" i="3" s="1"/>
  <c r="O15" i="3" s="1"/>
  <c r="J231" i="2"/>
  <c r="K231" i="2" s="1"/>
  <c r="M231" i="2" s="1"/>
  <c r="N231" i="3" s="1"/>
  <c r="J205" i="2"/>
  <c r="K205" i="2" s="1"/>
  <c r="M205" i="2" s="1"/>
  <c r="N205" i="3" s="1"/>
  <c r="O205" i="3" s="1"/>
  <c r="J359" i="2"/>
  <c r="K359" i="2" s="1"/>
  <c r="M359" i="2" s="1"/>
  <c r="N359" i="3" s="1"/>
  <c r="J73" i="2"/>
  <c r="K73" i="2" s="1"/>
  <c r="M73" i="2" s="1"/>
  <c r="N73" i="3" s="1"/>
  <c r="J419" i="2"/>
  <c r="K419" i="2" s="1"/>
  <c r="M419" i="2" s="1"/>
  <c r="N419" i="3" s="1"/>
  <c r="J405" i="2"/>
  <c r="K405" i="2" s="1"/>
  <c r="M405" i="2" s="1"/>
  <c r="N405" i="3" s="1"/>
  <c r="O405" i="3" s="1"/>
  <c r="J420" i="2"/>
  <c r="K420" i="2" s="1"/>
  <c r="M420" i="2" s="1"/>
  <c r="N420" i="3" s="1"/>
  <c r="J52" i="2"/>
  <c r="K52" i="2" s="1"/>
  <c r="M52" i="2" s="1"/>
  <c r="N52" i="3" s="1"/>
  <c r="O52" i="3" s="1"/>
  <c r="J327" i="2"/>
  <c r="K327" i="2" s="1"/>
  <c r="M327" i="2" s="1"/>
  <c r="N327" i="3" s="1"/>
  <c r="O327" i="3" s="1"/>
  <c r="J135" i="2"/>
  <c r="K135" i="2" s="1"/>
  <c r="M135" i="2" s="1"/>
  <c r="N135" i="3" s="1"/>
  <c r="J196" i="2"/>
  <c r="K196" i="2" s="1"/>
  <c r="M196" i="2" s="1"/>
  <c r="N196" i="3" s="1"/>
  <c r="J399" i="2"/>
  <c r="K399" i="2" s="1"/>
  <c r="M399" i="2" s="1"/>
  <c r="N399" i="3" s="1"/>
  <c r="O399" i="3" s="1"/>
  <c r="J415" i="2"/>
  <c r="K415" i="2" s="1"/>
  <c r="M415" i="2" s="1"/>
  <c r="N415" i="3" s="1"/>
  <c r="J292" i="2"/>
  <c r="K292" i="2" s="1"/>
  <c r="M292" i="2" s="1"/>
  <c r="N292" i="3" s="1"/>
  <c r="J113" i="2"/>
  <c r="K113" i="2" s="1"/>
  <c r="M113" i="2" s="1"/>
  <c r="N113" i="3" s="1"/>
  <c r="O113" i="3" s="1"/>
  <c r="J35" i="2"/>
  <c r="K35" i="2" s="1"/>
  <c r="M35" i="2" s="1"/>
  <c r="N35" i="3" s="1"/>
  <c r="J342" i="2"/>
  <c r="K342" i="2" s="1"/>
  <c r="M342" i="2" s="1"/>
  <c r="N342" i="3" s="1"/>
  <c r="J244" i="2"/>
  <c r="K244" i="2" s="1"/>
  <c r="M244" i="2" s="1"/>
  <c r="N244" i="3" s="1"/>
  <c r="J424" i="2"/>
  <c r="K424" i="2" s="1"/>
  <c r="M424" i="2" s="1"/>
  <c r="N424" i="3" s="1"/>
  <c r="J202" i="2"/>
  <c r="K202" i="2" s="1"/>
  <c r="M202" i="2" s="1"/>
  <c r="N202" i="3" s="1"/>
  <c r="J99" i="2"/>
  <c r="K99" i="2" s="1"/>
  <c r="M99" i="2" s="1"/>
  <c r="N99" i="3" s="1"/>
  <c r="J401" i="2"/>
  <c r="K401" i="2" s="1"/>
  <c r="M401" i="2" s="1"/>
  <c r="N401" i="3" s="1"/>
  <c r="J154" i="2"/>
  <c r="K154" i="2" s="1"/>
  <c r="M154" i="2" s="1"/>
  <c r="N154" i="3" s="1"/>
  <c r="J139" i="2"/>
  <c r="K139" i="2" s="1"/>
  <c r="M139" i="2" s="1"/>
  <c r="N139" i="3" s="1"/>
  <c r="J407" i="2"/>
  <c r="K407" i="2" s="1"/>
  <c r="M407" i="2" s="1"/>
  <c r="N407" i="3" s="1"/>
  <c r="J248" i="2"/>
  <c r="K248" i="2" s="1"/>
  <c r="M248" i="2" s="1"/>
  <c r="N248" i="3" s="1"/>
  <c r="J124" i="2"/>
  <c r="K124" i="2" s="1"/>
  <c r="M124" i="2" s="1"/>
  <c r="N124" i="3" s="1"/>
  <c r="J29" i="2"/>
  <c r="K29" i="2" s="1"/>
  <c r="M29" i="2" s="1"/>
  <c r="N29" i="3" s="1"/>
  <c r="O29" i="3" s="1"/>
  <c r="J316" i="2"/>
  <c r="K316" i="2" s="1"/>
  <c r="M316" i="2" s="1"/>
  <c r="N316" i="3" s="1"/>
  <c r="O316" i="3" s="1"/>
  <c r="J281" i="2"/>
  <c r="K281" i="2" s="1"/>
  <c r="M281" i="2" s="1"/>
  <c r="N281" i="3" s="1"/>
  <c r="J299" i="2"/>
  <c r="K299" i="2" s="1"/>
  <c r="M299" i="2" s="1"/>
  <c r="N299" i="3" s="1"/>
  <c r="J184" i="2"/>
  <c r="K184" i="2" s="1"/>
  <c r="M184" i="2" s="1"/>
  <c r="N184" i="3" s="1"/>
  <c r="O184" i="3" s="1"/>
  <c r="J228" i="2"/>
  <c r="K228" i="2" s="1"/>
  <c r="M228" i="2" s="1"/>
  <c r="N228" i="3" s="1"/>
  <c r="O228" i="3" s="1"/>
  <c r="J379" i="2"/>
  <c r="K379" i="2" s="1"/>
  <c r="M379" i="2" s="1"/>
  <c r="N379" i="3" s="1"/>
  <c r="O379" i="3" s="1"/>
  <c r="J148" i="2"/>
  <c r="K148" i="2" s="1"/>
  <c r="M148" i="2" s="1"/>
  <c r="N148" i="3" s="1"/>
  <c r="J83" i="2"/>
  <c r="K83" i="2" s="1"/>
  <c r="M83" i="2" s="1"/>
  <c r="N83" i="3" s="1"/>
  <c r="O83" i="3" s="1"/>
  <c r="J358" i="2"/>
  <c r="K358" i="2" s="1"/>
  <c r="M358" i="2" s="1"/>
  <c r="N358" i="3" s="1"/>
  <c r="J240" i="2"/>
  <c r="K240" i="2" s="1"/>
  <c r="M240" i="2" s="1"/>
  <c r="N240" i="3" s="1"/>
  <c r="J390" i="2"/>
  <c r="K390" i="2" s="1"/>
  <c r="M390" i="2" s="1"/>
  <c r="N390" i="3" s="1"/>
  <c r="J200" i="2"/>
  <c r="K200" i="2" s="1"/>
  <c r="M200" i="2" s="1"/>
  <c r="N200" i="3" s="1"/>
  <c r="J276" i="2"/>
  <c r="K276" i="2" s="1"/>
  <c r="M276" i="2" s="1"/>
  <c r="N276" i="3" s="1"/>
  <c r="O276" i="3" s="1"/>
  <c r="J386" i="2"/>
  <c r="K386" i="2" s="1"/>
  <c r="M386" i="2" s="1"/>
  <c r="N386" i="3" s="1"/>
  <c r="J76" i="2"/>
  <c r="K76" i="2" s="1"/>
  <c r="M76" i="2" s="1"/>
  <c r="N76" i="3" s="1"/>
  <c r="J51" i="2"/>
  <c r="K51" i="2" s="1"/>
  <c r="M51" i="2" s="1"/>
  <c r="N51" i="3" s="1"/>
  <c r="J59" i="2"/>
  <c r="K59" i="2" s="1"/>
  <c r="M59" i="2" s="1"/>
  <c r="N59" i="3" s="1"/>
  <c r="O59" i="3" s="1"/>
  <c r="J361" i="2"/>
  <c r="K361" i="2" s="1"/>
  <c r="M361" i="2" s="1"/>
  <c r="N361" i="3" s="1"/>
  <c r="J416" i="2"/>
  <c r="K416" i="2" s="1"/>
  <c r="M416" i="2" s="1"/>
  <c r="N416" i="3" s="1"/>
  <c r="J398" i="2"/>
  <c r="K398" i="2" s="1"/>
  <c r="M398" i="2" s="1"/>
  <c r="N398" i="3" s="1"/>
  <c r="J20" i="2"/>
  <c r="K20" i="2" s="1"/>
  <c r="M20" i="2" s="1"/>
  <c r="N20" i="3" s="1"/>
  <c r="J362" i="2"/>
  <c r="K362" i="2" s="1"/>
  <c r="M362" i="2" s="1"/>
  <c r="N362" i="3" s="1"/>
  <c r="J376" i="2"/>
  <c r="K376" i="2" s="1"/>
  <c r="M376" i="2" s="1"/>
  <c r="N376" i="3" s="1"/>
  <c r="J186" i="2"/>
  <c r="K186" i="2" s="1"/>
  <c r="M186" i="2" s="1"/>
  <c r="N186" i="3" s="1"/>
  <c r="O186" i="3" s="1"/>
  <c r="J191" i="2"/>
  <c r="K191" i="2" s="1"/>
  <c r="M191" i="2" s="1"/>
  <c r="N191" i="3" s="1"/>
  <c r="J301" i="2"/>
  <c r="K301" i="2" s="1"/>
  <c r="M301" i="2" s="1"/>
  <c r="N301" i="3" s="1"/>
  <c r="J172" i="2"/>
  <c r="K172" i="2" s="1"/>
  <c r="M172" i="2" s="1"/>
  <c r="N172" i="3" s="1"/>
  <c r="J70" i="2"/>
  <c r="K70" i="2" s="1"/>
  <c r="M70" i="2" s="1"/>
  <c r="N70" i="3" s="1"/>
  <c r="J36" i="2"/>
  <c r="K36" i="2" s="1"/>
  <c r="M36" i="2" s="1"/>
  <c r="N36" i="3" s="1"/>
  <c r="J19" i="2"/>
  <c r="K19" i="2" s="1"/>
  <c r="M19" i="2" s="1"/>
  <c r="N19" i="3" s="1"/>
  <c r="J90" i="2"/>
  <c r="K90" i="2" s="1"/>
  <c r="M90" i="2" s="1"/>
  <c r="N90" i="3" s="1"/>
  <c r="J417" i="2"/>
  <c r="K417" i="2" s="1"/>
  <c r="M417" i="2" s="1"/>
  <c r="N417" i="3" s="1"/>
  <c r="O417" i="3" s="1"/>
  <c r="J271" i="2"/>
  <c r="K271" i="2" s="1"/>
  <c r="M271" i="2" s="1"/>
  <c r="N271" i="3" s="1"/>
  <c r="J330" i="2"/>
  <c r="K330" i="2" s="1"/>
  <c r="M330" i="2" s="1"/>
  <c r="N330" i="3" s="1"/>
  <c r="J71" i="2"/>
  <c r="K71" i="2" s="1"/>
  <c r="M71" i="2" s="1"/>
  <c r="N71" i="3" s="1"/>
  <c r="J241" i="2"/>
  <c r="K241" i="2" s="1"/>
  <c r="M241" i="2" s="1"/>
  <c r="N241" i="3" s="1"/>
  <c r="O241" i="3" s="1"/>
  <c r="J239" i="2"/>
  <c r="K239" i="2" s="1"/>
  <c r="M239" i="2" s="1"/>
  <c r="N239" i="3" s="1"/>
  <c r="J366" i="2"/>
  <c r="K366" i="2" s="1"/>
  <c r="M366" i="2" s="1"/>
  <c r="N366" i="3" s="1"/>
  <c r="J348" i="2"/>
  <c r="K348" i="2" s="1"/>
  <c r="M348" i="2" s="1"/>
  <c r="N348" i="3" s="1"/>
  <c r="O348" i="3" s="1"/>
  <c r="J38" i="2"/>
  <c r="K38" i="2" s="1"/>
  <c r="M38" i="2" s="1"/>
  <c r="N38" i="3" s="1"/>
  <c r="J88" i="2"/>
  <c r="K88" i="2" s="1"/>
  <c r="M88" i="2" s="1"/>
  <c r="N88" i="3" s="1"/>
  <c r="J72" i="2"/>
  <c r="K72" i="2" s="1"/>
  <c r="M72" i="2" s="1"/>
  <c r="N72" i="3" s="1"/>
  <c r="J245" i="2"/>
  <c r="K245" i="2" s="1"/>
  <c r="M245" i="2" s="1"/>
  <c r="N245" i="3" s="1"/>
  <c r="J23" i="2"/>
  <c r="K23" i="2" s="1"/>
  <c r="M23" i="2" s="1"/>
  <c r="N23" i="3" s="1"/>
  <c r="O23" i="3" s="1"/>
  <c r="J102" i="2"/>
  <c r="K102" i="2" s="1"/>
  <c r="M102" i="2" s="1"/>
  <c r="N102" i="3" s="1"/>
  <c r="O102" i="3" s="1"/>
  <c r="J252" i="2"/>
  <c r="K252" i="2" s="1"/>
  <c r="M252" i="2" s="1"/>
  <c r="N252" i="3" s="1"/>
  <c r="J80" i="2"/>
  <c r="K80" i="2" s="1"/>
  <c r="M80" i="2" s="1"/>
  <c r="N80" i="3" s="1"/>
  <c r="J216" i="2"/>
  <c r="K216" i="2" s="1"/>
  <c r="M216" i="2" s="1"/>
  <c r="N216" i="3" s="1"/>
  <c r="J47" i="2"/>
  <c r="K47" i="2" s="1"/>
  <c r="M47" i="2" s="1"/>
  <c r="N47" i="3" s="1"/>
  <c r="J118" i="2"/>
  <c r="K118" i="2" s="1"/>
  <c r="M118" i="2" s="1"/>
  <c r="N118" i="3" s="1"/>
  <c r="J373" i="2"/>
  <c r="K373" i="2" s="1"/>
  <c r="M373" i="2" s="1"/>
  <c r="N373" i="3" s="1"/>
  <c r="J201" i="2"/>
  <c r="K201" i="2" s="1"/>
  <c r="M201" i="2" s="1"/>
  <c r="N201" i="3" s="1"/>
  <c r="O201" i="3" s="1"/>
  <c r="J93" i="2"/>
  <c r="K93" i="2" s="1"/>
  <c r="M93" i="2" s="1"/>
  <c r="N93" i="3" s="1"/>
  <c r="J320" i="2"/>
  <c r="K320" i="2" s="1"/>
  <c r="M320" i="2" s="1"/>
  <c r="N320" i="3" s="1"/>
  <c r="J293" i="2"/>
  <c r="K293" i="2" s="1"/>
  <c r="M293" i="2" s="1"/>
  <c r="N293" i="3" s="1"/>
  <c r="J345" i="2"/>
  <c r="K345" i="2" s="1"/>
  <c r="M345" i="2" s="1"/>
  <c r="N345" i="3" s="1"/>
  <c r="J133" i="2"/>
  <c r="K133" i="2" s="1"/>
  <c r="M133" i="2" s="1"/>
  <c r="N133" i="3" s="1"/>
  <c r="J175" i="2"/>
  <c r="K175" i="2" s="1"/>
  <c r="M175" i="2" s="1"/>
  <c r="N175" i="3" s="1"/>
  <c r="J9" i="2"/>
  <c r="K9" i="2" s="1"/>
  <c r="M9" i="2" s="1"/>
  <c r="N9" i="3" s="1"/>
  <c r="J414" i="2"/>
  <c r="K414" i="2" s="1"/>
  <c r="M414" i="2" s="1"/>
  <c r="N414" i="3" s="1"/>
  <c r="J32" i="2"/>
  <c r="K32" i="2" s="1"/>
  <c r="M32" i="2" s="1"/>
  <c r="N32" i="3" s="1"/>
  <c r="J85" i="2"/>
  <c r="K85" i="2" s="1"/>
  <c r="M85" i="2" s="1"/>
  <c r="N85" i="3" s="1"/>
  <c r="J48" i="2"/>
  <c r="K48" i="2" s="1"/>
  <c r="M48" i="2" s="1"/>
  <c r="N48" i="3" s="1"/>
  <c r="O48" i="3" s="1"/>
  <c r="J190" i="2"/>
  <c r="K190" i="2" s="1"/>
  <c r="M190" i="2" s="1"/>
  <c r="N190" i="3" s="1"/>
  <c r="O190" i="3" s="1"/>
  <c r="J403" i="2"/>
  <c r="K403" i="2" s="1"/>
  <c r="M403" i="2" s="1"/>
  <c r="N403" i="3" s="1"/>
  <c r="O403" i="3" s="1"/>
  <c r="J295" i="2"/>
  <c r="K295" i="2" s="1"/>
  <c r="M295" i="2" s="1"/>
  <c r="N295" i="3" s="1"/>
  <c r="J14" i="2"/>
  <c r="K14" i="2" s="1"/>
  <c r="M14" i="2" s="1"/>
  <c r="N14" i="3" s="1"/>
  <c r="J389" i="2"/>
  <c r="K389" i="2" s="1"/>
  <c r="M389" i="2" s="1"/>
  <c r="N389" i="3" s="1"/>
  <c r="O389" i="3" s="1"/>
  <c r="J302" i="2"/>
  <c r="K302" i="2" s="1"/>
  <c r="M302" i="2" s="1"/>
  <c r="N302" i="3" s="1"/>
  <c r="O302" i="3" s="1"/>
  <c r="J326" i="2"/>
  <c r="K326" i="2" s="1"/>
  <c r="M326" i="2" s="1"/>
  <c r="N326" i="3" s="1"/>
  <c r="J96" i="2"/>
  <c r="K96" i="2" s="1"/>
  <c r="M96" i="2" s="1"/>
  <c r="N96" i="3" s="1"/>
  <c r="J413" i="2"/>
  <c r="K413" i="2" s="1"/>
  <c r="M413" i="2" s="1"/>
  <c r="N413" i="3" s="1"/>
  <c r="J30" i="2"/>
  <c r="K30" i="2" s="1"/>
  <c r="M30" i="2" s="1"/>
  <c r="N30" i="3" s="1"/>
  <c r="J143" i="2"/>
  <c r="K143" i="2" s="1"/>
  <c r="M143" i="2" s="1"/>
  <c r="N143" i="3" s="1"/>
  <c r="O143" i="3" s="1"/>
  <c r="J259" i="2"/>
  <c r="K259" i="2" s="1"/>
  <c r="M259" i="2" s="1"/>
  <c r="N259" i="3" s="1"/>
  <c r="J213" i="2"/>
  <c r="K213" i="2" s="1"/>
  <c r="M213" i="2" s="1"/>
  <c r="N213" i="3" s="1"/>
  <c r="O213" i="3" s="1"/>
  <c r="J433" i="2"/>
  <c r="K433" i="2" s="1"/>
  <c r="M433" i="2" s="1"/>
  <c r="N433" i="3" s="1"/>
  <c r="O433" i="3" s="1"/>
  <c r="J18" i="2"/>
  <c r="K18" i="2" s="1"/>
  <c r="M18" i="2" s="1"/>
  <c r="N18" i="3" s="1"/>
  <c r="O18" i="3" s="1"/>
  <c r="J392" i="2"/>
  <c r="K392" i="2" s="1"/>
  <c r="M392" i="2" s="1"/>
  <c r="N392" i="3" s="1"/>
  <c r="J350" i="2"/>
  <c r="K350" i="2" s="1"/>
  <c r="M350" i="2" s="1"/>
  <c r="N350" i="3" s="1"/>
  <c r="O350" i="3" s="1"/>
  <c r="J176" i="2"/>
  <c r="K176" i="2" s="1"/>
  <c r="M176" i="2" s="1"/>
  <c r="N176" i="3" s="1"/>
  <c r="J229" i="2"/>
  <c r="K229" i="2" s="1"/>
  <c r="M229" i="2" s="1"/>
  <c r="N229" i="3" s="1"/>
  <c r="J66" i="2"/>
  <c r="K66" i="2" s="1"/>
  <c r="M66" i="2" s="1"/>
  <c r="N66" i="3" s="1"/>
  <c r="J255" i="2"/>
  <c r="K255" i="2" s="1"/>
  <c r="M255" i="2" s="1"/>
  <c r="N255" i="3" s="1"/>
  <c r="J11" i="2"/>
  <c r="K11" i="2" s="1"/>
  <c r="M11" i="2" s="1"/>
  <c r="N11" i="3" s="1"/>
  <c r="J173" i="2"/>
  <c r="K173" i="2" s="1"/>
  <c r="M173" i="2" s="1"/>
  <c r="N173" i="3" s="1"/>
  <c r="J204" i="2"/>
  <c r="K204" i="2" s="1"/>
  <c r="M204" i="2" s="1"/>
  <c r="N204" i="3" s="1"/>
  <c r="O204" i="3" s="1"/>
  <c r="J368" i="2"/>
  <c r="K368" i="2" s="1"/>
  <c r="M368" i="2" s="1"/>
  <c r="N368" i="3" s="1"/>
  <c r="J388" i="2"/>
  <c r="K388" i="2" s="1"/>
  <c r="M388" i="2" s="1"/>
  <c r="N388" i="3" s="1"/>
  <c r="J206" i="2"/>
  <c r="K206" i="2" s="1"/>
  <c r="M206" i="2" s="1"/>
  <c r="N206" i="3" s="1"/>
  <c r="J402" i="2"/>
  <c r="K402" i="2" s="1"/>
  <c r="M402" i="2" s="1"/>
  <c r="N402" i="3" s="1"/>
  <c r="O402" i="3" s="1"/>
  <c r="J129" i="2"/>
  <c r="K129" i="2" s="1"/>
  <c r="M129" i="2" s="1"/>
  <c r="N129" i="3" s="1"/>
  <c r="J192" i="2"/>
  <c r="K192" i="2" s="1"/>
  <c r="M192" i="2" s="1"/>
  <c r="N192" i="3" s="1"/>
  <c r="J101" i="2"/>
  <c r="K101" i="2" s="1"/>
  <c r="M101" i="2" s="1"/>
  <c r="N101" i="3" s="1"/>
  <c r="J155" i="2"/>
  <c r="K155" i="2" s="1"/>
  <c r="M155" i="2" s="1"/>
  <c r="N155" i="3" s="1"/>
  <c r="J119" i="2"/>
  <c r="K119" i="2" s="1"/>
  <c r="M119" i="2" s="1"/>
  <c r="N119" i="3" s="1"/>
  <c r="J418" i="2"/>
  <c r="K418" i="2" s="1"/>
  <c r="M418" i="2" s="1"/>
  <c r="N418" i="3" s="1"/>
  <c r="O418" i="3" s="1"/>
  <c r="J343" i="2"/>
  <c r="K343" i="2" s="1"/>
  <c r="M343" i="2" s="1"/>
  <c r="N343" i="3" s="1"/>
  <c r="J225" i="2"/>
  <c r="K225" i="2" s="1"/>
  <c r="M225" i="2" s="1"/>
  <c r="N225" i="3" s="1"/>
  <c r="J115" i="2"/>
  <c r="K115" i="2" s="1"/>
  <c r="M115" i="2" s="1"/>
  <c r="N115" i="3" s="1"/>
  <c r="O115" i="3" s="1"/>
  <c r="J161" i="2"/>
  <c r="K161" i="2" s="1"/>
  <c r="M161" i="2" s="1"/>
  <c r="N161" i="3" s="1"/>
  <c r="J220" i="2"/>
  <c r="K220" i="2" s="1"/>
  <c r="M220" i="2" s="1"/>
  <c r="N220" i="3" s="1"/>
  <c r="J33" i="2"/>
  <c r="K33" i="2" s="1"/>
  <c r="M33" i="2" s="1"/>
  <c r="N33" i="3" s="1"/>
  <c r="J266" i="2"/>
  <c r="K266" i="2" s="1"/>
  <c r="M266" i="2" s="1"/>
  <c r="N266" i="3" s="1"/>
  <c r="J185" i="2"/>
  <c r="K185" i="2" s="1"/>
  <c r="M185" i="2" s="1"/>
  <c r="N185" i="3" s="1"/>
  <c r="O185" i="3" s="1"/>
  <c r="J344" i="2"/>
  <c r="K344" i="2" s="1"/>
  <c r="M344" i="2" s="1"/>
  <c r="N344" i="3" s="1"/>
  <c r="J428" i="2"/>
  <c r="K428" i="2" s="1"/>
  <c r="M428" i="2" s="1"/>
  <c r="N428" i="3" s="1"/>
  <c r="J127" i="2"/>
  <c r="K127" i="2" s="1"/>
  <c r="M127" i="2" s="1"/>
  <c r="N127" i="3" s="1"/>
  <c r="J211" i="2"/>
  <c r="K211" i="2" s="1"/>
  <c r="M211" i="2" s="1"/>
  <c r="N211" i="3" s="1"/>
  <c r="J150" i="2"/>
  <c r="K150" i="2" s="1"/>
  <c r="M150" i="2" s="1"/>
  <c r="N150" i="3" s="1"/>
  <c r="J308" i="2"/>
  <c r="K308" i="2" s="1"/>
  <c r="M308" i="2" s="1"/>
  <c r="N308" i="3" s="1"/>
  <c r="J179" i="2"/>
  <c r="K179" i="2" s="1"/>
  <c r="M179" i="2" s="1"/>
  <c r="N179" i="3" s="1"/>
  <c r="J17" i="2"/>
  <c r="K17" i="2" s="1"/>
  <c r="M17" i="2" s="1"/>
  <c r="N17" i="3" s="1"/>
  <c r="J22" i="2"/>
  <c r="K22" i="2" s="1"/>
  <c r="M22" i="2" s="1"/>
  <c r="N22" i="3" s="1"/>
  <c r="O22" i="3" s="1"/>
  <c r="J138" i="2"/>
  <c r="K138" i="2" s="1"/>
  <c r="M138" i="2" s="1"/>
  <c r="N138" i="3" s="1"/>
  <c r="J371" i="2"/>
  <c r="K371" i="2" s="1"/>
  <c r="M371" i="2" s="1"/>
  <c r="N371" i="3" s="1"/>
  <c r="J251" i="2"/>
  <c r="K251" i="2" s="1"/>
  <c r="M251" i="2" s="1"/>
  <c r="N251" i="3" s="1"/>
  <c r="J44" i="2"/>
  <c r="K44" i="2" s="1"/>
  <c r="M44" i="2" s="1"/>
  <c r="N44" i="3" s="1"/>
  <c r="J156" i="2"/>
  <c r="K156" i="2" s="1"/>
  <c r="M156" i="2" s="1"/>
  <c r="N156" i="3" s="1"/>
  <c r="O156" i="3" s="1"/>
  <c r="J382" i="2"/>
  <c r="K382" i="2" s="1"/>
  <c r="M382" i="2" s="1"/>
  <c r="N382" i="3" s="1"/>
  <c r="J227" i="2"/>
  <c r="K227" i="2" s="1"/>
  <c r="M227" i="2" s="1"/>
  <c r="N227" i="3" s="1"/>
  <c r="J125" i="2"/>
  <c r="K125" i="2" s="1"/>
  <c r="M125" i="2" s="1"/>
  <c r="N125" i="3" s="1"/>
  <c r="J423" i="2"/>
  <c r="K423" i="2" s="1"/>
  <c r="M423" i="2" s="1"/>
  <c r="N423" i="3" s="1"/>
  <c r="J333" i="2"/>
  <c r="K333" i="2" s="1"/>
  <c r="M333" i="2" s="1"/>
  <c r="N333" i="3" s="1"/>
  <c r="J97" i="2"/>
  <c r="K97" i="2" s="1"/>
  <c r="M97" i="2" s="1"/>
  <c r="N97" i="3" s="1"/>
  <c r="O97" i="3" s="1"/>
  <c r="J234" i="2"/>
  <c r="K234" i="2" s="1"/>
  <c r="M234" i="2" s="1"/>
  <c r="N234" i="3" s="1"/>
  <c r="J289" i="2"/>
  <c r="K289" i="2" s="1"/>
  <c r="M289" i="2" s="1"/>
  <c r="N289" i="3" s="1"/>
  <c r="J426" i="2"/>
  <c r="K426" i="2" s="1"/>
  <c r="M426" i="2" s="1"/>
  <c r="N426" i="3" s="1"/>
  <c r="O426" i="3" s="1"/>
  <c r="J258" i="2"/>
  <c r="K258" i="2" s="1"/>
  <c r="M258" i="2" s="1"/>
  <c r="N258" i="3" s="1"/>
  <c r="J109" i="2"/>
  <c r="K109" i="2" s="1"/>
  <c r="M109" i="2" s="1"/>
  <c r="N109" i="3" s="1"/>
  <c r="J250" i="2"/>
  <c r="K250" i="2" s="1"/>
  <c r="M250" i="2" s="1"/>
  <c r="N250" i="3" s="1"/>
  <c r="J353" i="2"/>
  <c r="K353" i="2" s="1"/>
  <c r="M353" i="2" s="1"/>
  <c r="N353" i="3" s="1"/>
  <c r="O353" i="3" s="1"/>
  <c r="J275" i="2"/>
  <c r="K275" i="2" s="1"/>
  <c r="M275" i="2" s="1"/>
  <c r="N275" i="3" s="1"/>
  <c r="J370" i="2"/>
  <c r="K370" i="2" s="1"/>
  <c r="M370" i="2" s="1"/>
  <c r="N370" i="3" s="1"/>
  <c r="J319" i="2"/>
  <c r="K319" i="2" s="1"/>
  <c r="M319" i="2" s="1"/>
  <c r="N319" i="3" s="1"/>
  <c r="J277" i="2"/>
  <c r="K277" i="2" s="1"/>
  <c r="M277" i="2" s="1"/>
  <c r="N277" i="3" s="1"/>
  <c r="O277" i="3" s="1"/>
  <c r="J269" i="2"/>
  <c r="K269" i="2" s="1"/>
  <c r="M269" i="2" s="1"/>
  <c r="N269" i="3" s="1"/>
  <c r="J168" i="2"/>
  <c r="K168" i="2" s="1"/>
  <c r="M168" i="2" s="1"/>
  <c r="N168" i="3" s="1"/>
  <c r="O168" i="3" s="1"/>
  <c r="J262" i="2"/>
  <c r="K262" i="2" s="1"/>
  <c r="M262" i="2" s="1"/>
  <c r="N262" i="3" s="1"/>
  <c r="O262" i="3" s="1"/>
  <c r="J111" i="2"/>
  <c r="K111" i="2" s="1"/>
  <c r="M111" i="2" s="1"/>
  <c r="N111" i="3" s="1"/>
  <c r="J64" i="2"/>
  <c r="K64" i="2" s="1"/>
  <c r="M64" i="2" s="1"/>
  <c r="N64" i="3" s="1"/>
  <c r="J68" i="2"/>
  <c r="K68" i="2" s="1"/>
  <c r="M68" i="2" s="1"/>
  <c r="N68" i="3" s="1"/>
  <c r="J27" i="2"/>
  <c r="K27" i="2" s="1"/>
  <c r="M27" i="2" s="1"/>
  <c r="N27" i="3" s="1"/>
  <c r="O27" i="3" s="1"/>
  <c r="J318" i="2"/>
  <c r="K318" i="2" s="1"/>
  <c r="M318" i="2" s="1"/>
  <c r="N318" i="3" s="1"/>
  <c r="J16" i="2"/>
  <c r="K16" i="2" s="1"/>
  <c r="M16" i="2" s="1"/>
  <c r="N16" i="3" s="1"/>
  <c r="J159" i="2"/>
  <c r="K159" i="2" s="1"/>
  <c r="M159" i="2" s="1"/>
  <c r="N159" i="3" s="1"/>
  <c r="J314" i="2"/>
  <c r="K314" i="2" s="1"/>
  <c r="M314" i="2" s="1"/>
  <c r="N314" i="3" s="1"/>
  <c r="J212" i="2"/>
  <c r="K212" i="2" s="1"/>
  <c r="M212" i="2" s="1"/>
  <c r="N212" i="3" s="1"/>
  <c r="O212" i="3" s="1"/>
  <c r="J82" i="2"/>
  <c r="K82" i="2" s="1"/>
  <c r="M82" i="2" s="1"/>
  <c r="N82" i="3" s="1"/>
  <c r="J340" i="2"/>
  <c r="K340" i="2" s="1"/>
  <c r="M340" i="2" s="1"/>
  <c r="N340" i="3" s="1"/>
  <c r="J338" i="2"/>
  <c r="K338" i="2" s="1"/>
  <c r="M338" i="2" s="1"/>
  <c r="N338" i="3" s="1"/>
  <c r="J45" i="2"/>
  <c r="K45" i="2" s="1"/>
  <c r="M45" i="2" s="1"/>
  <c r="N45" i="3" s="1"/>
  <c r="O45" i="3" s="1"/>
  <c r="J58" i="2"/>
  <c r="K58" i="2" s="1"/>
  <c r="M58" i="2" s="1"/>
  <c r="N58" i="3" s="1"/>
  <c r="J188" i="2"/>
  <c r="K188" i="2" s="1"/>
  <c r="M188" i="2" s="1"/>
  <c r="N188" i="3" s="1"/>
  <c r="J21" i="2"/>
  <c r="K21" i="2" s="1"/>
  <c r="M21" i="2" s="1"/>
  <c r="N21" i="3" s="1"/>
  <c r="J162" i="2"/>
  <c r="K162" i="2" s="1"/>
  <c r="M162" i="2" s="1"/>
  <c r="N162" i="3" s="1"/>
  <c r="J305" i="2"/>
  <c r="K305" i="2" s="1"/>
  <c r="M305" i="2" s="1"/>
  <c r="N305" i="3" s="1"/>
  <c r="J106" i="2"/>
  <c r="K106" i="2" s="1"/>
  <c r="M106" i="2" s="1"/>
  <c r="N106" i="3" s="1"/>
  <c r="J411" i="2"/>
  <c r="K411" i="2" s="1"/>
  <c r="M411" i="2" s="1"/>
  <c r="N411" i="3" s="1"/>
  <c r="J427" i="2"/>
  <c r="K427" i="2" s="1"/>
  <c r="M427" i="2" s="1"/>
  <c r="N427" i="3" s="1"/>
  <c r="O427" i="3" s="1"/>
  <c r="J108" i="2"/>
  <c r="K108" i="2" s="1"/>
  <c r="M108" i="2" s="1"/>
  <c r="N108" i="3" s="1"/>
  <c r="O108" i="3" s="1"/>
  <c r="J180" i="2"/>
  <c r="K180" i="2" s="1"/>
  <c r="M180" i="2" s="1"/>
  <c r="N180" i="3" s="1"/>
  <c r="O180" i="3" s="1"/>
  <c r="J28" i="2"/>
  <c r="K28" i="2" s="1"/>
  <c r="M28" i="2" s="1"/>
  <c r="N28" i="3" s="1"/>
  <c r="J67" i="1"/>
  <c r="K67" i="1" s="1"/>
  <c r="M67" i="1" s="1"/>
  <c r="N67" i="2" s="1"/>
  <c r="J117" i="1"/>
  <c r="K117" i="1" s="1"/>
  <c r="M117" i="1" s="1"/>
  <c r="N117" i="2" s="1"/>
  <c r="O117" i="2" s="1"/>
  <c r="J254" i="1"/>
  <c r="K254" i="1" s="1"/>
  <c r="M254" i="1" s="1"/>
  <c r="N254" i="2" s="1"/>
  <c r="J396" i="1"/>
  <c r="K396" i="1" s="1"/>
  <c r="M396" i="1" s="1"/>
  <c r="N396" i="2" s="1"/>
  <c r="J75" i="1"/>
  <c r="K75" i="1" s="1"/>
  <c r="M75" i="1" s="1"/>
  <c r="N75" i="2" s="1"/>
  <c r="O75" i="2" s="1"/>
  <c r="J401" i="1"/>
  <c r="K401" i="1" s="1"/>
  <c r="M401" i="1" s="1"/>
  <c r="N401" i="2" s="1"/>
  <c r="J120" i="1"/>
  <c r="K120" i="1" s="1"/>
  <c r="M120" i="1" s="1"/>
  <c r="N120" i="2" s="1"/>
  <c r="J224" i="1"/>
  <c r="K224" i="1" s="1"/>
  <c r="M224" i="1" s="1"/>
  <c r="N224" i="2" s="1"/>
  <c r="J366" i="1"/>
  <c r="K366" i="1" s="1"/>
  <c r="M366" i="1" s="1"/>
  <c r="N366" i="2" s="1"/>
  <c r="J322" i="1"/>
  <c r="K322" i="1" s="1"/>
  <c r="M322" i="1" s="1"/>
  <c r="N322" i="2" s="1"/>
  <c r="J96" i="1"/>
  <c r="K96" i="1" s="1"/>
  <c r="M96" i="1" s="1"/>
  <c r="N96" i="2" s="1"/>
  <c r="J10" i="1"/>
  <c r="K10" i="1" s="1"/>
  <c r="M10" i="1" s="1"/>
  <c r="N10" i="2" s="1"/>
  <c r="O10" i="2" s="1"/>
  <c r="J326" i="1"/>
  <c r="K326" i="1" s="1"/>
  <c r="M326" i="1" s="1"/>
  <c r="N326" i="2" s="1"/>
  <c r="J378" i="1"/>
  <c r="K378" i="1" s="1"/>
  <c r="M378" i="1" s="1"/>
  <c r="N378" i="2" s="1"/>
  <c r="J231" i="1"/>
  <c r="K231" i="1" s="1"/>
  <c r="M231" i="1" s="1"/>
  <c r="N231" i="2" s="1"/>
  <c r="J41" i="1"/>
  <c r="K41" i="1" s="1"/>
  <c r="M41" i="1" s="1"/>
  <c r="N41" i="2" s="1"/>
  <c r="J169" i="1"/>
  <c r="K169" i="1" s="1"/>
  <c r="M169" i="1" s="1"/>
  <c r="N169" i="2" s="1"/>
  <c r="J73" i="1"/>
  <c r="K73" i="1" s="1"/>
  <c r="M73" i="1" s="1"/>
  <c r="N73" i="2" s="1"/>
  <c r="J166" i="1"/>
  <c r="K166" i="1" s="1"/>
  <c r="M166" i="1" s="1"/>
  <c r="N166" i="2" s="1"/>
  <c r="J370" i="1"/>
  <c r="K370" i="1" s="1"/>
  <c r="M370" i="1" s="1"/>
  <c r="N370" i="2" s="1"/>
  <c r="J138" i="1"/>
  <c r="K138" i="1" s="1"/>
  <c r="M138" i="1" s="1"/>
  <c r="N138" i="2" s="1"/>
  <c r="J216" i="1"/>
  <c r="K216" i="1" s="1"/>
  <c r="M216" i="1" s="1"/>
  <c r="N216" i="2" s="1"/>
  <c r="J125" i="1"/>
  <c r="K125" i="1" s="1"/>
  <c r="M125" i="1" s="1"/>
  <c r="N125" i="2" s="1"/>
  <c r="O125" i="2" s="1"/>
  <c r="J347" i="1"/>
  <c r="K347" i="1" s="1"/>
  <c r="M347" i="1" s="1"/>
  <c r="N347" i="2" s="1"/>
  <c r="J405" i="1"/>
  <c r="K405" i="1" s="1"/>
  <c r="M405" i="1" s="1"/>
  <c r="N405" i="2" s="1"/>
  <c r="J243" i="1"/>
  <c r="K243" i="1" s="1"/>
  <c r="M243" i="1" s="1"/>
  <c r="N243" i="2" s="1"/>
  <c r="O243" i="2" s="1"/>
  <c r="J330" i="1"/>
  <c r="K330" i="1" s="1"/>
  <c r="M330" i="1" s="1"/>
  <c r="N330" i="2" s="1"/>
  <c r="O330" i="2" s="1"/>
  <c r="J185" i="1"/>
  <c r="K185" i="1" s="1"/>
  <c r="M185" i="1" s="1"/>
  <c r="N185" i="2" s="1"/>
  <c r="J215" i="1"/>
  <c r="K215" i="1" s="1"/>
  <c r="M215" i="1" s="1"/>
  <c r="N215" i="2" s="1"/>
  <c r="O215" i="2" s="1"/>
  <c r="J269" i="1"/>
  <c r="K269" i="1" s="1"/>
  <c r="M269" i="1" s="1"/>
  <c r="N269" i="2" s="1"/>
  <c r="O269" i="2" s="1"/>
  <c r="J168" i="1"/>
  <c r="K168" i="1" s="1"/>
  <c r="M168" i="1" s="1"/>
  <c r="N168" i="2" s="1"/>
  <c r="O168" i="2" s="1"/>
  <c r="J97" i="1"/>
  <c r="K97" i="1" s="1"/>
  <c r="M97" i="1" s="1"/>
  <c r="N97" i="2" s="1"/>
  <c r="J315" i="1"/>
  <c r="K315" i="1" s="1"/>
  <c r="M315" i="1" s="1"/>
  <c r="N315" i="2" s="1"/>
  <c r="O315" i="2" s="1"/>
  <c r="J249" i="1"/>
  <c r="K249" i="1" s="1"/>
  <c r="M249" i="1" s="1"/>
  <c r="N249" i="2" s="1"/>
  <c r="J230" i="1"/>
  <c r="K230" i="1" s="1"/>
  <c r="M230" i="1" s="1"/>
  <c r="N230" i="2" s="1"/>
  <c r="O230" i="2" s="1"/>
  <c r="J381" i="1"/>
  <c r="K381" i="1" s="1"/>
  <c r="M381" i="1" s="1"/>
  <c r="N381" i="2" s="1"/>
  <c r="J307" i="1"/>
  <c r="K307" i="1" s="1"/>
  <c r="M307" i="1" s="1"/>
  <c r="N307" i="2" s="1"/>
  <c r="J309" i="1"/>
  <c r="K309" i="1" s="1"/>
  <c r="M309" i="1" s="1"/>
  <c r="N309" i="2" s="1"/>
  <c r="J45" i="1"/>
  <c r="K45" i="1" s="1"/>
  <c r="M45" i="1" s="1"/>
  <c r="N45" i="2" s="1"/>
  <c r="J186" i="1"/>
  <c r="K186" i="1" s="1"/>
  <c r="M186" i="1" s="1"/>
  <c r="N186" i="2" s="1"/>
  <c r="J305" i="1"/>
  <c r="K305" i="1" s="1"/>
  <c r="M305" i="1" s="1"/>
  <c r="N305" i="2" s="1"/>
  <c r="J105" i="1"/>
  <c r="K105" i="1" s="1"/>
  <c r="M105" i="1" s="1"/>
  <c r="N105" i="2" s="1"/>
  <c r="J40" i="1"/>
  <c r="K40" i="1" s="1"/>
  <c r="M40" i="1" s="1"/>
  <c r="N40" i="2" s="1"/>
  <c r="J214" i="1"/>
  <c r="K214" i="1" s="1"/>
  <c r="M214" i="1" s="1"/>
  <c r="N214" i="2" s="1"/>
  <c r="J368" i="1"/>
  <c r="K368" i="1" s="1"/>
  <c r="M368" i="1" s="1"/>
  <c r="N368" i="2" s="1"/>
  <c r="O368" i="2" s="1"/>
  <c r="J121" i="1"/>
  <c r="K121" i="1" s="1"/>
  <c r="M121" i="1" s="1"/>
  <c r="N121" i="2" s="1"/>
  <c r="J102" i="1"/>
  <c r="K102" i="1" s="1"/>
  <c r="M102" i="1" s="1"/>
  <c r="N102" i="2" s="1"/>
  <c r="J103" i="1"/>
  <c r="K103" i="1" s="1"/>
  <c r="M103" i="1" s="1"/>
  <c r="N103" i="2" s="1"/>
  <c r="O103" i="2" s="1"/>
  <c r="J142" i="1"/>
  <c r="K142" i="1" s="1"/>
  <c r="M142" i="1" s="1"/>
  <c r="N142" i="2" s="1"/>
  <c r="O142" i="2" s="1"/>
  <c r="J394" i="1"/>
  <c r="K394" i="1" s="1"/>
  <c r="M394" i="1" s="1"/>
  <c r="N394" i="2" s="1"/>
  <c r="O394" i="2" s="1"/>
  <c r="J296" i="1"/>
  <c r="K296" i="1" s="1"/>
  <c r="M296" i="1" s="1"/>
  <c r="N296" i="2" s="1"/>
  <c r="J270" i="1"/>
  <c r="K270" i="1" s="1"/>
  <c r="M270" i="1" s="1"/>
  <c r="N270" i="2" s="1"/>
  <c r="J189" i="1"/>
  <c r="K189" i="1" s="1"/>
  <c r="M189" i="1" s="1"/>
  <c r="N189" i="2" s="1"/>
  <c r="J264" i="1"/>
  <c r="K264" i="1" s="1"/>
  <c r="M264" i="1" s="1"/>
  <c r="N264" i="2" s="1"/>
  <c r="J233" i="1"/>
  <c r="K233" i="1" s="1"/>
  <c r="M233" i="1" s="1"/>
  <c r="N233" i="2" s="1"/>
  <c r="O233" i="2" s="1"/>
  <c r="J47" i="1"/>
  <c r="K47" i="1" s="1"/>
  <c r="M47" i="1" s="1"/>
  <c r="N47" i="2" s="1"/>
  <c r="J339" i="1"/>
  <c r="K339" i="1" s="1"/>
  <c r="M339" i="1" s="1"/>
  <c r="N339" i="2" s="1"/>
  <c r="O339" i="2" s="1"/>
  <c r="J34" i="1"/>
  <c r="K34" i="1" s="1"/>
  <c r="M34" i="1" s="1"/>
  <c r="N34" i="2" s="1"/>
  <c r="J239" i="1"/>
  <c r="K239" i="1" s="1"/>
  <c r="M239" i="1" s="1"/>
  <c r="N239" i="2" s="1"/>
  <c r="J413" i="1"/>
  <c r="K413" i="1" s="1"/>
  <c r="M413" i="1" s="1"/>
  <c r="N413" i="2" s="1"/>
  <c r="J222" i="1"/>
  <c r="K222" i="1" s="1"/>
  <c r="M222" i="1" s="1"/>
  <c r="N222" i="2" s="1"/>
  <c r="O222" i="2" s="1"/>
  <c r="J157" i="1"/>
  <c r="K157" i="1" s="1"/>
  <c r="M157" i="1" s="1"/>
  <c r="N157" i="2" s="1"/>
  <c r="J20" i="1"/>
  <c r="K20" i="1" s="1"/>
  <c r="M20" i="1" s="1"/>
  <c r="N20" i="2" s="1"/>
  <c r="J13" i="1"/>
  <c r="K13" i="1" s="1"/>
  <c r="M13" i="1" s="1"/>
  <c r="N13" i="2" s="1"/>
  <c r="J428" i="1"/>
  <c r="K428" i="1" s="1"/>
  <c r="M428" i="1" s="1"/>
  <c r="N428" i="2" s="1"/>
  <c r="J306" i="1"/>
  <c r="K306" i="1" s="1"/>
  <c r="M306" i="1" s="1"/>
  <c r="N306" i="2" s="1"/>
  <c r="J147" i="1"/>
  <c r="K147" i="1" s="1"/>
  <c r="M147" i="1" s="1"/>
  <c r="N147" i="2" s="1"/>
  <c r="J220" i="1"/>
  <c r="K220" i="1" s="1"/>
  <c r="M220" i="1" s="1"/>
  <c r="N220" i="2" s="1"/>
  <c r="J48" i="1"/>
  <c r="K48" i="1" s="1"/>
  <c r="M48" i="1" s="1"/>
  <c r="N48" i="2" s="1"/>
  <c r="J423" i="1"/>
  <c r="K423" i="1" s="1"/>
  <c r="M423" i="1" s="1"/>
  <c r="N423" i="2" s="1"/>
  <c r="J281" i="1"/>
  <c r="K281" i="1" s="1"/>
  <c r="M281" i="1" s="1"/>
  <c r="N281" i="2" s="1"/>
  <c r="O281" i="2" s="1"/>
  <c r="J427" i="1"/>
  <c r="K427" i="1" s="1"/>
  <c r="M427" i="1" s="1"/>
  <c r="N427" i="2" s="1"/>
  <c r="J87" i="1"/>
  <c r="K87" i="1" s="1"/>
  <c r="M87" i="1" s="1"/>
  <c r="N87" i="2" s="1"/>
  <c r="O87" i="2" s="1"/>
  <c r="J250" i="1"/>
  <c r="K250" i="1" s="1"/>
  <c r="M250" i="1" s="1"/>
  <c r="N250" i="2" s="1"/>
  <c r="J298" i="1"/>
  <c r="K298" i="1" s="1"/>
  <c r="M298" i="1" s="1"/>
  <c r="N298" i="2" s="1"/>
  <c r="J358" i="1"/>
  <c r="K358" i="1" s="1"/>
  <c r="M358" i="1" s="1"/>
  <c r="N358" i="2" s="1"/>
  <c r="J113" i="1"/>
  <c r="K113" i="1" s="1"/>
  <c r="M113" i="1" s="1"/>
  <c r="N113" i="2" s="1"/>
  <c r="J15" i="1"/>
  <c r="K15" i="1" s="1"/>
  <c r="M15" i="1" s="1"/>
  <c r="N15" i="2" s="1"/>
  <c r="J399" i="1"/>
  <c r="K399" i="1" s="1"/>
  <c r="M399" i="1" s="1"/>
  <c r="N399" i="2" s="1"/>
  <c r="J319" i="1"/>
  <c r="K319" i="1" s="1"/>
  <c r="M319" i="1" s="1"/>
  <c r="N319" i="2" s="1"/>
  <c r="O319" i="2" s="1"/>
  <c r="J417" i="1"/>
  <c r="K417" i="1" s="1"/>
  <c r="M417" i="1" s="1"/>
  <c r="N417" i="2" s="1"/>
  <c r="O417" i="2" s="1"/>
  <c r="J11" i="1"/>
  <c r="K11" i="1" s="1"/>
  <c r="M11" i="1" s="1"/>
  <c r="N11" i="2" s="1"/>
  <c r="O11" i="2" s="1"/>
  <c r="J259" i="1"/>
  <c r="K259" i="1" s="1"/>
  <c r="M259" i="1" s="1"/>
  <c r="N259" i="2" s="1"/>
  <c r="J390" i="1"/>
  <c r="K390" i="1" s="1"/>
  <c r="M390" i="1" s="1"/>
  <c r="N390" i="2" s="1"/>
  <c r="O390" i="2" s="1"/>
  <c r="J329" i="1"/>
  <c r="K329" i="1" s="1"/>
  <c r="M329" i="1" s="1"/>
  <c r="N329" i="2" s="1"/>
  <c r="J237" i="1"/>
  <c r="K237" i="1" s="1"/>
  <c r="M237" i="1" s="1"/>
  <c r="N237" i="2" s="1"/>
  <c r="J317" i="1"/>
  <c r="K317" i="1" s="1"/>
  <c r="M317" i="1" s="1"/>
  <c r="N317" i="2" s="1"/>
  <c r="J143" i="1"/>
  <c r="K143" i="1" s="1"/>
  <c r="M143" i="1" s="1"/>
  <c r="N143" i="2" s="1"/>
  <c r="J422" i="1"/>
  <c r="K422" i="1" s="1"/>
  <c r="M422" i="1" s="1"/>
  <c r="N422" i="2" s="1"/>
  <c r="O422" i="2" s="1"/>
  <c r="J373" i="1"/>
  <c r="K373" i="1" s="1"/>
  <c r="M373" i="1" s="1"/>
  <c r="N373" i="2" s="1"/>
  <c r="J310" i="1"/>
  <c r="K310" i="1" s="1"/>
  <c r="M310" i="1" s="1"/>
  <c r="N310" i="2" s="1"/>
  <c r="J90" i="1"/>
  <c r="K90" i="1" s="1"/>
  <c r="M90" i="1" s="1"/>
  <c r="N90" i="2" s="1"/>
  <c r="O90" i="2" s="1"/>
  <c r="J76" i="1"/>
  <c r="K76" i="1" s="1"/>
  <c r="M76" i="1" s="1"/>
  <c r="N76" i="2" s="1"/>
  <c r="J38" i="1"/>
  <c r="K38" i="1" s="1"/>
  <c r="M38" i="1" s="1"/>
  <c r="N38" i="2" s="1"/>
  <c r="J218" i="1"/>
  <c r="K218" i="1" s="1"/>
  <c r="M218" i="1" s="1"/>
  <c r="N218" i="2" s="1"/>
  <c r="J64" i="1"/>
  <c r="K64" i="1" s="1"/>
  <c r="M64" i="1" s="1"/>
  <c r="N64" i="2" s="1"/>
  <c r="J175" i="1"/>
  <c r="K175" i="1" s="1"/>
  <c r="M175" i="1" s="1"/>
  <c r="N175" i="2" s="1"/>
  <c r="J241" i="1"/>
  <c r="K241" i="1" s="1"/>
  <c r="M241" i="1" s="1"/>
  <c r="N241" i="2" s="1"/>
  <c r="J129" i="1"/>
  <c r="K129" i="1" s="1"/>
  <c r="M129" i="1" s="1"/>
  <c r="N129" i="2" s="1"/>
  <c r="J164" i="1"/>
  <c r="K164" i="1" s="1"/>
  <c r="M164" i="1" s="1"/>
  <c r="N164" i="2" s="1"/>
  <c r="J199" i="1"/>
  <c r="K199" i="1" s="1"/>
  <c r="M199" i="1" s="1"/>
  <c r="N199" i="2" s="1"/>
  <c r="J50" i="1"/>
  <c r="K50" i="1" s="1"/>
  <c r="M50" i="1" s="1"/>
  <c r="N50" i="2" s="1"/>
  <c r="J421" i="1"/>
  <c r="K421" i="1" s="1"/>
  <c r="M421" i="1" s="1"/>
  <c r="N421" i="2" s="1"/>
  <c r="J58" i="1"/>
  <c r="K58" i="1" s="1"/>
  <c r="M58" i="1" s="1"/>
  <c r="N58" i="2" s="1"/>
  <c r="J261" i="1"/>
  <c r="K261" i="1" s="1"/>
  <c r="M261" i="1" s="1"/>
  <c r="N261" i="2" s="1"/>
  <c r="J72" i="1"/>
  <c r="K72" i="1" s="1"/>
  <c r="M72" i="1" s="1"/>
  <c r="N72" i="2" s="1"/>
  <c r="J172" i="1"/>
  <c r="K172" i="1" s="1"/>
  <c r="M172" i="1" s="1"/>
  <c r="N172" i="2" s="1"/>
  <c r="J327" i="1"/>
  <c r="K327" i="1" s="1"/>
  <c r="M327" i="1" s="1"/>
  <c r="N327" i="2" s="1"/>
  <c r="J94" i="1"/>
  <c r="K94" i="1" s="1"/>
  <c r="M94" i="1" s="1"/>
  <c r="N94" i="2" s="1"/>
  <c r="J184" i="1"/>
  <c r="K184" i="1" s="1"/>
  <c r="M184" i="1" s="1"/>
  <c r="N184" i="2" s="1"/>
  <c r="J400" i="1"/>
  <c r="K400" i="1" s="1"/>
  <c r="M400" i="1" s="1"/>
  <c r="N400" i="2" s="1"/>
  <c r="O400" i="2" s="1"/>
  <c r="J234" i="1"/>
  <c r="K234" i="1" s="1"/>
  <c r="M234" i="1" s="1"/>
  <c r="N234" i="2" s="1"/>
  <c r="J69" i="1"/>
  <c r="K69" i="1" s="1"/>
  <c r="M69" i="1" s="1"/>
  <c r="N69" i="2" s="1"/>
  <c r="O69" i="2" s="1"/>
  <c r="J27" i="1"/>
  <c r="K27" i="1" s="1"/>
  <c r="M27" i="1" s="1"/>
  <c r="N27" i="2" s="1"/>
  <c r="J318" i="1"/>
  <c r="K318" i="1" s="1"/>
  <c r="M318" i="1" s="1"/>
  <c r="N318" i="2" s="1"/>
  <c r="J26" i="1"/>
  <c r="K26" i="1" s="1"/>
  <c r="M26" i="1" s="1"/>
  <c r="N26" i="2" s="1"/>
  <c r="J54" i="1"/>
  <c r="K54" i="1" s="1"/>
  <c r="M54" i="1" s="1"/>
  <c r="N54" i="2" s="1"/>
  <c r="O54" i="2" s="1"/>
  <c r="J244" i="1"/>
  <c r="K244" i="1" s="1"/>
  <c r="M244" i="1" s="1"/>
  <c r="N244" i="2" s="1"/>
  <c r="J341" i="1"/>
  <c r="K341" i="1" s="1"/>
  <c r="M341" i="1" s="1"/>
  <c r="N341" i="2" s="1"/>
  <c r="J419" i="1"/>
  <c r="K419" i="1" s="1"/>
  <c r="M419" i="1" s="1"/>
  <c r="N419" i="2" s="1"/>
  <c r="J337" i="1"/>
  <c r="K337" i="1" s="1"/>
  <c r="M337" i="1" s="1"/>
  <c r="N337" i="2" s="1"/>
  <c r="J349" i="1"/>
  <c r="K349" i="1" s="1"/>
  <c r="M349" i="1" s="1"/>
  <c r="N349" i="2" s="1"/>
  <c r="J283" i="1"/>
  <c r="K283" i="1" s="1"/>
  <c r="M283" i="1" s="1"/>
  <c r="N283" i="2" s="1"/>
  <c r="J140" i="1"/>
  <c r="K140" i="1" s="1"/>
  <c r="M140" i="1" s="1"/>
  <c r="N140" i="2" s="1"/>
  <c r="J148" i="1"/>
  <c r="K148" i="1" s="1"/>
  <c r="M148" i="1" s="1"/>
  <c r="N148" i="2" s="1"/>
  <c r="J426" i="1"/>
  <c r="K426" i="1" s="1"/>
  <c r="M426" i="1" s="1"/>
  <c r="N426" i="2" s="1"/>
  <c r="J374" i="1"/>
  <c r="K374" i="1" s="1"/>
  <c r="M374" i="1" s="1"/>
  <c r="N374" i="2" s="1"/>
  <c r="O374" i="2" s="1"/>
  <c r="J351" i="1"/>
  <c r="K351" i="1" s="1"/>
  <c r="M351" i="1" s="1"/>
  <c r="N351" i="2" s="1"/>
  <c r="J109" i="1"/>
  <c r="K109" i="1" s="1"/>
  <c r="M109" i="1" s="1"/>
  <c r="N109" i="2" s="1"/>
  <c r="J299" i="1"/>
  <c r="K299" i="1" s="1"/>
  <c r="M299" i="1" s="1"/>
  <c r="N299" i="2" s="1"/>
  <c r="J62" i="1"/>
  <c r="K62" i="1" s="1"/>
  <c r="M62" i="1" s="1"/>
  <c r="N62" i="2" s="1"/>
  <c r="J95" i="1"/>
  <c r="K95" i="1" s="1"/>
  <c r="M95" i="1" s="1"/>
  <c r="N95" i="2" s="1"/>
  <c r="J287" i="1"/>
  <c r="K287" i="1" s="1"/>
  <c r="M287" i="1" s="1"/>
  <c r="N287" i="2" s="1"/>
  <c r="O287" i="2" s="1"/>
  <c r="J267" i="1"/>
  <c r="K267" i="1" s="1"/>
  <c r="M267" i="1" s="1"/>
  <c r="N267" i="2" s="1"/>
  <c r="O267" i="2" s="1"/>
  <c r="J402" i="1"/>
  <c r="K402" i="1" s="1"/>
  <c r="M402" i="1" s="1"/>
  <c r="N402" i="2" s="1"/>
  <c r="J154" i="1"/>
  <c r="K154" i="1" s="1"/>
  <c r="M154" i="1" s="1"/>
  <c r="N154" i="2" s="1"/>
  <c r="O154" i="2" s="1"/>
  <c r="J191" i="1"/>
  <c r="K191" i="1" s="1"/>
  <c r="M191" i="1" s="1"/>
  <c r="N191" i="2" s="1"/>
  <c r="O191" i="2" s="1"/>
  <c r="J236" i="1"/>
  <c r="K236" i="1" s="1"/>
  <c r="M236" i="1" s="1"/>
  <c r="N236" i="2" s="1"/>
  <c r="O236" i="2" s="1"/>
  <c r="J248" i="1"/>
  <c r="K248" i="1" s="1"/>
  <c r="M248" i="1" s="1"/>
  <c r="N248" i="2" s="1"/>
  <c r="O248" i="2" s="1"/>
  <c r="J354" i="1"/>
  <c r="K354" i="1" s="1"/>
  <c r="M354" i="1" s="1"/>
  <c r="N354" i="2" s="1"/>
  <c r="O354" i="2" s="1"/>
  <c r="J260" i="1"/>
  <c r="K260" i="1" s="1"/>
  <c r="M260" i="1" s="1"/>
  <c r="N260" i="2" s="1"/>
  <c r="O260" i="2" s="1"/>
  <c r="J382" i="1"/>
  <c r="K382" i="1" s="1"/>
  <c r="M382" i="1" s="1"/>
  <c r="N382" i="2" s="1"/>
  <c r="J389" i="1"/>
  <c r="K389" i="1" s="1"/>
  <c r="M389" i="1" s="1"/>
  <c r="N389" i="2" s="1"/>
  <c r="J343" i="1"/>
  <c r="K343" i="1" s="1"/>
  <c r="M343" i="1" s="1"/>
  <c r="N343" i="2" s="1"/>
  <c r="J345" i="1"/>
  <c r="K345" i="1" s="1"/>
  <c r="M345" i="1" s="1"/>
  <c r="N345" i="2" s="1"/>
  <c r="O345" i="2" s="1"/>
  <c r="J31" i="1"/>
  <c r="K31" i="1" s="1"/>
  <c r="M31" i="1" s="1"/>
  <c r="N31" i="2" s="1"/>
  <c r="O31" i="2" s="1"/>
  <c r="J395" i="1"/>
  <c r="K395" i="1" s="1"/>
  <c r="M395" i="1" s="1"/>
  <c r="N395" i="2" s="1"/>
  <c r="J159" i="1"/>
  <c r="K159" i="1" s="1"/>
  <c r="M159" i="1" s="1"/>
  <c r="N159" i="2" s="1"/>
  <c r="J44" i="1"/>
  <c r="K44" i="1" s="1"/>
  <c r="M44" i="1" s="1"/>
  <c r="N44" i="2" s="1"/>
  <c r="J242" i="1"/>
  <c r="K242" i="1" s="1"/>
  <c r="M242" i="1" s="1"/>
  <c r="N242" i="2" s="1"/>
  <c r="J364" i="1"/>
  <c r="K364" i="1" s="1"/>
  <c r="M364" i="1" s="1"/>
  <c r="N364" i="2" s="1"/>
  <c r="J53" i="1"/>
  <c r="K53" i="1" s="1"/>
  <c r="M53" i="1" s="1"/>
  <c r="N53" i="2" s="1"/>
  <c r="J74" i="1"/>
  <c r="K74" i="1" s="1"/>
  <c r="M74" i="1" s="1"/>
  <c r="N74" i="2" s="1"/>
  <c r="O74" i="2" s="1"/>
  <c r="J80" i="1"/>
  <c r="K80" i="1" s="1"/>
  <c r="M80" i="1" s="1"/>
  <c r="N80" i="2" s="1"/>
  <c r="J314" i="1"/>
  <c r="K314" i="1" s="1"/>
  <c r="M314" i="1" s="1"/>
  <c r="N314" i="2" s="1"/>
  <c r="J313" i="1"/>
  <c r="K313" i="1" s="1"/>
  <c r="M313" i="1" s="1"/>
  <c r="N313" i="2" s="1"/>
  <c r="O313" i="2" s="1"/>
  <c r="J392" i="1"/>
  <c r="K392" i="1" s="1"/>
  <c r="M392" i="1" s="1"/>
  <c r="N392" i="2" s="1"/>
  <c r="J416" i="1"/>
  <c r="K416" i="1" s="1"/>
  <c r="M416" i="1" s="1"/>
  <c r="N416" i="2" s="1"/>
  <c r="J200" i="1"/>
  <c r="K200" i="1" s="1"/>
  <c r="M200" i="1" s="1"/>
  <c r="N200" i="2" s="1"/>
  <c r="J92" i="1"/>
  <c r="K92" i="1" s="1"/>
  <c r="M92" i="1" s="1"/>
  <c r="N92" i="2" s="1"/>
  <c r="J295" i="1"/>
  <c r="K295" i="1" s="1"/>
  <c r="M295" i="1" s="1"/>
  <c r="N295" i="2" s="1"/>
  <c r="J303" i="1"/>
  <c r="K303" i="1" s="1"/>
  <c r="M303" i="1" s="1"/>
  <c r="N303" i="2" s="1"/>
  <c r="J246" i="1"/>
  <c r="K246" i="1" s="1"/>
  <c r="M246" i="1" s="1"/>
  <c r="N246" i="2" s="1"/>
  <c r="O246" i="2" s="1"/>
  <c r="J174" i="1"/>
  <c r="K174" i="1" s="1"/>
  <c r="M174" i="1" s="1"/>
  <c r="N174" i="2" s="1"/>
  <c r="J433" i="1"/>
  <c r="K433" i="1" s="1"/>
  <c r="M433" i="1" s="1"/>
  <c r="N433" i="2" s="1"/>
  <c r="O433" i="2" s="1"/>
  <c r="J187" i="1"/>
  <c r="K187" i="1" s="1"/>
  <c r="M187" i="1" s="1"/>
  <c r="N187" i="2" s="1"/>
  <c r="J114" i="1"/>
  <c r="K114" i="1" s="1"/>
  <c r="M114" i="1" s="1"/>
  <c r="N114" i="2" s="1"/>
  <c r="J225" i="1"/>
  <c r="K225" i="1" s="1"/>
  <c r="M225" i="1" s="1"/>
  <c r="N225" i="2" s="1"/>
  <c r="O225" i="2" s="1"/>
  <c r="J383" i="1"/>
  <c r="K383" i="1" s="1"/>
  <c r="M383" i="1" s="1"/>
  <c r="N383" i="2" s="1"/>
  <c r="J290" i="1"/>
  <c r="K290" i="1" s="1"/>
  <c r="M290" i="1" s="1"/>
  <c r="N290" i="2" s="1"/>
  <c r="J386" i="1"/>
  <c r="K386" i="1" s="1"/>
  <c r="M386" i="1" s="1"/>
  <c r="N386" i="2" s="1"/>
  <c r="O386" i="2" s="1"/>
  <c r="J430" i="1"/>
  <c r="K430" i="1" s="1"/>
  <c r="M430" i="1" s="1"/>
  <c r="N430" i="2" s="1"/>
  <c r="O430" i="2" s="1"/>
  <c r="J104" i="1"/>
  <c r="K104" i="1" s="1"/>
  <c r="M104" i="1" s="1"/>
  <c r="N104" i="2" s="1"/>
  <c r="O104" i="2" s="1"/>
  <c r="J300" i="1"/>
  <c r="K300" i="1" s="1"/>
  <c r="M300" i="1" s="1"/>
  <c r="N300" i="2" s="1"/>
  <c r="J56" i="1"/>
  <c r="K56" i="1" s="1"/>
  <c r="M56" i="1" s="1"/>
  <c r="N56" i="2" s="1"/>
  <c r="O56" i="2" s="1"/>
  <c r="J302" i="1"/>
  <c r="K302" i="1" s="1"/>
  <c r="M302" i="1" s="1"/>
  <c r="N302" i="2" s="1"/>
  <c r="J266" i="1"/>
  <c r="K266" i="1" s="1"/>
  <c r="M266" i="1" s="1"/>
  <c r="N266" i="2" s="1"/>
  <c r="O266" i="2" s="1"/>
  <c r="J379" i="1"/>
  <c r="K379" i="1" s="1"/>
  <c r="M379" i="1" s="1"/>
  <c r="N379" i="2" s="1"/>
  <c r="J238" i="1"/>
  <c r="K238" i="1" s="1"/>
  <c r="M238" i="1" s="1"/>
  <c r="N238" i="2" s="1"/>
  <c r="J25" i="1"/>
  <c r="K25" i="1" s="1"/>
  <c r="M25" i="1" s="1"/>
  <c r="N25" i="2" s="1"/>
  <c r="J9" i="1"/>
  <c r="K9" i="1" s="1"/>
  <c r="M9" i="1" s="1"/>
  <c r="N9" i="2" s="1"/>
  <c r="J204" i="1"/>
  <c r="K204" i="1" s="1"/>
  <c r="M204" i="1" s="1"/>
  <c r="N204" i="2" s="1"/>
  <c r="J108" i="1"/>
  <c r="K108" i="1" s="1"/>
  <c r="M108" i="1" s="1"/>
  <c r="N108" i="2" s="1"/>
  <c r="J409" i="1"/>
  <c r="K409" i="1" s="1"/>
  <c r="M409" i="1" s="1"/>
  <c r="N409" i="2" s="1"/>
  <c r="J376" i="1"/>
  <c r="K376" i="1" s="1"/>
  <c r="M376" i="1" s="1"/>
  <c r="N376" i="2" s="1"/>
  <c r="J286" i="1"/>
  <c r="K286" i="1" s="1"/>
  <c r="M286" i="1" s="1"/>
  <c r="N286" i="2" s="1"/>
  <c r="J206" i="1"/>
  <c r="K206" i="1" s="1"/>
  <c r="M206" i="1" s="1"/>
  <c r="N206" i="2" s="1"/>
  <c r="O206" i="2" s="1"/>
  <c r="J152" i="1"/>
  <c r="K152" i="1" s="1"/>
  <c r="M152" i="1" s="1"/>
  <c r="N152" i="2" s="1"/>
  <c r="J344" i="1"/>
  <c r="K344" i="1" s="1"/>
  <c r="M344" i="1" s="1"/>
  <c r="N344" i="2" s="1"/>
  <c r="J335" i="1"/>
  <c r="K335" i="1" s="1"/>
  <c r="M335" i="1" s="1"/>
  <c r="N335" i="2" s="1"/>
  <c r="J208" i="1"/>
  <c r="K208" i="1" s="1"/>
  <c r="M208" i="1" s="1"/>
  <c r="N208" i="2" s="1"/>
  <c r="J245" i="1"/>
  <c r="K245" i="1" s="1"/>
  <c r="M245" i="1" s="1"/>
  <c r="N245" i="2" s="1"/>
  <c r="O245" i="2" s="1"/>
  <c r="J66" i="1"/>
  <c r="K66" i="1" s="1"/>
  <c r="M66" i="1" s="1"/>
  <c r="N66" i="2" s="1"/>
  <c r="J194" i="1"/>
  <c r="K194" i="1" s="1"/>
  <c r="M194" i="1" s="1"/>
  <c r="N194" i="2" s="1"/>
  <c r="J150" i="1"/>
  <c r="K150" i="1" s="1"/>
  <c r="M150" i="1" s="1"/>
  <c r="N150" i="2" s="1"/>
  <c r="O150" i="2" s="1"/>
  <c r="J288" i="1"/>
  <c r="K288" i="1" s="1"/>
  <c r="M288" i="1" s="1"/>
  <c r="N288" i="2" s="1"/>
  <c r="J235" i="1"/>
  <c r="K235" i="1" s="1"/>
  <c r="M235" i="1" s="1"/>
  <c r="N235" i="2" s="1"/>
  <c r="J209" i="1"/>
  <c r="K209" i="1" s="1"/>
  <c r="M209" i="1" s="1"/>
  <c r="N209" i="2" s="1"/>
  <c r="J268" i="1"/>
  <c r="K268" i="1" s="1"/>
  <c r="M268" i="1" s="1"/>
  <c r="N268" i="2" s="1"/>
  <c r="J160" i="1"/>
  <c r="K160" i="1" s="1"/>
  <c r="M160" i="1" s="1"/>
  <c r="N160" i="2" s="1"/>
  <c r="O160" i="2" s="1"/>
  <c r="J280" i="1"/>
  <c r="K280" i="1" s="1"/>
  <c r="M280" i="1" s="1"/>
  <c r="N280" i="2" s="1"/>
  <c r="O280" i="2" s="1"/>
  <c r="J91" i="1"/>
  <c r="K91" i="1" s="1"/>
  <c r="M91" i="1" s="1"/>
  <c r="N91" i="2" s="1"/>
  <c r="O91" i="2" s="1"/>
  <c r="J263" i="1"/>
  <c r="K263" i="1" s="1"/>
  <c r="M263" i="1" s="1"/>
  <c r="N263" i="2" s="1"/>
  <c r="J24" i="1"/>
  <c r="K24" i="1" s="1"/>
  <c r="M24" i="1" s="1"/>
  <c r="N24" i="2" s="1"/>
  <c r="J289" i="1"/>
  <c r="K289" i="1" s="1"/>
  <c r="M289" i="1" s="1"/>
  <c r="N289" i="2" s="1"/>
  <c r="J432" i="1"/>
  <c r="K432" i="1" s="1"/>
  <c r="M432" i="1" s="1"/>
  <c r="N432" i="2" s="1"/>
  <c r="O432" i="2" s="1"/>
  <c r="J414" i="1"/>
  <c r="K414" i="1" s="1"/>
  <c r="M414" i="1" s="1"/>
  <c r="N414" i="2" s="1"/>
  <c r="J435" i="1"/>
  <c r="K435" i="1" s="1"/>
  <c r="M435" i="1" s="1"/>
  <c r="N435" i="2" s="1"/>
  <c r="J228" i="1"/>
  <c r="K228" i="1" s="1"/>
  <c r="M228" i="1" s="1"/>
  <c r="N228" i="2" s="1"/>
  <c r="O228" i="2" s="1"/>
  <c r="J85" i="1"/>
  <c r="K85" i="1" s="1"/>
  <c r="M85" i="1" s="1"/>
  <c r="N85" i="2" s="1"/>
  <c r="J112" i="1"/>
  <c r="K112" i="1" s="1"/>
  <c r="M112" i="1" s="1"/>
  <c r="N112" i="2" s="1"/>
  <c r="O112" i="2" s="1"/>
  <c r="J170" i="1"/>
  <c r="K170" i="1" s="1"/>
  <c r="M170" i="1" s="1"/>
  <c r="N170" i="2" s="1"/>
  <c r="J51" i="1"/>
  <c r="K51" i="1" s="1"/>
  <c r="M51" i="1" s="1"/>
  <c r="N51" i="2" s="1"/>
  <c r="O51" i="2" s="1"/>
  <c r="J98" i="1"/>
  <c r="K98" i="1" s="1"/>
  <c r="M98" i="1" s="1"/>
  <c r="N98" i="2" s="1"/>
  <c r="O98" i="2" s="1"/>
  <c r="J188" i="1"/>
  <c r="K188" i="1" s="1"/>
  <c r="M188" i="1" s="1"/>
  <c r="N188" i="2" s="1"/>
  <c r="O188" i="2" s="1"/>
  <c r="J167" i="1"/>
  <c r="K167" i="1" s="1"/>
  <c r="M167" i="1" s="1"/>
  <c r="N167" i="2" s="1"/>
  <c r="J247" i="1"/>
  <c r="K247" i="1" s="1"/>
  <c r="M247" i="1" s="1"/>
  <c r="N247" i="2" s="1"/>
  <c r="J198" i="1"/>
  <c r="K198" i="1" s="1"/>
  <c r="M198" i="1" s="1"/>
  <c r="N198" i="2" s="1"/>
  <c r="J291" i="1"/>
  <c r="K291" i="1" s="1"/>
  <c r="M291" i="1" s="1"/>
  <c r="N291" i="2" s="1"/>
  <c r="O291" i="2" s="1"/>
  <c r="J190" i="1"/>
  <c r="K190" i="1" s="1"/>
  <c r="M190" i="1" s="1"/>
  <c r="N190" i="2" s="1"/>
  <c r="J360" i="1"/>
  <c r="K360" i="1" s="1"/>
  <c r="M360" i="1" s="1"/>
  <c r="N360" i="2" s="1"/>
  <c r="O360" i="2" s="1"/>
  <c r="J59" i="1"/>
  <c r="K59" i="1" s="1"/>
  <c r="M59" i="1" s="1"/>
  <c r="N59" i="2" s="1"/>
  <c r="O59" i="2" s="1"/>
  <c r="J320" i="1"/>
  <c r="K320" i="1" s="1"/>
  <c r="M320" i="1" s="1"/>
  <c r="N320" i="2" s="1"/>
  <c r="O320" i="2" s="1"/>
  <c r="J365" i="1"/>
  <c r="K365" i="1" s="1"/>
  <c r="M365" i="1" s="1"/>
  <c r="N365" i="2" s="1"/>
  <c r="J226" i="1"/>
  <c r="K226" i="1" s="1"/>
  <c r="M226" i="1" s="1"/>
  <c r="N226" i="2" s="1"/>
  <c r="O226" i="2" s="1"/>
  <c r="J276" i="1"/>
  <c r="K276" i="1" s="1"/>
  <c r="M276" i="1" s="1"/>
  <c r="N276" i="2" s="1"/>
  <c r="O276" i="2" s="1"/>
  <c r="J363" i="1"/>
  <c r="K363" i="1" s="1"/>
  <c r="M363" i="1" s="1"/>
  <c r="N363" i="2" s="1"/>
  <c r="O363" i="2" s="1"/>
  <c r="J141" i="1"/>
  <c r="K141" i="1" s="1"/>
  <c r="M141" i="1" s="1"/>
  <c r="N141" i="2" s="1"/>
  <c r="O141" i="2" s="1"/>
  <c r="J333" i="1"/>
  <c r="K333" i="1" s="1"/>
  <c r="M333" i="1" s="1"/>
  <c r="N333" i="2" s="1"/>
  <c r="O333" i="2" s="1"/>
  <c r="J61" i="1"/>
  <c r="K61" i="1" s="1"/>
  <c r="M61" i="1" s="1"/>
  <c r="N61" i="2" s="1"/>
  <c r="J106" i="1"/>
  <c r="K106" i="1" s="1"/>
  <c r="M106" i="1" s="1"/>
  <c r="N106" i="2" s="1"/>
  <c r="O106" i="2" s="1"/>
  <c r="J278" i="1"/>
  <c r="K278" i="1" s="1"/>
  <c r="M278" i="1" s="1"/>
  <c r="N278" i="2" s="1"/>
  <c r="J334" i="1"/>
  <c r="K334" i="1" s="1"/>
  <c r="M334" i="1" s="1"/>
  <c r="N334" i="2" s="1"/>
  <c r="O334" i="2" s="1"/>
  <c r="J119" i="1"/>
  <c r="K119" i="1" s="1"/>
  <c r="M119" i="1" s="1"/>
  <c r="N119" i="2" s="1"/>
  <c r="J93" i="1"/>
  <c r="K93" i="1" s="1"/>
  <c r="M93" i="1" s="1"/>
  <c r="N93" i="2" s="1"/>
  <c r="J8" i="1"/>
  <c r="K8" i="1" s="1"/>
  <c r="M8" i="1" s="1"/>
  <c r="J116" i="1"/>
  <c r="K116" i="1" s="1"/>
  <c r="M116" i="1" s="1"/>
  <c r="N116" i="2" s="1"/>
  <c r="J398" i="1"/>
  <c r="K398" i="1" s="1"/>
  <c r="M398" i="1" s="1"/>
  <c r="N398" i="2" s="1"/>
  <c r="J292" i="1"/>
  <c r="K292" i="1" s="1"/>
  <c r="M292" i="1" s="1"/>
  <c r="N292" i="2" s="1"/>
  <c r="O292" i="2" s="1"/>
  <c r="J197" i="1"/>
  <c r="K197" i="1" s="1"/>
  <c r="M197" i="1" s="1"/>
  <c r="N197" i="2" s="1"/>
  <c r="J353" i="1"/>
  <c r="K353" i="1" s="1"/>
  <c r="M353" i="1" s="1"/>
  <c r="N353" i="2" s="1"/>
  <c r="O353" i="2" s="1"/>
  <c r="J136" i="1"/>
  <c r="K136" i="1" s="1"/>
  <c r="M136" i="1" s="1"/>
  <c r="N136" i="2" s="1"/>
  <c r="J146" i="1"/>
  <c r="K146" i="1" s="1"/>
  <c r="M146" i="1" s="1"/>
  <c r="N146" i="2" s="1"/>
  <c r="O146" i="2" s="1"/>
  <c r="J82" i="1"/>
  <c r="K82" i="1" s="1"/>
  <c r="M82" i="1" s="1"/>
  <c r="N82" i="2" s="1"/>
  <c r="J356" i="1"/>
  <c r="K356" i="1" s="1"/>
  <c r="M356" i="1" s="1"/>
  <c r="N356" i="2" s="1"/>
  <c r="O356" i="2" s="1"/>
  <c r="J273" i="1"/>
  <c r="K273" i="1" s="1"/>
  <c r="M273" i="1" s="1"/>
  <c r="N273" i="2" s="1"/>
  <c r="J219" i="1"/>
  <c r="K219" i="1" s="1"/>
  <c r="M219" i="1" s="1"/>
  <c r="N219" i="2" s="1"/>
  <c r="J297" i="1"/>
  <c r="K297" i="1" s="1"/>
  <c r="M297" i="1" s="1"/>
  <c r="N297" i="2" s="1"/>
  <c r="J420" i="1"/>
  <c r="K420" i="1" s="1"/>
  <c r="M420" i="1" s="1"/>
  <c r="N420" i="2" s="1"/>
  <c r="J285" i="1"/>
  <c r="K285" i="1" s="1"/>
  <c r="M285" i="1" s="1"/>
  <c r="N285" i="2" s="1"/>
  <c r="O285" i="2" s="1"/>
  <c r="J434" i="1"/>
  <c r="K434" i="1" s="1"/>
  <c r="M434" i="1" s="1"/>
  <c r="N434" i="2" s="1"/>
  <c r="O434" i="2" s="1"/>
  <c r="J84" i="1"/>
  <c r="K84" i="1" s="1"/>
  <c r="M84" i="1" s="1"/>
  <c r="N84" i="2" s="1"/>
  <c r="J332" i="1"/>
  <c r="K332" i="1" s="1"/>
  <c r="M332" i="1" s="1"/>
  <c r="N332" i="2" s="1"/>
  <c r="O332" i="2" s="1"/>
  <c r="J348" i="1"/>
  <c r="K348" i="1" s="1"/>
  <c r="M348" i="1" s="1"/>
  <c r="N348" i="2" s="1"/>
  <c r="J211" i="1"/>
  <c r="K211" i="1" s="1"/>
  <c r="M211" i="1" s="1"/>
  <c r="N211" i="2" s="1"/>
  <c r="J274" i="1"/>
  <c r="K274" i="1" s="1"/>
  <c r="M274" i="1" s="1"/>
  <c r="N274" i="2" s="1"/>
  <c r="J352" i="1"/>
  <c r="K352" i="1" s="1"/>
  <c r="M352" i="1" s="1"/>
  <c r="N352" i="2" s="1"/>
  <c r="O352" i="2" s="1"/>
  <c r="J29" i="1"/>
  <c r="K29" i="1" s="1"/>
  <c r="M29" i="1" s="1"/>
  <c r="N29" i="2" s="1"/>
  <c r="J304" i="1"/>
  <c r="K304" i="1" s="1"/>
  <c r="M304" i="1" s="1"/>
  <c r="N304" i="2" s="1"/>
  <c r="J412" i="1"/>
  <c r="K412" i="1" s="1"/>
  <c r="M412" i="1" s="1"/>
  <c r="N412" i="2" s="1"/>
  <c r="J178" i="1"/>
  <c r="K178" i="1" s="1"/>
  <c r="M178" i="1" s="1"/>
  <c r="N178" i="2" s="1"/>
  <c r="J223" i="1"/>
  <c r="K223" i="1" s="1"/>
  <c r="M223" i="1" s="1"/>
  <c r="N223" i="2" s="1"/>
  <c r="J275" i="1"/>
  <c r="K275" i="1" s="1"/>
  <c r="M275" i="1" s="1"/>
  <c r="N275" i="2" s="1"/>
  <c r="J52" i="1"/>
  <c r="K52" i="1" s="1"/>
  <c r="M52" i="1" s="1"/>
  <c r="N52" i="2" s="1"/>
  <c r="J429" i="1"/>
  <c r="K429" i="1" s="1"/>
  <c r="M429" i="1" s="1"/>
  <c r="N429" i="2" s="1"/>
  <c r="J21" i="1"/>
  <c r="K21" i="1" s="1"/>
  <c r="M21" i="1" s="1"/>
  <c r="N21" i="2" s="1"/>
  <c r="J425" i="1"/>
  <c r="K425" i="1" s="1"/>
  <c r="M425" i="1" s="1"/>
  <c r="N425" i="2" s="1"/>
  <c r="J210" i="1"/>
  <c r="K210" i="1" s="1"/>
  <c r="M210" i="1" s="1"/>
  <c r="N210" i="2" s="1"/>
  <c r="J165" i="1"/>
  <c r="K165" i="1" s="1"/>
  <c r="M165" i="1" s="1"/>
  <c r="N165" i="2" s="1"/>
  <c r="O165" i="2" s="1"/>
  <c r="J163" i="1"/>
  <c r="K163" i="1" s="1"/>
  <c r="M163" i="1" s="1"/>
  <c r="N163" i="2" s="1"/>
  <c r="J110" i="1"/>
  <c r="K110" i="1" s="1"/>
  <c r="M110" i="1" s="1"/>
  <c r="N110" i="2" s="1"/>
  <c r="J372" i="1"/>
  <c r="K372" i="1" s="1"/>
  <c r="M372" i="1" s="1"/>
  <c r="N372" i="2" s="1"/>
  <c r="J39" i="1"/>
  <c r="K39" i="1" s="1"/>
  <c r="M39" i="1" s="1"/>
  <c r="N39" i="2" s="1"/>
  <c r="J179" i="1"/>
  <c r="K179" i="1" s="1"/>
  <c r="M179" i="1" s="1"/>
  <c r="N179" i="2" s="1"/>
  <c r="J131" i="1"/>
  <c r="K131" i="1" s="1"/>
  <c r="M131" i="1" s="1"/>
  <c r="N131" i="2" s="1"/>
  <c r="J63" i="1"/>
  <c r="K63" i="1" s="1"/>
  <c r="M63" i="1" s="1"/>
  <c r="N63" i="2" s="1"/>
  <c r="J192" i="1"/>
  <c r="K192" i="1" s="1"/>
  <c r="M192" i="1" s="1"/>
  <c r="N192" i="2" s="1"/>
  <c r="O192" i="2" s="1"/>
  <c r="J301" i="1"/>
  <c r="K301" i="1" s="1"/>
  <c r="M301" i="1" s="1"/>
  <c r="N301" i="2" s="1"/>
  <c r="J408" i="1"/>
  <c r="K408" i="1" s="1"/>
  <c r="M408" i="1" s="1"/>
  <c r="N408" i="2" s="1"/>
  <c r="O408" i="2" s="1"/>
  <c r="J149" i="1"/>
  <c r="K149" i="1" s="1"/>
  <c r="M149" i="1" s="1"/>
  <c r="N149" i="2" s="1"/>
  <c r="O149" i="2" s="1"/>
  <c r="J411" i="1"/>
  <c r="K411" i="1" s="1"/>
  <c r="M411" i="1" s="1"/>
  <c r="N411" i="2" s="1"/>
  <c r="J161" i="1"/>
  <c r="K161" i="1" s="1"/>
  <c r="M161" i="1" s="1"/>
  <c r="N161" i="2" s="1"/>
  <c r="O161" i="2" s="1"/>
  <c r="J115" i="1"/>
  <c r="K115" i="1" s="1"/>
  <c r="M115" i="1" s="1"/>
  <c r="N115" i="2" s="1"/>
  <c r="J83" i="1"/>
  <c r="K83" i="1" s="1"/>
  <c r="M83" i="1" s="1"/>
  <c r="N83" i="2" s="1"/>
  <c r="J221" i="1"/>
  <c r="K221" i="1" s="1"/>
  <c r="M221" i="1" s="1"/>
  <c r="N221" i="2" s="1"/>
  <c r="J203" i="1"/>
  <c r="K203" i="1" s="1"/>
  <c r="M203" i="1" s="1"/>
  <c r="N203" i="2" s="1"/>
  <c r="O203" i="2" s="1"/>
  <c r="J324" i="1"/>
  <c r="K324" i="1" s="1"/>
  <c r="M324" i="1" s="1"/>
  <c r="N324" i="2" s="1"/>
  <c r="J144" i="1"/>
  <c r="K144" i="1" s="1"/>
  <c r="M144" i="1" s="1"/>
  <c r="N144" i="2" s="1"/>
  <c r="J18" i="1"/>
  <c r="K18" i="1" s="1"/>
  <c r="M18" i="1" s="1"/>
  <c r="N18" i="2" s="1"/>
  <c r="J350" i="1"/>
  <c r="K350" i="1" s="1"/>
  <c r="M350" i="1" s="1"/>
  <c r="N350" i="2" s="1"/>
  <c r="J321" i="1"/>
  <c r="K321" i="1" s="1"/>
  <c r="M321" i="1" s="1"/>
  <c r="N321" i="2" s="1"/>
  <c r="J407" i="1"/>
  <c r="K407" i="1" s="1"/>
  <c r="M407" i="1" s="1"/>
  <c r="N407" i="2" s="1"/>
  <c r="J258" i="1"/>
  <c r="K258" i="1" s="1"/>
  <c r="M258" i="1" s="1"/>
  <c r="N258" i="2" s="1"/>
  <c r="O258" i="2" s="1"/>
  <c r="J294" i="1"/>
  <c r="K294" i="1" s="1"/>
  <c r="M294" i="1" s="1"/>
  <c r="N294" i="2" s="1"/>
  <c r="J86" i="1"/>
  <c r="K86" i="1" s="1"/>
  <c r="M86" i="1" s="1"/>
  <c r="N86" i="2" s="1"/>
  <c r="J284" i="1"/>
  <c r="K284" i="1" s="1"/>
  <c r="M284" i="1" s="1"/>
  <c r="N284" i="2" s="1"/>
  <c r="J81" i="1"/>
  <c r="K81" i="1" s="1"/>
  <c r="M81" i="1" s="1"/>
  <c r="N81" i="2" s="1"/>
  <c r="O81" i="2" s="1"/>
  <c r="J43" i="1"/>
  <c r="K43" i="1" s="1"/>
  <c r="M43" i="1" s="1"/>
  <c r="N43" i="2" s="1"/>
  <c r="J134" i="1"/>
  <c r="K134" i="1" s="1"/>
  <c r="M134" i="1" s="1"/>
  <c r="N134" i="2" s="1"/>
  <c r="O134" i="2" s="1"/>
  <c r="J122" i="1"/>
  <c r="K122" i="1" s="1"/>
  <c r="M122" i="1" s="1"/>
  <c r="N122" i="2" s="1"/>
  <c r="J57" i="1"/>
  <c r="K57" i="1" s="1"/>
  <c r="M57" i="1" s="1"/>
  <c r="N57" i="2" s="1"/>
  <c r="J32" i="1"/>
  <c r="K32" i="1" s="1"/>
  <c r="M32" i="1" s="1"/>
  <c r="N32" i="2" s="1"/>
  <c r="O32" i="2" s="1"/>
  <c r="J130" i="1"/>
  <c r="K130" i="1" s="1"/>
  <c r="M130" i="1" s="1"/>
  <c r="N130" i="2" s="1"/>
  <c r="J151" i="1"/>
  <c r="K151" i="1" s="1"/>
  <c r="M151" i="1" s="1"/>
  <c r="N151" i="2" s="1"/>
  <c r="J177" i="1"/>
  <c r="K177" i="1" s="1"/>
  <c r="M177" i="1" s="1"/>
  <c r="N177" i="2" s="1"/>
  <c r="J171" i="1"/>
  <c r="K171" i="1" s="1"/>
  <c r="M171" i="1" s="1"/>
  <c r="N171" i="2" s="1"/>
  <c r="J323" i="1"/>
  <c r="K323" i="1" s="1"/>
  <c r="M323" i="1" s="1"/>
  <c r="N323" i="2" s="1"/>
  <c r="J158" i="1"/>
  <c r="K158" i="1" s="1"/>
  <c r="M158" i="1" s="1"/>
  <c r="N158" i="2" s="1"/>
  <c r="J68" i="1"/>
  <c r="K68" i="1" s="1"/>
  <c r="M68" i="1" s="1"/>
  <c r="N68" i="2" s="1"/>
  <c r="J30" i="1"/>
  <c r="K30" i="1" s="1"/>
  <c r="M30" i="1" s="1"/>
  <c r="N30" i="2" s="1"/>
  <c r="O30" i="2" s="1"/>
  <c r="J377" i="1"/>
  <c r="K377" i="1" s="1"/>
  <c r="M377" i="1" s="1"/>
  <c r="N377" i="2" s="1"/>
  <c r="J308" i="1"/>
  <c r="K308" i="1" s="1"/>
  <c r="M308" i="1" s="1"/>
  <c r="N308" i="2" s="1"/>
  <c r="O308" i="2" s="1"/>
  <c r="J55" i="1"/>
  <c r="K55" i="1" s="1"/>
  <c r="M55" i="1" s="1"/>
  <c r="N55" i="2" s="1"/>
  <c r="O55" i="2" s="1"/>
  <c r="J282" i="1"/>
  <c r="K282" i="1" s="1"/>
  <c r="M282" i="1" s="1"/>
  <c r="N282" i="2" s="1"/>
  <c r="J387" i="1"/>
  <c r="K387" i="1" s="1"/>
  <c r="M387" i="1" s="1"/>
  <c r="N387" i="2" s="1"/>
  <c r="J232" i="1"/>
  <c r="K232" i="1" s="1"/>
  <c r="M232" i="1" s="1"/>
  <c r="N232" i="2" s="1"/>
  <c r="J193" i="1"/>
  <c r="K193" i="1" s="1"/>
  <c r="M193" i="1" s="1"/>
  <c r="N193" i="2" s="1"/>
  <c r="J312" i="1"/>
  <c r="K312" i="1" s="1"/>
  <c r="M312" i="1" s="1"/>
  <c r="N312" i="2" s="1"/>
  <c r="O312" i="2" s="1"/>
  <c r="J135" i="1"/>
  <c r="K135" i="1" s="1"/>
  <c r="M135" i="1" s="1"/>
  <c r="N135" i="2" s="1"/>
  <c r="O135" i="2" s="1"/>
  <c r="J418" i="1"/>
  <c r="K418" i="1" s="1"/>
  <c r="M418" i="1" s="1"/>
  <c r="N418" i="2" s="1"/>
  <c r="J277" i="1"/>
  <c r="K277" i="1" s="1"/>
  <c r="M277" i="1" s="1"/>
  <c r="N277" i="2" s="1"/>
  <c r="O277" i="2" s="1"/>
  <c r="J311" i="1"/>
  <c r="K311" i="1" s="1"/>
  <c r="M311" i="1" s="1"/>
  <c r="N311" i="2" s="1"/>
  <c r="J19" i="1"/>
  <c r="K19" i="1" s="1"/>
  <c r="M19" i="1" s="1"/>
  <c r="N19" i="2" s="1"/>
  <c r="O19" i="2" s="1"/>
  <c r="J37" i="1"/>
  <c r="K37" i="1" s="1"/>
  <c r="M37" i="1" s="1"/>
  <c r="N37" i="2" s="1"/>
  <c r="J359" i="1"/>
  <c r="K359" i="1" s="1"/>
  <c r="M359" i="1" s="1"/>
  <c r="N359" i="2" s="1"/>
  <c r="J137" i="1"/>
  <c r="K137" i="1" s="1"/>
  <c r="M137" i="1" s="1"/>
  <c r="N137" i="2" s="1"/>
  <c r="O137" i="2" s="1"/>
  <c r="J384" i="1"/>
  <c r="K384" i="1" s="1"/>
  <c r="M384" i="1" s="1"/>
  <c r="N384" i="2" s="1"/>
  <c r="J60" i="1"/>
  <c r="K60" i="1" s="1"/>
  <c r="M60" i="1" s="1"/>
  <c r="N60" i="2" s="1"/>
  <c r="J431" i="1"/>
  <c r="K431" i="1" s="1"/>
  <c r="M431" i="1" s="1"/>
  <c r="N431" i="2" s="1"/>
  <c r="J212" i="1"/>
  <c r="K212" i="1" s="1"/>
  <c r="M212" i="1" s="1"/>
  <c r="N212" i="2" s="1"/>
  <c r="J70" i="1"/>
  <c r="K70" i="1" s="1"/>
  <c r="M70" i="1" s="1"/>
  <c r="N70" i="2" s="1"/>
  <c r="J22" i="1"/>
  <c r="K22" i="1" s="1"/>
  <c r="M22" i="1" s="1"/>
  <c r="N22" i="2" s="1"/>
  <c r="J255" i="1"/>
  <c r="K255" i="1" s="1"/>
  <c r="M255" i="1" s="1"/>
  <c r="N255" i="2" s="1"/>
  <c r="O255" i="2" s="1"/>
  <c r="J388" i="1"/>
  <c r="K388" i="1" s="1"/>
  <c r="M388" i="1" s="1"/>
  <c r="N388" i="2" s="1"/>
  <c r="O388" i="2" s="1"/>
  <c r="J126" i="1"/>
  <c r="K126" i="1" s="1"/>
  <c r="M126" i="1" s="1"/>
  <c r="N126" i="2" s="1"/>
  <c r="J181" i="1"/>
  <c r="K181" i="1" s="1"/>
  <c r="M181" i="1" s="1"/>
  <c r="N181" i="2" s="1"/>
  <c r="J340" i="1"/>
  <c r="K340" i="1" s="1"/>
  <c r="M340" i="1" s="1"/>
  <c r="N340" i="2" s="1"/>
  <c r="J424" i="1"/>
  <c r="K424" i="1" s="1"/>
  <c r="M424" i="1" s="1"/>
  <c r="N424" i="2" s="1"/>
  <c r="J410" i="1"/>
  <c r="K410" i="1" s="1"/>
  <c r="M410" i="1" s="1"/>
  <c r="N410" i="2" s="1"/>
  <c r="O410" i="2" s="1"/>
  <c r="J357" i="1"/>
  <c r="K357" i="1" s="1"/>
  <c r="M357" i="1" s="1"/>
  <c r="N357" i="2" s="1"/>
  <c r="J393" i="1"/>
  <c r="K393" i="1" s="1"/>
  <c r="M393" i="1" s="1"/>
  <c r="N393" i="2" s="1"/>
  <c r="O393" i="2" s="1"/>
  <c r="J316" i="1"/>
  <c r="K316" i="1" s="1"/>
  <c r="M316" i="1" s="1"/>
  <c r="N316" i="2" s="1"/>
  <c r="O316" i="2" s="1"/>
  <c r="J49" i="1"/>
  <c r="K49" i="1" s="1"/>
  <c r="M49" i="1" s="1"/>
  <c r="N49" i="2" s="1"/>
  <c r="J262" i="1"/>
  <c r="K262" i="1" s="1"/>
  <c r="M262" i="1" s="1"/>
  <c r="N262" i="2" s="1"/>
  <c r="O262" i="2" s="1"/>
  <c r="J279" i="1"/>
  <c r="K279" i="1" s="1"/>
  <c r="M279" i="1" s="1"/>
  <c r="N279" i="2" s="1"/>
  <c r="O279" i="2" s="1"/>
  <c r="J415" i="1"/>
  <c r="K415" i="1" s="1"/>
  <c r="M415" i="1" s="1"/>
  <c r="N415" i="2" s="1"/>
  <c r="O415" i="2" s="1"/>
  <c r="J404" i="1"/>
  <c r="K404" i="1" s="1"/>
  <c r="M404" i="1" s="1"/>
  <c r="N404" i="2" s="1"/>
  <c r="J156" i="1"/>
  <c r="K156" i="1" s="1"/>
  <c r="M156" i="1" s="1"/>
  <c r="N156" i="2" s="1"/>
  <c r="O156" i="2" s="1"/>
  <c r="J153" i="1"/>
  <c r="K153" i="1" s="1"/>
  <c r="M153" i="1" s="1"/>
  <c r="N153" i="2" s="1"/>
  <c r="O153" i="2" s="1"/>
  <c r="J12" i="1"/>
  <c r="K12" i="1" s="1"/>
  <c r="M12" i="1" s="1"/>
  <c r="N12" i="2" s="1"/>
  <c r="J406" i="1"/>
  <c r="K406" i="1" s="1"/>
  <c r="M406" i="1" s="1"/>
  <c r="N406" i="2" s="1"/>
  <c r="O406" i="2" s="1"/>
  <c r="J133" i="1"/>
  <c r="K133" i="1" s="1"/>
  <c r="M133" i="1" s="1"/>
  <c r="N133" i="2" s="1"/>
  <c r="J369" i="1"/>
  <c r="K369" i="1" s="1"/>
  <c r="M369" i="1" s="1"/>
  <c r="N369" i="2" s="1"/>
  <c r="O369" i="2" s="1"/>
  <c r="J361" i="1"/>
  <c r="K361" i="1" s="1"/>
  <c r="M361" i="1" s="1"/>
  <c r="N361" i="2" s="1"/>
  <c r="J71" i="1"/>
  <c r="K71" i="1" s="1"/>
  <c r="M71" i="1" s="1"/>
  <c r="N71" i="2" s="1"/>
  <c r="J229" i="1"/>
  <c r="K229" i="1" s="1"/>
  <c r="M229" i="1" s="1"/>
  <c r="N229" i="2" s="1"/>
  <c r="J132" i="1"/>
  <c r="K132" i="1" s="1"/>
  <c r="M132" i="1" s="1"/>
  <c r="N132" i="2" s="1"/>
  <c r="O132" i="2" s="1"/>
  <c r="J331" i="1"/>
  <c r="K331" i="1" s="1"/>
  <c r="M331" i="1" s="1"/>
  <c r="N331" i="2" s="1"/>
  <c r="J35" i="1"/>
  <c r="K35" i="1" s="1"/>
  <c r="M35" i="1" s="1"/>
  <c r="N35" i="2" s="1"/>
  <c r="J371" i="1"/>
  <c r="K371" i="1" s="1"/>
  <c r="M371" i="1" s="1"/>
  <c r="N371" i="2" s="1"/>
  <c r="J195" i="1"/>
  <c r="K195" i="1" s="1"/>
  <c r="M195" i="1" s="1"/>
  <c r="N195" i="2" s="1"/>
  <c r="O195" i="2" s="1"/>
  <c r="J403" i="1"/>
  <c r="K403" i="1" s="1"/>
  <c r="M403" i="1" s="1"/>
  <c r="N403" i="2" s="1"/>
  <c r="O403" i="2" s="1"/>
  <c r="J46" i="1"/>
  <c r="K46" i="1" s="1"/>
  <c r="M46" i="1" s="1"/>
  <c r="N46" i="2" s="1"/>
  <c r="J338" i="1"/>
  <c r="K338" i="1" s="1"/>
  <c r="M338" i="1" s="1"/>
  <c r="N338" i="2" s="1"/>
  <c r="O338" i="2" s="1"/>
  <c r="J293" i="1"/>
  <c r="K293" i="1" s="1"/>
  <c r="M293" i="1" s="1"/>
  <c r="N293" i="2" s="1"/>
  <c r="J145" i="1"/>
  <c r="K145" i="1" s="1"/>
  <c r="M145" i="1" s="1"/>
  <c r="N145" i="2" s="1"/>
  <c r="J227" i="1"/>
  <c r="K227" i="1" s="1"/>
  <c r="M227" i="1" s="1"/>
  <c r="N227" i="2" s="1"/>
  <c r="J124" i="1"/>
  <c r="K124" i="1" s="1"/>
  <c r="M124" i="1" s="1"/>
  <c r="N124" i="2" s="1"/>
  <c r="O124" i="2" s="1"/>
  <c r="J346" i="1"/>
  <c r="K346" i="1" s="1"/>
  <c r="M346" i="1" s="1"/>
  <c r="N346" i="2" s="1"/>
  <c r="O346" i="2" s="1"/>
  <c r="J17" i="1"/>
  <c r="K17" i="1" s="1"/>
  <c r="M17" i="1" s="1"/>
  <c r="N17" i="2" s="1"/>
  <c r="O17" i="2" s="1"/>
  <c r="J272" i="1"/>
  <c r="K272" i="1" s="1"/>
  <c r="M272" i="1" s="1"/>
  <c r="N272" i="2" s="1"/>
  <c r="J205" i="1"/>
  <c r="K205" i="1" s="1"/>
  <c r="M205" i="1" s="1"/>
  <c r="N205" i="2" s="1"/>
  <c r="J202" i="1"/>
  <c r="K202" i="1" s="1"/>
  <c r="M202" i="1" s="1"/>
  <c r="N202" i="2" s="1"/>
  <c r="O202" i="2" s="1"/>
  <c r="J367" i="1"/>
  <c r="K367" i="1" s="1"/>
  <c r="M367" i="1" s="1"/>
  <c r="N367" i="2" s="1"/>
  <c r="J196" i="1"/>
  <c r="K196" i="1" s="1"/>
  <c r="M196" i="1" s="1"/>
  <c r="N196" i="2" s="1"/>
  <c r="J123" i="1"/>
  <c r="K123" i="1" s="1"/>
  <c r="M123" i="1" s="1"/>
  <c r="N123" i="2" s="1"/>
  <c r="J155" i="1"/>
  <c r="K155" i="1" s="1"/>
  <c r="M155" i="1" s="1"/>
  <c r="N155" i="2" s="1"/>
  <c r="J207" i="1"/>
  <c r="K207" i="1" s="1"/>
  <c r="M207" i="1" s="1"/>
  <c r="N207" i="2" s="1"/>
  <c r="J78" i="1"/>
  <c r="K78" i="1" s="1"/>
  <c r="M78" i="1" s="1"/>
  <c r="N78" i="2" s="1"/>
  <c r="O78" i="2" s="1"/>
  <c r="J89" i="1"/>
  <c r="K89" i="1" s="1"/>
  <c r="M89" i="1" s="1"/>
  <c r="N89" i="2" s="1"/>
  <c r="J325" i="1"/>
  <c r="K325" i="1" s="1"/>
  <c r="M325" i="1" s="1"/>
  <c r="N325" i="2" s="1"/>
  <c r="O325" i="2" s="1"/>
  <c r="J180" i="1"/>
  <c r="K180" i="1" s="1"/>
  <c r="M180" i="1" s="1"/>
  <c r="N180" i="2" s="1"/>
  <c r="J217" i="1"/>
  <c r="K217" i="1" s="1"/>
  <c r="M217" i="1" s="1"/>
  <c r="N217" i="2" s="1"/>
  <c r="J127" i="1"/>
  <c r="K127" i="1" s="1"/>
  <c r="M127" i="1" s="1"/>
  <c r="N127" i="2" s="1"/>
  <c r="J380" i="1"/>
  <c r="K380" i="1" s="1"/>
  <c r="M380" i="1" s="1"/>
  <c r="N380" i="2" s="1"/>
  <c r="O380" i="2" s="1"/>
  <c r="J397" i="1"/>
  <c r="K397" i="1" s="1"/>
  <c r="M397" i="1" s="1"/>
  <c r="N397" i="2" s="1"/>
  <c r="J77" i="1"/>
  <c r="K77" i="1" s="1"/>
  <c r="M77" i="1" s="1"/>
  <c r="N77" i="2" s="1"/>
  <c r="J251" i="1"/>
  <c r="K251" i="1" s="1"/>
  <c r="M251" i="1" s="1"/>
  <c r="N251" i="2" s="1"/>
  <c r="J336" i="1"/>
  <c r="K336" i="1" s="1"/>
  <c r="M336" i="1" s="1"/>
  <c r="N336" i="2" s="1"/>
  <c r="O336" i="2" s="1"/>
  <c r="J240" i="1"/>
  <c r="K240" i="1" s="1"/>
  <c r="M240" i="1" s="1"/>
  <c r="N240" i="2" s="1"/>
  <c r="J176" i="1"/>
  <c r="K176" i="1" s="1"/>
  <c r="M176" i="1" s="1"/>
  <c r="N176" i="2" s="1"/>
  <c r="J88" i="1"/>
  <c r="K88" i="1" s="1"/>
  <c r="M88" i="1" s="1"/>
  <c r="N88" i="2" s="1"/>
  <c r="J14" i="1"/>
  <c r="K14" i="1" s="1"/>
  <c r="M14" i="1" s="1"/>
  <c r="N14" i="2" s="1"/>
  <c r="J111" i="1"/>
  <c r="K111" i="1" s="1"/>
  <c r="M111" i="1" s="1"/>
  <c r="N111" i="2" s="1"/>
  <c r="J101" i="1"/>
  <c r="K101" i="1" s="1"/>
  <c r="M101" i="1" s="1"/>
  <c r="N101" i="2" s="1"/>
  <c r="O101" i="2" s="1"/>
  <c r="J128" i="1"/>
  <c r="K128" i="1" s="1"/>
  <c r="M128" i="1" s="1"/>
  <c r="N128" i="2" s="1"/>
  <c r="J257" i="1"/>
  <c r="K257" i="1" s="1"/>
  <c r="M257" i="1" s="1"/>
  <c r="N257" i="2" s="1"/>
  <c r="J253" i="1"/>
  <c r="K253" i="1" s="1"/>
  <c r="M253" i="1" s="1"/>
  <c r="N253" i="2" s="1"/>
  <c r="O253" i="2" s="1"/>
  <c r="J118" i="1"/>
  <c r="K118" i="1" s="1"/>
  <c r="M118" i="1" s="1"/>
  <c r="N118" i="2" s="1"/>
  <c r="O118" i="2" s="1"/>
  <c r="J33" i="1"/>
  <c r="K33" i="1" s="1"/>
  <c r="M33" i="1" s="1"/>
  <c r="N33" i="2" s="1"/>
  <c r="O33" i="2" s="1"/>
  <c r="J328" i="1"/>
  <c r="K328" i="1" s="1"/>
  <c r="M328" i="1" s="1"/>
  <c r="N328" i="2" s="1"/>
  <c r="O328" i="2" s="1"/>
  <c r="J162" i="1"/>
  <c r="K162" i="1" s="1"/>
  <c r="M162" i="1" s="1"/>
  <c r="N162" i="2" s="1"/>
  <c r="J252" i="1"/>
  <c r="K252" i="1" s="1"/>
  <c r="M252" i="1" s="1"/>
  <c r="N252" i="2" s="1"/>
  <c r="O252" i="2" s="1"/>
  <c r="J201" i="1"/>
  <c r="K201" i="1" s="1"/>
  <c r="M201" i="1" s="1"/>
  <c r="N201" i="2" s="1"/>
  <c r="J183" i="1"/>
  <c r="K183" i="1" s="1"/>
  <c r="M183" i="1" s="1"/>
  <c r="N183" i="2" s="1"/>
  <c r="J362" i="1"/>
  <c r="K362" i="1" s="1"/>
  <c r="M362" i="1" s="1"/>
  <c r="N362" i="2" s="1"/>
  <c r="J28" i="1"/>
  <c r="K28" i="1" s="1"/>
  <c r="M28" i="1" s="1"/>
  <c r="N28" i="2" s="1"/>
  <c r="J355" i="1"/>
  <c r="K355" i="1" s="1"/>
  <c r="M355" i="1" s="1"/>
  <c r="N355" i="2" s="1"/>
  <c r="J79" i="1"/>
  <c r="K79" i="1" s="1"/>
  <c r="M79" i="1" s="1"/>
  <c r="N79" i="2" s="1"/>
  <c r="J391" i="1"/>
  <c r="K391" i="1" s="1"/>
  <c r="M391" i="1" s="1"/>
  <c r="N391" i="2" s="1"/>
  <c r="J16" i="1"/>
  <c r="K16" i="1" s="1"/>
  <c r="M16" i="1" s="1"/>
  <c r="N16" i="2" s="1"/>
  <c r="J173" i="1"/>
  <c r="K173" i="1" s="1"/>
  <c r="M173" i="1" s="1"/>
  <c r="N173" i="2" s="1"/>
  <c r="J99" i="1"/>
  <c r="K99" i="1" s="1"/>
  <c r="M99" i="1" s="1"/>
  <c r="N99" i="2" s="1"/>
  <c r="O99" i="2" s="1"/>
  <c r="J213" i="1"/>
  <c r="K213" i="1" s="1"/>
  <c r="M213" i="1" s="1"/>
  <c r="N213" i="2" s="1"/>
  <c r="J100" i="1"/>
  <c r="K100" i="1" s="1"/>
  <c r="M100" i="1" s="1"/>
  <c r="N100" i="2" s="1"/>
  <c r="J342" i="1"/>
  <c r="K342" i="1" s="1"/>
  <c r="M342" i="1" s="1"/>
  <c r="N342" i="2" s="1"/>
  <c r="J271" i="1"/>
  <c r="K271" i="1" s="1"/>
  <c r="M271" i="1" s="1"/>
  <c r="N271" i="2" s="1"/>
  <c r="O271" i="2" s="1"/>
  <c r="J265" i="1"/>
  <c r="K265" i="1" s="1"/>
  <c r="M265" i="1" s="1"/>
  <c r="N265" i="2" s="1"/>
  <c r="J107" i="1"/>
  <c r="K107" i="1" s="1"/>
  <c r="M107" i="1" s="1"/>
  <c r="N107" i="2" s="1"/>
  <c r="J256" i="1"/>
  <c r="K256" i="1" s="1"/>
  <c r="M256" i="1" s="1"/>
  <c r="N256" i="2" s="1"/>
  <c r="J42" i="1"/>
  <c r="K42" i="1" s="1"/>
  <c r="M42" i="1" s="1"/>
  <c r="N42" i="2" s="1"/>
  <c r="J65" i="1"/>
  <c r="K65" i="1" s="1"/>
  <c r="M65" i="1" s="1"/>
  <c r="N65" i="2" s="1"/>
  <c r="O65" i="2" s="1"/>
  <c r="J385" i="1"/>
  <c r="K385" i="1" s="1"/>
  <c r="M385" i="1" s="1"/>
  <c r="N385" i="2" s="1"/>
  <c r="O385" i="2" s="1"/>
  <c r="J23" i="1"/>
  <c r="K23" i="1" s="1"/>
  <c r="M23" i="1" s="1"/>
  <c r="N23" i="2" s="1"/>
  <c r="J375" i="1"/>
  <c r="K375" i="1" s="1"/>
  <c r="M375" i="1" s="1"/>
  <c r="N375" i="2" s="1"/>
  <c r="O375" i="2" s="1"/>
  <c r="J139" i="1"/>
  <c r="K139" i="1" s="1"/>
  <c r="M139" i="1" s="1"/>
  <c r="N139" i="2" s="1"/>
  <c r="J36" i="1"/>
  <c r="K36" i="1" s="1"/>
  <c r="M36" i="1" s="1"/>
  <c r="N36" i="2" s="1"/>
  <c r="J182" i="1"/>
  <c r="K182" i="1" s="1"/>
  <c r="M182" i="1" s="1"/>
  <c r="N182" i="2" s="1"/>
  <c r="O182" i="2" s="1"/>
  <c r="O305" i="2" l="1"/>
  <c r="O299" i="6"/>
  <c r="O386" i="6"/>
  <c r="O298" i="6"/>
  <c r="O194" i="6"/>
  <c r="O310" i="6"/>
  <c r="O137" i="6"/>
  <c r="O197" i="6"/>
  <c r="O311" i="6"/>
  <c r="O58" i="6"/>
  <c r="O217" i="6"/>
  <c r="O420" i="6"/>
  <c r="O252" i="6"/>
  <c r="O116" i="6"/>
  <c r="O232" i="6"/>
  <c r="O435" i="6"/>
  <c r="O283" i="6"/>
  <c r="O394" i="6"/>
  <c r="O417" i="6"/>
  <c r="O305" i="6"/>
  <c r="O18" i="6"/>
  <c r="O337" i="6"/>
  <c r="O307" i="6"/>
  <c r="O102" i="6"/>
  <c r="O20" i="6"/>
  <c r="O239" i="6"/>
  <c r="O123" i="6"/>
  <c r="O14" i="6"/>
  <c r="O113" i="6"/>
  <c r="O53" i="6"/>
  <c r="O316" i="6"/>
  <c r="O350" i="6"/>
  <c r="O132" i="6"/>
  <c r="O36" i="6"/>
  <c r="O83" i="6"/>
  <c r="O47" i="6"/>
  <c r="O393" i="6"/>
  <c r="O89" i="6"/>
  <c r="O280" i="6"/>
  <c r="O32" i="6"/>
  <c r="O138" i="6"/>
  <c r="O400" i="6"/>
  <c r="O97" i="6"/>
  <c r="O44" i="6"/>
  <c r="O268" i="6"/>
  <c r="O212" i="6"/>
  <c r="O387" i="6"/>
  <c r="O409" i="6"/>
  <c r="O235" i="6"/>
  <c r="O281" i="6"/>
  <c r="O34" i="6"/>
  <c r="O199" i="6"/>
  <c r="O167" i="6"/>
  <c r="O173" i="6"/>
  <c r="O193" i="6"/>
  <c r="O15" i="6"/>
  <c r="O382" i="6"/>
  <c r="O179" i="6"/>
  <c r="O373" i="6"/>
  <c r="O371" i="6"/>
  <c r="O286" i="6"/>
  <c r="O175" i="6"/>
  <c r="O297" i="6"/>
  <c r="O198" i="6"/>
  <c r="O110" i="6"/>
  <c r="O323" i="6"/>
  <c r="O398" i="6"/>
  <c r="O81" i="6"/>
  <c r="O256" i="6"/>
  <c r="O429" i="6"/>
  <c r="O407" i="6"/>
  <c r="O12" i="6"/>
  <c r="O146" i="6"/>
  <c r="O255" i="6"/>
  <c r="O24" i="6"/>
  <c r="O10" i="6"/>
  <c r="O348" i="6"/>
  <c r="O402" i="6"/>
  <c r="O399" i="6"/>
  <c r="O144" i="6"/>
  <c r="O78" i="5"/>
  <c r="O103" i="5"/>
  <c r="O349" i="5"/>
  <c r="O200" i="5"/>
  <c r="O328" i="5"/>
  <c r="O245" i="5"/>
  <c r="O267" i="5"/>
  <c r="O131" i="5"/>
  <c r="O101" i="5"/>
  <c r="O423" i="5"/>
  <c r="O63" i="5"/>
  <c r="O231" i="5"/>
  <c r="O26" i="5"/>
  <c r="O27" i="5"/>
  <c r="O333" i="5"/>
  <c r="O336" i="5"/>
  <c r="O347" i="5"/>
  <c r="O77" i="5"/>
  <c r="O181" i="5"/>
  <c r="O273" i="5"/>
  <c r="O100" i="5"/>
  <c r="O188" i="5"/>
  <c r="O29" i="5"/>
  <c r="O64" i="5"/>
  <c r="O191" i="5"/>
  <c r="O86" i="5"/>
  <c r="O215" i="5"/>
  <c r="O55" i="5"/>
  <c r="O382" i="5"/>
  <c r="O224" i="5"/>
  <c r="O282" i="5"/>
  <c r="O82" i="5"/>
  <c r="O141" i="5"/>
  <c r="O367" i="5"/>
  <c r="O287" i="5"/>
  <c r="O210" i="5"/>
  <c r="O424" i="5"/>
  <c r="O227" i="5"/>
  <c r="O368" i="5"/>
  <c r="O275" i="5"/>
  <c r="O118" i="5"/>
  <c r="O334" i="5"/>
  <c r="O396" i="5"/>
  <c r="O119" i="5"/>
  <c r="O13" i="5"/>
  <c r="O318" i="5"/>
  <c r="O104" i="5"/>
  <c r="O196" i="5"/>
  <c r="O326" i="5"/>
  <c r="O41" i="5"/>
  <c r="O322" i="5"/>
  <c r="O392" i="5"/>
  <c r="O35" i="5"/>
  <c r="O369" i="5"/>
  <c r="O185" i="5"/>
  <c r="O147" i="5"/>
  <c r="O319" i="5"/>
  <c r="O425" i="5"/>
  <c r="O145" i="5"/>
  <c r="O303" i="5"/>
  <c r="O356" i="5"/>
  <c r="O345" i="5"/>
  <c r="O28" i="5"/>
  <c r="O271" i="5"/>
  <c r="O95" i="5"/>
  <c r="O413" i="5"/>
  <c r="O431" i="5"/>
  <c r="O257" i="5"/>
  <c r="O364" i="5"/>
  <c r="O168" i="5"/>
  <c r="O383" i="5"/>
  <c r="O186" i="5"/>
  <c r="O184" i="5"/>
  <c r="O68" i="5"/>
  <c r="O241" i="5"/>
  <c r="O176" i="5"/>
  <c r="O106" i="5"/>
  <c r="O354" i="5"/>
  <c r="O169" i="5"/>
  <c r="O263" i="5"/>
  <c r="O404" i="5"/>
  <c r="O389" i="5"/>
  <c r="O111" i="5"/>
  <c r="O329" i="5"/>
  <c r="O133" i="5"/>
  <c r="O286" i="5"/>
  <c r="O293" i="5"/>
  <c r="O302" i="5"/>
  <c r="O58" i="5"/>
  <c r="O60" i="5"/>
  <c r="O335" i="5"/>
  <c r="O283" i="5"/>
  <c r="O11" i="5"/>
  <c r="O434" i="5"/>
  <c r="O116" i="5"/>
  <c r="O211" i="5"/>
  <c r="O316" i="5"/>
  <c r="O161" i="5"/>
  <c r="O308" i="5"/>
  <c r="O233" i="5"/>
  <c r="O66" i="5"/>
  <c r="O412" i="5"/>
  <c r="O73" i="3"/>
  <c r="O90" i="5"/>
  <c r="O148" i="5"/>
  <c r="O430" i="5"/>
  <c r="O309" i="5"/>
  <c r="O276" i="5"/>
  <c r="O137" i="5"/>
  <c r="O189" i="5"/>
  <c r="O208" i="5"/>
  <c r="O135" i="5"/>
  <c r="O246" i="5"/>
  <c r="O129" i="6"/>
  <c r="O242" i="6"/>
  <c r="O385" i="6"/>
  <c r="O25" i="6"/>
  <c r="O216" i="6"/>
  <c r="O365" i="6"/>
  <c r="O162" i="6"/>
  <c r="O355" i="6"/>
  <c r="O22" i="6"/>
  <c r="O50" i="6"/>
  <c r="O69" i="6"/>
  <c r="O54" i="6"/>
  <c r="O91" i="6"/>
  <c r="O379" i="6"/>
  <c r="O120" i="6"/>
  <c r="O187" i="6"/>
  <c r="O180" i="6"/>
  <c r="O157" i="6"/>
  <c r="O376" i="6"/>
  <c r="O136" i="6"/>
  <c r="O190" i="6"/>
  <c r="O159" i="6"/>
  <c r="O57" i="6"/>
  <c r="O154" i="6"/>
  <c r="O284" i="6"/>
  <c r="O353" i="6"/>
  <c r="O403" i="6"/>
  <c r="O134" i="6"/>
  <c r="O61" i="6"/>
  <c r="O312" i="5"/>
  <c r="O130" i="5"/>
  <c r="O40" i="5"/>
  <c r="O76" i="5"/>
  <c r="O307" i="5"/>
  <c r="O428" i="5"/>
  <c r="O386" i="5"/>
  <c r="O366" i="5"/>
  <c r="O225" i="5"/>
  <c r="O207" i="5"/>
  <c r="O305" i="5"/>
  <c r="O42" i="5"/>
  <c r="O262" i="5"/>
  <c r="O250" i="5"/>
  <c r="O416" i="5"/>
  <c r="O266" i="5"/>
  <c r="O417" i="5"/>
  <c r="O109" i="3"/>
  <c r="O125" i="3"/>
  <c r="O150" i="3"/>
  <c r="O220" i="3"/>
  <c r="O229" i="3"/>
  <c r="O118" i="3"/>
  <c r="O252" i="3"/>
  <c r="O366" i="3"/>
  <c r="O386" i="3"/>
  <c r="O248" i="3"/>
  <c r="O292" i="3"/>
  <c r="O135" i="3"/>
  <c r="O198" i="3"/>
  <c r="O249" i="3"/>
  <c r="O78" i="3"/>
  <c r="O207" i="3"/>
  <c r="O56" i="3"/>
  <c r="O233" i="3"/>
  <c r="O134" i="3"/>
  <c r="O224" i="3"/>
  <c r="O385" i="3"/>
  <c r="O372" i="3"/>
  <c r="O151" i="3"/>
  <c r="O412" i="3"/>
  <c r="O434" i="3"/>
  <c r="O197" i="3"/>
  <c r="O391" i="3"/>
  <c r="O28" i="2"/>
  <c r="O77" i="2"/>
  <c r="O217" i="2"/>
  <c r="O196" i="2"/>
  <c r="O71" i="2"/>
  <c r="O49" i="2"/>
  <c r="O377" i="2"/>
  <c r="O130" i="2"/>
  <c r="O86" i="2"/>
  <c r="O131" i="2"/>
  <c r="O425" i="2"/>
  <c r="O219" i="2"/>
  <c r="O263" i="2"/>
  <c r="O402" i="2"/>
  <c r="O62" i="2"/>
  <c r="O172" i="2"/>
  <c r="O310" i="2"/>
  <c r="O298" i="2"/>
  <c r="O147" i="2"/>
  <c r="O296" i="2"/>
  <c r="O166" i="2"/>
  <c r="O254" i="2"/>
  <c r="O173" i="2"/>
  <c r="O128" i="2"/>
  <c r="O181" i="2"/>
  <c r="O151" i="2"/>
  <c r="O372" i="2"/>
  <c r="O197" i="2"/>
  <c r="O278" i="2"/>
  <c r="O167" i="2"/>
  <c r="O409" i="2"/>
  <c r="O159" i="2"/>
  <c r="O220" i="2"/>
  <c r="O224" i="2"/>
  <c r="O253" i="5"/>
  <c r="O97" i="5"/>
  <c r="O212" i="5"/>
  <c r="O53" i="5"/>
  <c r="O44" i="5"/>
  <c r="O381" i="5"/>
  <c r="O291" i="5"/>
  <c r="O42" i="2"/>
  <c r="O79" i="2"/>
  <c r="O183" i="2"/>
  <c r="O257" i="2"/>
  <c r="O14" i="2"/>
  <c r="O155" i="2"/>
  <c r="O293" i="2"/>
  <c r="O340" i="2"/>
  <c r="O431" i="2"/>
  <c r="O359" i="2"/>
  <c r="O193" i="2"/>
  <c r="O68" i="2"/>
  <c r="O177" i="2"/>
  <c r="O57" i="2"/>
  <c r="O18" i="2"/>
  <c r="O221" i="2"/>
  <c r="O411" i="2"/>
  <c r="O39" i="2"/>
  <c r="O429" i="2"/>
  <c r="O178" i="2"/>
  <c r="O420" i="2"/>
  <c r="O116" i="2"/>
  <c r="O247" i="2"/>
  <c r="O289" i="2"/>
  <c r="O235" i="2"/>
  <c r="O66" i="2"/>
  <c r="O344" i="2"/>
  <c r="O376" i="2"/>
  <c r="O9" i="2"/>
  <c r="O383" i="2"/>
  <c r="O295" i="2"/>
  <c r="O392" i="2"/>
  <c r="O44" i="2"/>
  <c r="O109" i="2"/>
  <c r="O148" i="2"/>
  <c r="O337" i="2"/>
  <c r="O94" i="2"/>
  <c r="O261" i="2"/>
  <c r="O199" i="2"/>
  <c r="O175" i="2"/>
  <c r="O76" i="2"/>
  <c r="O329" i="2"/>
  <c r="O113" i="2"/>
  <c r="O48" i="2"/>
  <c r="O428" i="2"/>
  <c r="O189" i="2"/>
  <c r="O307" i="2"/>
  <c r="O405" i="2"/>
  <c r="O138" i="2"/>
  <c r="O169" i="2"/>
  <c r="O326" i="2"/>
  <c r="O366" i="2"/>
  <c r="O67" i="2"/>
  <c r="O162" i="3"/>
  <c r="O318" i="3"/>
  <c r="O111" i="3"/>
  <c r="O333" i="3"/>
  <c r="O382" i="3"/>
  <c r="O371" i="3"/>
  <c r="O179" i="3"/>
  <c r="O127" i="3"/>
  <c r="O266" i="3"/>
  <c r="O119" i="3"/>
  <c r="O129" i="3"/>
  <c r="O368" i="3"/>
  <c r="O255" i="3"/>
  <c r="O413" i="3"/>
  <c r="O414" i="3"/>
  <c r="O345" i="3"/>
  <c r="O216" i="3"/>
  <c r="O38" i="3"/>
  <c r="O70" i="3"/>
  <c r="O398" i="3"/>
  <c r="O51" i="3"/>
  <c r="O200" i="3"/>
  <c r="O139" i="3"/>
  <c r="O202" i="3"/>
  <c r="O35" i="3"/>
  <c r="O123" i="3"/>
  <c r="O395" i="3"/>
  <c r="O309" i="3"/>
  <c r="O421" i="3"/>
  <c r="O164" i="3"/>
  <c r="O300" i="3"/>
  <c r="O218" i="3"/>
  <c r="O222" i="3"/>
  <c r="O304" i="3"/>
  <c r="O69" i="3"/>
  <c r="O352" i="3"/>
  <c r="O369" i="3"/>
  <c r="O356" i="3"/>
  <c r="O346" i="3"/>
  <c r="O347" i="3"/>
  <c r="O174" i="3"/>
  <c r="O105" i="3"/>
  <c r="O95" i="3"/>
  <c r="O41" i="3"/>
  <c r="O238" i="3"/>
  <c r="O273" i="3"/>
  <c r="O114" i="3"/>
  <c r="O381" i="3"/>
  <c r="O393" i="3"/>
  <c r="O84" i="3"/>
  <c r="O435" i="3"/>
  <c r="O81" i="3"/>
  <c r="O26" i="3"/>
  <c r="O165" i="3"/>
  <c r="O142" i="3"/>
  <c r="O265" i="3"/>
  <c r="O288" i="5"/>
  <c r="O352" i="5"/>
  <c r="O236" i="5"/>
  <c r="O239" i="5"/>
  <c r="O155" i="5"/>
  <c r="O47" i="5"/>
  <c r="O122" i="5"/>
  <c r="O360" i="5"/>
  <c r="O152" i="5"/>
  <c r="O272" i="5"/>
  <c r="O411" i="5"/>
  <c r="O89" i="5"/>
  <c r="O339" i="5"/>
  <c r="O243" i="5"/>
  <c r="O310" i="5"/>
  <c r="O222" i="5"/>
  <c r="O108" i="5"/>
  <c r="O298" i="5"/>
  <c r="O123" i="5"/>
  <c r="O294" i="5"/>
  <c r="O62" i="5"/>
  <c r="O32" i="5"/>
  <c r="O359" i="5"/>
  <c r="O420" i="5"/>
  <c r="O311" i="5"/>
  <c r="O36" i="5"/>
  <c r="O124" i="5"/>
  <c r="O217" i="5"/>
  <c r="O17" i="5"/>
  <c r="O139" i="5"/>
  <c r="O150" i="5"/>
  <c r="O353" i="5"/>
  <c r="O153" i="5"/>
  <c r="O154" i="5"/>
  <c r="O317" i="5"/>
  <c r="O313" i="5"/>
  <c r="O67" i="5"/>
  <c r="O197" i="5"/>
  <c r="O51" i="5"/>
  <c r="O421" i="5"/>
  <c r="O100" i="6"/>
  <c r="O327" i="6"/>
  <c r="O176" i="6"/>
  <c r="O223" i="6"/>
  <c r="O188" i="6"/>
  <c r="O221" i="6"/>
  <c r="O26" i="6"/>
  <c r="O275" i="6"/>
  <c r="O271" i="6"/>
  <c r="O334" i="6"/>
  <c r="O200" i="6"/>
  <c r="O41" i="6"/>
  <c r="O249" i="6"/>
  <c r="O287" i="6"/>
  <c r="O86" i="6"/>
  <c r="O35" i="6"/>
  <c r="O265" i="6"/>
  <c r="O227" i="6"/>
  <c r="O431" i="6"/>
  <c r="O273" i="6"/>
  <c r="O425" i="6"/>
  <c r="O169" i="6"/>
  <c r="O326" i="6"/>
  <c r="O63" i="6"/>
  <c r="O68" i="6"/>
  <c r="O354" i="6"/>
  <c r="O224" i="6"/>
  <c r="O27" i="6"/>
  <c r="O215" i="6"/>
  <c r="O277" i="6"/>
  <c r="O270" i="6"/>
  <c r="O303" i="6"/>
  <c r="O205" i="2"/>
  <c r="O229" i="2"/>
  <c r="O22" i="2"/>
  <c r="O232" i="2"/>
  <c r="O122" i="2"/>
  <c r="O63" i="2"/>
  <c r="O412" i="2"/>
  <c r="O170" i="2"/>
  <c r="O24" i="2"/>
  <c r="O25" i="2"/>
  <c r="O343" i="2"/>
  <c r="O234" i="2"/>
  <c r="O143" i="2"/>
  <c r="O370" i="2"/>
  <c r="O396" i="2"/>
  <c r="O391" i="5"/>
  <c r="O187" i="5"/>
  <c r="O93" i="5"/>
  <c r="O138" i="5"/>
  <c r="O365" i="5"/>
  <c r="O269" i="5"/>
  <c r="O289" i="5"/>
  <c r="O91" i="5"/>
  <c r="O50" i="5"/>
  <c r="O391" i="2"/>
  <c r="O362" i="2"/>
  <c r="O240" i="2"/>
  <c r="O397" i="2"/>
  <c r="O180" i="2"/>
  <c r="O207" i="2"/>
  <c r="O367" i="2"/>
  <c r="O145" i="2"/>
  <c r="O331" i="2"/>
  <c r="O361" i="2"/>
  <c r="O12" i="2"/>
  <c r="O424" i="2"/>
  <c r="O311" i="2"/>
  <c r="O282" i="2"/>
  <c r="O171" i="2"/>
  <c r="O294" i="2"/>
  <c r="O301" i="2"/>
  <c r="O163" i="2"/>
  <c r="O21" i="2"/>
  <c r="O223" i="2"/>
  <c r="O348" i="2"/>
  <c r="O136" i="2"/>
  <c r="O61" i="2"/>
  <c r="O198" i="2"/>
  <c r="O85" i="2"/>
  <c r="O209" i="2"/>
  <c r="O194" i="2"/>
  <c r="O286" i="2"/>
  <c r="O204" i="2"/>
  <c r="O379" i="2"/>
  <c r="O290" i="2"/>
  <c r="O187" i="2"/>
  <c r="O303" i="2"/>
  <c r="O416" i="2"/>
  <c r="O80" i="2"/>
  <c r="O242" i="2"/>
  <c r="O299" i="2"/>
  <c r="O349" i="2"/>
  <c r="O244" i="2"/>
  <c r="O27" i="2"/>
  <c r="O72" i="2"/>
  <c r="O50" i="2"/>
  <c r="O373" i="2"/>
  <c r="O237" i="2"/>
  <c r="O250" i="2"/>
  <c r="O423" i="2"/>
  <c r="O306" i="2"/>
  <c r="O157" i="2"/>
  <c r="O121" i="2"/>
  <c r="O249" i="2"/>
  <c r="O378" i="2"/>
  <c r="O322" i="2"/>
  <c r="O401" i="2"/>
  <c r="O305" i="3"/>
  <c r="O58" i="3"/>
  <c r="O82" i="3"/>
  <c r="O16" i="3"/>
  <c r="O64" i="3"/>
  <c r="O275" i="3"/>
  <c r="O258" i="3"/>
  <c r="O251" i="3"/>
  <c r="O17" i="3"/>
  <c r="O161" i="3"/>
  <c r="O192" i="3"/>
  <c r="O388" i="3"/>
  <c r="O11" i="3"/>
  <c r="O30" i="3"/>
  <c r="O32" i="3"/>
  <c r="O133" i="3"/>
  <c r="O93" i="3"/>
  <c r="O239" i="3"/>
  <c r="O36" i="3"/>
  <c r="O191" i="3"/>
  <c r="O20" i="3"/>
  <c r="O358" i="3"/>
  <c r="O407" i="3"/>
  <c r="O99" i="3"/>
  <c r="O342" i="3"/>
  <c r="O415" i="3"/>
  <c r="O419" i="3"/>
  <c r="O231" i="3"/>
  <c r="O260" i="3"/>
  <c r="O236" i="3"/>
  <c r="O297" i="3"/>
  <c r="O375" i="3"/>
  <c r="O91" i="3"/>
  <c r="O92" i="3"/>
  <c r="O153" i="3"/>
  <c r="O270" i="3"/>
  <c r="O384" i="3"/>
  <c r="O341" i="3"/>
  <c r="O432" i="3"/>
  <c r="O65" i="3"/>
  <c r="O214" i="3"/>
  <c r="O13" i="3"/>
  <c r="O74" i="3"/>
  <c r="O394" i="3"/>
  <c r="O253" i="3"/>
  <c r="O208" i="3"/>
  <c r="O339" i="3"/>
  <c r="O132" i="3"/>
  <c r="O203" i="3"/>
  <c r="O312" i="3"/>
  <c r="O243" i="3"/>
  <c r="O120" i="3"/>
  <c r="O100" i="3"/>
  <c r="O360" i="3"/>
  <c r="O288" i="3"/>
  <c r="O387" i="3"/>
  <c r="O31" i="3"/>
  <c r="O46" i="3"/>
  <c r="O317" i="3"/>
  <c r="O195" i="3"/>
  <c r="O55" i="3"/>
  <c r="O61" i="5"/>
  <c r="O390" i="5"/>
  <c r="O394" i="5"/>
  <c r="O232" i="5"/>
  <c r="O190" i="5"/>
  <c r="O242" i="5"/>
  <c r="O435" i="5"/>
  <c r="O325" i="5"/>
  <c r="O361" i="5"/>
  <c r="O252" i="5"/>
  <c r="O194" i="5"/>
  <c r="O299" i="5"/>
  <c r="O127" i="5"/>
  <c r="O180" i="5"/>
  <c r="O87" i="5"/>
  <c r="O16" i="5"/>
  <c r="O109" i="5"/>
  <c r="O379" i="5"/>
  <c r="O358" i="5"/>
  <c r="O170" i="5"/>
  <c r="O31" i="5"/>
  <c r="O340" i="5"/>
  <c r="O18" i="5"/>
  <c r="O33" i="5"/>
  <c r="O129" i="5"/>
  <c r="O92" i="5"/>
  <c r="O397" i="5"/>
  <c r="O25" i="5"/>
  <c r="O355" i="5"/>
  <c r="O377" i="5"/>
  <c r="O202" i="5"/>
  <c r="O406" i="5"/>
  <c r="O166" i="5"/>
  <c r="O178" i="5"/>
  <c r="O107" i="5"/>
  <c r="O426" i="5"/>
  <c r="O344" i="5"/>
  <c r="O384" i="5"/>
  <c r="O414" i="5"/>
  <c r="O162" i="5"/>
  <c r="O113" i="5"/>
  <c r="O117" i="6"/>
  <c r="O23" i="6"/>
  <c r="O230" i="6"/>
  <c r="O72" i="6"/>
  <c r="O143" i="6"/>
  <c r="O363" i="6"/>
  <c r="O21" i="6"/>
  <c r="O214" i="6"/>
  <c r="O380" i="6"/>
  <c r="O300" i="6"/>
  <c r="O209" i="6"/>
  <c r="O183" i="6"/>
  <c r="O343" i="6"/>
  <c r="O244" i="6"/>
  <c r="O362" i="6"/>
  <c r="O321" i="6"/>
  <c r="O258" i="6"/>
  <c r="O195" i="6"/>
  <c r="O427" i="6"/>
  <c r="O401" i="6"/>
  <c r="O346" i="6"/>
  <c r="O99" i="6"/>
  <c r="O296" i="6"/>
  <c r="O45" i="6"/>
  <c r="O240" i="6"/>
  <c r="O43" i="6"/>
  <c r="O419" i="6"/>
  <c r="O418" i="6"/>
  <c r="O156" i="6"/>
  <c r="O274" i="6"/>
  <c r="O49" i="6"/>
  <c r="O37" i="6"/>
  <c r="O85" i="6"/>
  <c r="O405" i="6"/>
  <c r="O259" i="6"/>
  <c r="O65" i="6"/>
  <c r="O9" i="6"/>
  <c r="O203" i="6"/>
  <c r="O112" i="6"/>
  <c r="O75" i="6"/>
  <c r="O174" i="6"/>
  <c r="O375" i="6"/>
  <c r="O314" i="6"/>
  <c r="O388" i="6"/>
  <c r="J182" i="9"/>
  <c r="K182" i="9" s="1"/>
  <c r="M182" i="9" s="1"/>
  <c r="J148" i="9"/>
  <c r="K148" i="9" s="1"/>
  <c r="M148" i="9" s="1"/>
  <c r="J100" i="9"/>
  <c r="K100" i="9" s="1"/>
  <c r="M100" i="9" s="1"/>
  <c r="J92" i="9"/>
  <c r="K92" i="9" s="1"/>
  <c r="M92" i="9" s="1"/>
  <c r="J248" i="9"/>
  <c r="K248" i="9" s="1"/>
  <c r="M248" i="9" s="1"/>
  <c r="J400" i="9"/>
  <c r="K400" i="9" s="1"/>
  <c r="M400" i="9" s="1"/>
  <c r="J237" i="9"/>
  <c r="K237" i="9" s="1"/>
  <c r="M237" i="9" s="1"/>
  <c r="J241" i="9"/>
  <c r="K241" i="9" s="1"/>
  <c r="M241" i="9" s="1"/>
  <c r="J320" i="9"/>
  <c r="K320" i="9" s="1"/>
  <c r="M320" i="9" s="1"/>
  <c r="J227" i="9"/>
  <c r="K227" i="9" s="1"/>
  <c r="M227" i="9" s="1"/>
  <c r="J156" i="9"/>
  <c r="K156" i="9" s="1"/>
  <c r="M156" i="9" s="1"/>
  <c r="J336" i="9"/>
  <c r="K336" i="9" s="1"/>
  <c r="M336" i="9" s="1"/>
  <c r="J284" i="9"/>
  <c r="K284" i="9" s="1"/>
  <c r="M284" i="9" s="1"/>
  <c r="J49" i="9"/>
  <c r="K49" i="9" s="1"/>
  <c r="M49" i="9" s="1"/>
  <c r="J373" i="9"/>
  <c r="K373" i="9" s="1"/>
  <c r="M373" i="9" s="1"/>
  <c r="J398" i="9"/>
  <c r="K398" i="9" s="1"/>
  <c r="M398" i="9" s="1"/>
  <c r="J179" i="9"/>
  <c r="K179" i="9" s="1"/>
  <c r="M179" i="9" s="1"/>
  <c r="J212" i="9"/>
  <c r="K212" i="9" s="1"/>
  <c r="M212" i="9" s="1"/>
  <c r="J276" i="9"/>
  <c r="K276" i="9" s="1"/>
  <c r="M276" i="9" s="1"/>
  <c r="J378" i="9"/>
  <c r="K378" i="9" s="1"/>
  <c r="M378" i="9" s="1"/>
  <c r="J71" i="9"/>
  <c r="K71" i="9" s="1"/>
  <c r="M71" i="9" s="1"/>
  <c r="J347" i="9"/>
  <c r="K347" i="9" s="1"/>
  <c r="M347" i="9" s="1"/>
  <c r="J40" i="9"/>
  <c r="K40" i="9" s="1"/>
  <c r="M40" i="9" s="1"/>
  <c r="J357" i="9"/>
  <c r="K357" i="9" s="1"/>
  <c r="M357" i="9" s="1"/>
  <c r="J171" i="9"/>
  <c r="K171" i="9" s="1"/>
  <c r="M171" i="9" s="1"/>
  <c r="J136" i="9"/>
  <c r="K136" i="9" s="1"/>
  <c r="M136" i="9" s="1"/>
  <c r="J114" i="9"/>
  <c r="K114" i="9" s="1"/>
  <c r="M114" i="9" s="1"/>
  <c r="J371" i="9"/>
  <c r="K371" i="9" s="1"/>
  <c r="M371" i="9" s="1"/>
  <c r="J24" i="9"/>
  <c r="K24" i="9" s="1"/>
  <c r="M24" i="9" s="1"/>
  <c r="J341" i="9"/>
  <c r="K341" i="9" s="1"/>
  <c r="M341" i="9" s="1"/>
  <c r="J310" i="9"/>
  <c r="K310" i="9" s="1"/>
  <c r="M310" i="9" s="1"/>
  <c r="J170" i="9"/>
  <c r="K170" i="9" s="1"/>
  <c r="M170" i="9" s="1"/>
  <c r="J238" i="9"/>
  <c r="K238" i="9" s="1"/>
  <c r="M238" i="9" s="1"/>
  <c r="J210" i="9"/>
  <c r="K210" i="9" s="1"/>
  <c r="M210" i="9" s="1"/>
  <c r="J90" i="9"/>
  <c r="K90" i="9" s="1"/>
  <c r="M90" i="9" s="1"/>
  <c r="J240" i="9"/>
  <c r="K240" i="9" s="1"/>
  <c r="M240" i="9" s="1"/>
  <c r="J289" i="9"/>
  <c r="K289" i="9" s="1"/>
  <c r="M289" i="9" s="1"/>
  <c r="J415" i="9"/>
  <c r="K415" i="9" s="1"/>
  <c r="M415" i="9" s="1"/>
  <c r="J260" i="9"/>
  <c r="K260" i="9" s="1"/>
  <c r="M260" i="9" s="1"/>
  <c r="J121" i="9"/>
  <c r="K121" i="9" s="1"/>
  <c r="M121" i="9" s="1"/>
  <c r="J189" i="9"/>
  <c r="K189" i="9" s="1"/>
  <c r="M189" i="9" s="1"/>
  <c r="J211" i="9"/>
  <c r="K211" i="9" s="1"/>
  <c r="M211" i="9" s="1"/>
  <c r="J16" i="9"/>
  <c r="K16" i="9" s="1"/>
  <c r="M16" i="9" s="1"/>
  <c r="J321" i="9"/>
  <c r="K321" i="9" s="1"/>
  <c r="M321" i="9" s="1"/>
  <c r="J385" i="9"/>
  <c r="K385" i="9" s="1"/>
  <c r="M385" i="9" s="1"/>
  <c r="J335" i="9"/>
  <c r="K335" i="9" s="1"/>
  <c r="M335" i="9" s="1"/>
  <c r="J79" i="9"/>
  <c r="K79" i="9" s="1"/>
  <c r="M79" i="9" s="1"/>
  <c r="J102" i="9"/>
  <c r="K102" i="9" s="1"/>
  <c r="M102" i="9" s="1"/>
  <c r="J374" i="9"/>
  <c r="K374" i="9" s="1"/>
  <c r="M374" i="9" s="1"/>
  <c r="J80" i="9"/>
  <c r="K80" i="9" s="1"/>
  <c r="M80" i="9" s="1"/>
  <c r="J376" i="9"/>
  <c r="K376" i="9" s="1"/>
  <c r="M376" i="9" s="1"/>
  <c r="J432" i="9"/>
  <c r="K432" i="9" s="1"/>
  <c r="M432" i="9" s="1"/>
  <c r="J120" i="9"/>
  <c r="K120" i="9" s="1"/>
  <c r="M120" i="9" s="1"/>
  <c r="J47" i="9"/>
  <c r="K47" i="9" s="1"/>
  <c r="M47" i="9" s="1"/>
  <c r="J231" i="9"/>
  <c r="K231" i="9" s="1"/>
  <c r="M231" i="9" s="1"/>
  <c r="J303" i="9"/>
  <c r="K303" i="9" s="1"/>
  <c r="M303" i="9" s="1"/>
  <c r="J180" i="9"/>
  <c r="K180" i="9" s="1"/>
  <c r="M180" i="9" s="1"/>
  <c r="J293" i="9"/>
  <c r="K293" i="9" s="1"/>
  <c r="M293" i="9" s="1"/>
  <c r="J266" i="9"/>
  <c r="K266" i="9" s="1"/>
  <c r="M266" i="9" s="1"/>
  <c r="J217" i="9"/>
  <c r="K217" i="9" s="1"/>
  <c r="M217" i="9" s="1"/>
  <c r="J65" i="9"/>
  <c r="K65" i="9" s="1"/>
  <c r="M65" i="9" s="1"/>
  <c r="J96" i="9"/>
  <c r="K96" i="9" s="1"/>
  <c r="M96" i="9" s="1"/>
  <c r="J109" i="9"/>
  <c r="K109" i="9" s="1"/>
  <c r="M109" i="9" s="1"/>
  <c r="J130" i="9"/>
  <c r="K130" i="9" s="1"/>
  <c r="M130" i="9" s="1"/>
  <c r="J346" i="9"/>
  <c r="K346" i="9" s="1"/>
  <c r="M346" i="9" s="1"/>
  <c r="J204" i="9"/>
  <c r="K204" i="9" s="1"/>
  <c r="M204" i="9" s="1"/>
  <c r="J403" i="9"/>
  <c r="K403" i="9" s="1"/>
  <c r="M403" i="9" s="1"/>
  <c r="J221" i="9"/>
  <c r="K221" i="9" s="1"/>
  <c r="M221" i="9" s="1"/>
  <c r="J386" i="9"/>
  <c r="K386" i="9" s="1"/>
  <c r="M386" i="9" s="1"/>
  <c r="J265" i="9"/>
  <c r="K265" i="9" s="1"/>
  <c r="M265" i="9" s="1"/>
  <c r="J115" i="9"/>
  <c r="K115" i="9" s="1"/>
  <c r="M115" i="9" s="1"/>
  <c r="J164" i="9"/>
  <c r="K164" i="9" s="1"/>
  <c r="M164" i="9" s="1"/>
  <c r="J95" i="9"/>
  <c r="K95" i="9" s="1"/>
  <c r="M95" i="9" s="1"/>
  <c r="J63" i="9"/>
  <c r="K63" i="9" s="1"/>
  <c r="M63" i="9" s="1"/>
  <c r="J25" i="9"/>
  <c r="K25" i="9" s="1"/>
  <c r="M25" i="9" s="1"/>
  <c r="J359" i="9"/>
  <c r="K359" i="9" s="1"/>
  <c r="M359" i="9" s="1"/>
  <c r="J330" i="9"/>
  <c r="K330" i="9" s="1"/>
  <c r="M330" i="9" s="1"/>
  <c r="J144" i="9"/>
  <c r="K144" i="9" s="1"/>
  <c r="M144" i="9" s="1"/>
  <c r="J383" i="9"/>
  <c r="K383" i="9" s="1"/>
  <c r="M383" i="9" s="1"/>
  <c r="J236" i="9"/>
  <c r="K236" i="9" s="1"/>
  <c r="M236" i="9" s="1"/>
  <c r="J147" i="9"/>
  <c r="K147" i="9" s="1"/>
  <c r="M147" i="9" s="1"/>
  <c r="J345" i="9"/>
  <c r="K345" i="9" s="1"/>
  <c r="M345" i="9" s="1"/>
  <c r="J366" i="9"/>
  <c r="K366" i="9" s="1"/>
  <c r="M366" i="9" s="1"/>
  <c r="J283" i="9"/>
  <c r="K283" i="9" s="1"/>
  <c r="M283" i="9" s="1"/>
  <c r="J187" i="9"/>
  <c r="K187" i="9" s="1"/>
  <c r="M187" i="9" s="1"/>
  <c r="J239" i="9"/>
  <c r="K239" i="9" s="1"/>
  <c r="M239" i="9" s="1"/>
  <c r="J332" i="9"/>
  <c r="K332" i="9" s="1"/>
  <c r="M332" i="9" s="1"/>
  <c r="J218" i="9"/>
  <c r="K218" i="9" s="1"/>
  <c r="M218" i="9" s="1"/>
  <c r="J329" i="9"/>
  <c r="K329" i="9" s="1"/>
  <c r="M329" i="9" s="1"/>
  <c r="J30" i="9"/>
  <c r="K30" i="9" s="1"/>
  <c r="M30" i="9" s="1"/>
  <c r="J348" i="9"/>
  <c r="K348" i="9" s="1"/>
  <c r="M348" i="9" s="1"/>
  <c r="J327" i="9"/>
  <c r="K327" i="9" s="1"/>
  <c r="M327" i="9" s="1"/>
  <c r="J56" i="9"/>
  <c r="K56" i="9" s="1"/>
  <c r="M56" i="9" s="1"/>
  <c r="J267" i="9"/>
  <c r="K267" i="9" s="1"/>
  <c r="M267" i="9" s="1"/>
  <c r="J362" i="9"/>
  <c r="K362" i="9" s="1"/>
  <c r="M362" i="9" s="1"/>
  <c r="J318" i="9"/>
  <c r="K318" i="9" s="1"/>
  <c r="M318" i="9" s="1"/>
  <c r="J154" i="9"/>
  <c r="K154" i="9" s="1"/>
  <c r="M154" i="9" s="1"/>
  <c r="J88" i="9"/>
  <c r="K88" i="9" s="1"/>
  <c r="M88" i="9" s="1"/>
  <c r="J131" i="9"/>
  <c r="K131" i="9" s="1"/>
  <c r="M131" i="9" s="1"/>
  <c r="J46" i="9"/>
  <c r="K46" i="9" s="1"/>
  <c r="M46" i="9" s="1"/>
  <c r="J388" i="9"/>
  <c r="K388" i="9" s="1"/>
  <c r="M388" i="9" s="1"/>
  <c r="J61" i="9"/>
  <c r="K61" i="9" s="1"/>
  <c r="M61" i="9" s="1"/>
  <c r="J52" i="9"/>
  <c r="K52" i="9" s="1"/>
  <c r="M52" i="9" s="1"/>
  <c r="J168" i="9"/>
  <c r="K168" i="9" s="1"/>
  <c r="M168" i="9" s="1"/>
  <c r="J86" i="9"/>
  <c r="K86" i="9" s="1"/>
  <c r="M86" i="9" s="1"/>
  <c r="J367" i="9"/>
  <c r="K367" i="9" s="1"/>
  <c r="M367" i="9" s="1"/>
  <c r="J18" i="9"/>
  <c r="K18" i="9" s="1"/>
  <c r="M18" i="9" s="1"/>
  <c r="J317" i="9"/>
  <c r="K317" i="9" s="1"/>
  <c r="M317" i="9" s="1"/>
  <c r="J299" i="9"/>
  <c r="K299" i="9" s="1"/>
  <c r="M299" i="9" s="1"/>
  <c r="J183" i="9"/>
  <c r="K183" i="9" s="1"/>
  <c r="M183" i="9" s="1"/>
  <c r="J11" i="9"/>
  <c r="K11" i="9" s="1"/>
  <c r="M11" i="9" s="1"/>
  <c r="J97" i="9"/>
  <c r="K97" i="9" s="1"/>
  <c r="M97" i="9" s="1"/>
  <c r="J125" i="9"/>
  <c r="K125" i="9" s="1"/>
  <c r="M125" i="9" s="1"/>
  <c r="J34" i="9"/>
  <c r="K34" i="9" s="1"/>
  <c r="M34" i="9" s="1"/>
  <c r="J402" i="9"/>
  <c r="K402" i="9" s="1"/>
  <c r="M402" i="9" s="1"/>
  <c r="J425" i="9"/>
  <c r="K425" i="9" s="1"/>
  <c r="M425" i="9" s="1"/>
  <c r="J199" i="9"/>
  <c r="K199" i="9" s="1"/>
  <c r="M199" i="9" s="1"/>
  <c r="J28" i="9"/>
  <c r="K28" i="9" s="1"/>
  <c r="M28" i="9" s="1"/>
  <c r="J118" i="9"/>
  <c r="K118" i="9" s="1"/>
  <c r="M118" i="9" s="1"/>
  <c r="J57" i="9"/>
  <c r="K57" i="9" s="1"/>
  <c r="M57" i="9" s="1"/>
  <c r="J312" i="9"/>
  <c r="K312" i="9" s="1"/>
  <c r="M312" i="9" s="1"/>
  <c r="J234" i="9"/>
  <c r="K234" i="9" s="1"/>
  <c r="M234" i="9" s="1"/>
  <c r="J282" i="9"/>
  <c r="K282" i="9" s="1"/>
  <c r="M282" i="9" s="1"/>
  <c r="J430" i="9"/>
  <c r="K430" i="9" s="1"/>
  <c r="M430" i="9" s="1"/>
  <c r="J286" i="9"/>
  <c r="K286" i="9" s="1"/>
  <c r="M286" i="9" s="1"/>
  <c r="J304" i="9"/>
  <c r="K304" i="9" s="1"/>
  <c r="M304" i="9" s="1"/>
  <c r="J264" i="9"/>
  <c r="K264" i="9" s="1"/>
  <c r="M264" i="9" s="1"/>
  <c r="J278" i="9"/>
  <c r="K278" i="9" s="1"/>
  <c r="M278" i="9" s="1"/>
  <c r="J149" i="9"/>
  <c r="K149" i="9" s="1"/>
  <c r="M149" i="9" s="1"/>
  <c r="J67" i="9"/>
  <c r="K67" i="9" s="1"/>
  <c r="M67" i="9" s="1"/>
  <c r="J172" i="9"/>
  <c r="K172" i="9" s="1"/>
  <c r="M172" i="9" s="1"/>
  <c r="J407" i="9"/>
  <c r="K407" i="9" s="1"/>
  <c r="M407" i="9" s="1"/>
  <c r="J31" i="9"/>
  <c r="K31" i="9" s="1"/>
  <c r="M31" i="9" s="1"/>
  <c r="J26" i="9"/>
  <c r="K26" i="9" s="1"/>
  <c r="M26" i="9" s="1"/>
  <c r="J315" i="9"/>
  <c r="K315" i="9" s="1"/>
  <c r="M315" i="9" s="1"/>
  <c r="J91" i="9"/>
  <c r="K91" i="9" s="1"/>
  <c r="M91" i="9" s="1"/>
  <c r="J328" i="9"/>
  <c r="K328" i="9" s="1"/>
  <c r="M328" i="9" s="1"/>
  <c r="J45" i="9"/>
  <c r="K45" i="9" s="1"/>
  <c r="M45" i="9" s="1"/>
  <c r="J134" i="9"/>
  <c r="K134" i="9" s="1"/>
  <c r="M134" i="9" s="1"/>
  <c r="J253" i="9"/>
  <c r="K253" i="9" s="1"/>
  <c r="M253" i="9" s="1"/>
  <c r="J358" i="9"/>
  <c r="K358" i="9" s="1"/>
  <c r="M358" i="9" s="1"/>
  <c r="J38" i="9"/>
  <c r="K38" i="9" s="1"/>
  <c r="M38" i="9" s="1"/>
  <c r="J186" i="9"/>
  <c r="K186" i="9" s="1"/>
  <c r="M186" i="9" s="1"/>
  <c r="J178" i="9"/>
  <c r="K178" i="9" s="1"/>
  <c r="M178" i="9" s="1"/>
  <c r="J17" i="9"/>
  <c r="K17" i="9" s="1"/>
  <c r="M17" i="9" s="1"/>
  <c r="J76" i="9"/>
  <c r="K76" i="9" s="1"/>
  <c r="M76" i="9" s="1"/>
  <c r="J74" i="9"/>
  <c r="K74" i="9" s="1"/>
  <c r="M74" i="9" s="1"/>
  <c r="J426" i="9"/>
  <c r="K426" i="9" s="1"/>
  <c r="M426" i="9" s="1"/>
  <c r="J223" i="9"/>
  <c r="K223" i="9" s="1"/>
  <c r="M223" i="9" s="1"/>
  <c r="J323" i="9"/>
  <c r="K323" i="9" s="1"/>
  <c r="M323" i="9" s="1"/>
  <c r="J22" i="9"/>
  <c r="K22" i="9" s="1"/>
  <c r="M22" i="9" s="1"/>
  <c r="J101" i="9"/>
  <c r="K101" i="9" s="1"/>
  <c r="M101" i="9" s="1"/>
  <c r="J225" i="9"/>
  <c r="K225" i="9" s="1"/>
  <c r="M225" i="9" s="1"/>
  <c r="J290" i="9"/>
  <c r="K290" i="9" s="1"/>
  <c r="M290" i="9" s="1"/>
  <c r="J209" i="9"/>
  <c r="K209" i="9" s="1"/>
  <c r="M209" i="9" s="1"/>
  <c r="J372" i="9"/>
  <c r="K372" i="9" s="1"/>
  <c r="M372" i="9" s="1"/>
  <c r="J417" i="9"/>
  <c r="K417" i="9" s="1"/>
  <c r="M417" i="9" s="1"/>
  <c r="J113" i="9"/>
  <c r="K113" i="9" s="1"/>
  <c r="M113" i="9" s="1"/>
  <c r="J54" i="9"/>
  <c r="K54" i="9" s="1"/>
  <c r="M54" i="9" s="1"/>
  <c r="J53" i="9"/>
  <c r="K53" i="9" s="1"/>
  <c r="M53" i="9" s="1"/>
  <c r="J197" i="9"/>
  <c r="K197" i="9" s="1"/>
  <c r="M197" i="9" s="1"/>
  <c r="J244" i="9"/>
  <c r="K244" i="9" s="1"/>
  <c r="M244" i="9" s="1"/>
  <c r="J429" i="9"/>
  <c r="K429" i="9" s="1"/>
  <c r="M429" i="9" s="1"/>
  <c r="J155" i="9"/>
  <c r="K155" i="9" s="1"/>
  <c r="M155" i="9" s="1"/>
  <c r="J275" i="9"/>
  <c r="K275" i="9" s="1"/>
  <c r="M275" i="9" s="1"/>
  <c r="J408" i="9"/>
  <c r="K408" i="9" s="1"/>
  <c r="M408" i="9" s="1"/>
  <c r="J409" i="9"/>
  <c r="K409" i="9" s="1"/>
  <c r="M409" i="9" s="1"/>
  <c r="J176" i="9"/>
  <c r="K176" i="9" s="1"/>
  <c r="M176" i="9" s="1"/>
  <c r="J397" i="9"/>
  <c r="K397" i="9" s="1"/>
  <c r="M397" i="9" s="1"/>
  <c r="J325" i="9"/>
  <c r="K325" i="9" s="1"/>
  <c r="M325" i="9" s="1"/>
  <c r="J21" i="9"/>
  <c r="K21" i="9" s="1"/>
  <c r="M21" i="9" s="1"/>
  <c r="J203" i="9"/>
  <c r="K203" i="9" s="1"/>
  <c r="M203" i="9" s="1"/>
  <c r="J152" i="9"/>
  <c r="K152" i="9" s="1"/>
  <c r="M152" i="9" s="1"/>
  <c r="J384" i="9"/>
  <c r="K384" i="9" s="1"/>
  <c r="M384" i="9" s="1"/>
  <c r="J370" i="9"/>
  <c r="K370" i="9" s="1"/>
  <c r="M370" i="9" s="1"/>
  <c r="J412" i="9"/>
  <c r="K412" i="9" s="1"/>
  <c r="M412" i="9" s="1"/>
  <c r="J42" i="9"/>
  <c r="K42" i="9" s="1"/>
  <c r="M42" i="9" s="1"/>
  <c r="J390" i="9"/>
  <c r="K390" i="9" s="1"/>
  <c r="M390" i="9" s="1"/>
  <c r="J375" i="9"/>
  <c r="K375" i="9" s="1"/>
  <c r="M375" i="9" s="1"/>
  <c r="J382" i="9"/>
  <c r="K382" i="9" s="1"/>
  <c r="M382" i="9" s="1"/>
  <c r="J427" i="9"/>
  <c r="K427" i="9" s="1"/>
  <c r="M427" i="9" s="1"/>
  <c r="J64" i="9"/>
  <c r="K64" i="9" s="1"/>
  <c r="M64" i="9" s="1"/>
  <c r="J424" i="9"/>
  <c r="K424" i="9" s="1"/>
  <c r="M424" i="9" s="1"/>
  <c r="J177" i="9"/>
  <c r="K177" i="9" s="1"/>
  <c r="M177" i="9" s="1"/>
  <c r="J202" i="9"/>
  <c r="K202" i="9" s="1"/>
  <c r="M202" i="9" s="1"/>
  <c r="J190" i="9"/>
  <c r="K190" i="9" s="1"/>
  <c r="M190" i="9" s="1"/>
  <c r="J83" i="9"/>
  <c r="K83" i="9" s="1"/>
  <c r="M83" i="9" s="1"/>
  <c r="J165" i="9"/>
  <c r="K165" i="9" s="1"/>
  <c r="M165" i="9" s="1"/>
  <c r="J308" i="9"/>
  <c r="K308" i="9" s="1"/>
  <c r="M308" i="9" s="1"/>
  <c r="J175" i="9"/>
  <c r="K175" i="9" s="1"/>
  <c r="M175" i="9" s="1"/>
  <c r="J224" i="9"/>
  <c r="K224" i="9" s="1"/>
  <c r="M224" i="9" s="1"/>
  <c r="J314" i="9"/>
  <c r="K314" i="9" s="1"/>
  <c r="M314" i="9" s="1"/>
  <c r="J133" i="9"/>
  <c r="K133" i="9" s="1"/>
  <c r="M133" i="9" s="1"/>
  <c r="J94" i="9"/>
  <c r="K94" i="9" s="1"/>
  <c r="M94" i="9" s="1"/>
  <c r="J124" i="9"/>
  <c r="K124" i="9" s="1"/>
  <c r="M124" i="9" s="1"/>
  <c r="J157" i="9"/>
  <c r="K157" i="9" s="1"/>
  <c r="M157" i="9" s="1"/>
  <c r="J243" i="9"/>
  <c r="K243" i="9" s="1"/>
  <c r="M243" i="9" s="1"/>
  <c r="J222" i="9"/>
  <c r="K222" i="9" s="1"/>
  <c r="M222" i="9" s="1"/>
  <c r="J254" i="9"/>
  <c r="K254" i="9" s="1"/>
  <c r="M254" i="9" s="1"/>
  <c r="J235" i="9"/>
  <c r="K235" i="9" s="1"/>
  <c r="M235" i="9" s="1"/>
  <c r="J36" i="9"/>
  <c r="K36" i="9" s="1"/>
  <c r="M36" i="9" s="1"/>
  <c r="J51" i="9"/>
  <c r="K51" i="9" s="1"/>
  <c r="M51" i="9" s="1"/>
  <c r="J294" i="9"/>
  <c r="K294" i="9" s="1"/>
  <c r="M294" i="9" s="1"/>
  <c r="J256" i="9"/>
  <c r="K256" i="9" s="1"/>
  <c r="M256" i="9" s="1"/>
  <c r="J268" i="9"/>
  <c r="K268" i="9" s="1"/>
  <c r="M268" i="9" s="1"/>
  <c r="J68" i="9"/>
  <c r="K68" i="9" s="1"/>
  <c r="M68" i="9" s="1"/>
  <c r="J379" i="9"/>
  <c r="K379" i="9" s="1"/>
  <c r="M379" i="9" s="1"/>
  <c r="J112" i="9"/>
  <c r="K112" i="9" s="1"/>
  <c r="M112" i="9" s="1"/>
  <c r="J43" i="9"/>
  <c r="K43" i="9" s="1"/>
  <c r="M43" i="9" s="1"/>
  <c r="J301" i="9"/>
  <c r="K301" i="9" s="1"/>
  <c r="M301" i="9" s="1"/>
  <c r="J116" i="9"/>
  <c r="K116" i="9" s="1"/>
  <c r="M116" i="9" s="1"/>
  <c r="J73" i="9"/>
  <c r="K73" i="9" s="1"/>
  <c r="M73" i="9" s="1"/>
  <c r="J305" i="9"/>
  <c r="K305" i="9" s="1"/>
  <c r="M305" i="9" s="1"/>
  <c r="J274" i="9"/>
  <c r="K274" i="9" s="1"/>
  <c r="M274" i="9" s="1"/>
  <c r="J405" i="9"/>
  <c r="K405" i="9" s="1"/>
  <c r="M405" i="9" s="1"/>
  <c r="J220" i="9"/>
  <c r="K220" i="9" s="1"/>
  <c r="M220" i="9" s="1"/>
  <c r="J87" i="9"/>
  <c r="K87" i="9" s="1"/>
  <c r="M87" i="9" s="1"/>
  <c r="J174" i="9"/>
  <c r="K174" i="9" s="1"/>
  <c r="M174" i="9" s="1"/>
  <c r="J75" i="9"/>
  <c r="K75" i="9" s="1"/>
  <c r="M75" i="9" s="1"/>
  <c r="J246" i="9"/>
  <c r="K246" i="9" s="1"/>
  <c r="M246" i="9" s="1"/>
  <c r="J15" i="9"/>
  <c r="K15" i="9" s="1"/>
  <c r="M15" i="9" s="1"/>
  <c r="J126" i="9"/>
  <c r="K126" i="9" s="1"/>
  <c r="M126" i="9" s="1"/>
  <c r="J39" i="9"/>
  <c r="K39" i="9" s="1"/>
  <c r="M39" i="9" s="1"/>
  <c r="J141" i="9"/>
  <c r="K141" i="9" s="1"/>
  <c r="M141" i="9" s="1"/>
  <c r="J435" i="9"/>
  <c r="K435" i="9" s="1"/>
  <c r="M435" i="9" s="1"/>
  <c r="J214" i="9"/>
  <c r="K214" i="9" s="1"/>
  <c r="M214" i="9" s="1"/>
  <c r="J196" i="9"/>
  <c r="K196" i="9" s="1"/>
  <c r="M196" i="9" s="1"/>
  <c r="J159" i="9"/>
  <c r="K159" i="9" s="1"/>
  <c r="M159" i="9" s="1"/>
  <c r="J422" i="9"/>
  <c r="K422" i="9" s="1"/>
  <c r="M422" i="9" s="1"/>
  <c r="J153" i="9"/>
  <c r="K153" i="9" s="1"/>
  <c r="M153" i="9" s="1"/>
  <c r="J297" i="9"/>
  <c r="K297" i="9" s="1"/>
  <c r="M297" i="9" s="1"/>
  <c r="J70" i="9"/>
  <c r="K70" i="9" s="1"/>
  <c r="M70" i="9" s="1"/>
  <c r="J406" i="9"/>
  <c r="K406" i="9" s="1"/>
  <c r="M406" i="9" s="1"/>
  <c r="J302" i="9"/>
  <c r="K302" i="9" s="1"/>
  <c r="M302" i="9" s="1"/>
  <c r="J270" i="9"/>
  <c r="K270" i="9" s="1"/>
  <c r="M270" i="9" s="1"/>
  <c r="J271" i="9"/>
  <c r="K271" i="9" s="1"/>
  <c r="M271" i="9" s="1"/>
  <c r="J421" i="9"/>
  <c r="K421" i="9" s="1"/>
  <c r="M421" i="9" s="1"/>
  <c r="J343" i="9"/>
  <c r="K343" i="9" s="1"/>
  <c r="M343" i="9" s="1"/>
  <c r="J296" i="9"/>
  <c r="K296" i="9" s="1"/>
  <c r="M296" i="9" s="1"/>
  <c r="J191" i="9"/>
  <c r="K191" i="9" s="1"/>
  <c r="M191" i="9" s="1"/>
  <c r="J41" i="9"/>
  <c r="K41" i="9" s="1"/>
  <c r="M41" i="9" s="1"/>
  <c r="J324" i="9"/>
  <c r="K324" i="9" s="1"/>
  <c r="M324" i="9" s="1"/>
  <c r="J181" i="9"/>
  <c r="K181" i="9" s="1"/>
  <c r="M181" i="9" s="1"/>
  <c r="J160" i="9"/>
  <c r="K160" i="9" s="1"/>
  <c r="M160" i="9" s="1"/>
  <c r="J12" i="9"/>
  <c r="K12" i="9" s="1"/>
  <c r="M12" i="9" s="1"/>
  <c r="J334" i="9"/>
  <c r="K334" i="9" s="1"/>
  <c r="M334" i="9" s="1"/>
  <c r="J307" i="9"/>
  <c r="K307" i="9" s="1"/>
  <c r="M307" i="9" s="1"/>
  <c r="J242" i="9"/>
  <c r="K242" i="9" s="1"/>
  <c r="M242" i="9" s="1"/>
  <c r="J151" i="9"/>
  <c r="K151" i="9" s="1"/>
  <c r="M151" i="9" s="1"/>
  <c r="J291" i="9"/>
  <c r="K291" i="9" s="1"/>
  <c r="M291" i="9" s="1"/>
  <c r="J163" i="9"/>
  <c r="K163" i="9" s="1"/>
  <c r="M163" i="9" s="1"/>
  <c r="J105" i="9"/>
  <c r="K105" i="9" s="1"/>
  <c r="M105" i="9" s="1"/>
  <c r="J252" i="9"/>
  <c r="K252" i="9" s="1"/>
  <c r="M252" i="9" s="1"/>
  <c r="J98" i="9"/>
  <c r="K98" i="9" s="1"/>
  <c r="M98" i="9" s="1"/>
  <c r="J228" i="9"/>
  <c r="K228" i="9" s="1"/>
  <c r="M228" i="9" s="1"/>
  <c r="J128" i="9"/>
  <c r="K128" i="9" s="1"/>
  <c r="M128" i="9" s="1"/>
  <c r="J365" i="9"/>
  <c r="K365" i="9" s="1"/>
  <c r="M365" i="9" s="1"/>
  <c r="J158" i="9"/>
  <c r="K158" i="9" s="1"/>
  <c r="M158" i="9" s="1"/>
  <c r="J251" i="9"/>
  <c r="K251" i="9" s="1"/>
  <c r="M251" i="9" s="1"/>
  <c r="J354" i="9"/>
  <c r="K354" i="9" s="1"/>
  <c r="M354" i="9" s="1"/>
  <c r="J219" i="9"/>
  <c r="K219" i="9" s="1"/>
  <c r="M219" i="9" s="1"/>
  <c r="J33" i="9"/>
  <c r="K33" i="9" s="1"/>
  <c r="M33" i="9" s="1"/>
  <c r="J35" i="9"/>
  <c r="K35" i="9" s="1"/>
  <c r="M35" i="9" s="1"/>
  <c r="J255" i="9"/>
  <c r="K255" i="9" s="1"/>
  <c r="M255" i="9" s="1"/>
  <c r="J85" i="9"/>
  <c r="K85" i="9" s="1"/>
  <c r="M85" i="9" s="1"/>
  <c r="J309" i="9"/>
  <c r="K309" i="9" s="1"/>
  <c r="M309" i="9" s="1"/>
  <c r="J27" i="9"/>
  <c r="K27" i="9" s="1"/>
  <c r="M27" i="9" s="1"/>
  <c r="J233" i="9"/>
  <c r="K233" i="9" s="1"/>
  <c r="M233" i="9" s="1"/>
  <c r="J48" i="9"/>
  <c r="K48" i="9" s="1"/>
  <c r="M48" i="9" s="1"/>
  <c r="J245" i="9"/>
  <c r="K245" i="9" s="1"/>
  <c r="M245" i="9" s="1"/>
  <c r="J333" i="9"/>
  <c r="K333" i="9" s="1"/>
  <c r="M333" i="9" s="1"/>
  <c r="J434" i="9"/>
  <c r="K434" i="9" s="1"/>
  <c r="M434" i="9" s="1"/>
  <c r="J72" i="9"/>
  <c r="K72" i="9" s="1"/>
  <c r="M72" i="9" s="1"/>
  <c r="J188" i="9"/>
  <c r="K188" i="9" s="1"/>
  <c r="M188" i="9" s="1"/>
  <c r="J140" i="9"/>
  <c r="K140" i="9" s="1"/>
  <c r="M140" i="9" s="1"/>
  <c r="J356" i="9"/>
  <c r="K356" i="9" s="1"/>
  <c r="M356" i="9" s="1"/>
  <c r="J269" i="9"/>
  <c r="K269" i="9" s="1"/>
  <c r="M269" i="9" s="1"/>
  <c r="J229" i="9"/>
  <c r="K229" i="9" s="1"/>
  <c r="M229" i="9" s="1"/>
  <c r="J280" i="9"/>
  <c r="K280" i="9" s="1"/>
  <c r="M280" i="9" s="1"/>
  <c r="J208" i="9"/>
  <c r="K208" i="9" s="1"/>
  <c r="M208" i="9" s="1"/>
  <c r="J123" i="9"/>
  <c r="K123" i="9" s="1"/>
  <c r="M123" i="9" s="1"/>
  <c r="J355" i="9"/>
  <c r="K355" i="9" s="1"/>
  <c r="M355" i="9" s="1"/>
  <c r="J257" i="9"/>
  <c r="K257" i="9" s="1"/>
  <c r="M257" i="9" s="1"/>
  <c r="J364" i="9"/>
  <c r="K364" i="9" s="1"/>
  <c r="M364" i="9" s="1"/>
  <c r="J14" i="9"/>
  <c r="K14" i="9" s="1"/>
  <c r="M14" i="9" s="1"/>
  <c r="J162" i="9"/>
  <c r="K162" i="9" s="1"/>
  <c r="M162" i="9" s="1"/>
  <c r="J139" i="9"/>
  <c r="K139" i="9" s="1"/>
  <c r="M139" i="9" s="1"/>
  <c r="J419" i="9"/>
  <c r="K419" i="9" s="1"/>
  <c r="M419" i="9" s="1"/>
  <c r="J161" i="9"/>
  <c r="K161" i="9" s="1"/>
  <c r="M161" i="9" s="1"/>
  <c r="J29" i="9"/>
  <c r="K29" i="9" s="1"/>
  <c r="M29" i="9" s="1"/>
  <c r="J394" i="9"/>
  <c r="K394" i="9" s="1"/>
  <c r="M394" i="9" s="1"/>
  <c r="J298" i="9"/>
  <c r="K298" i="9" s="1"/>
  <c r="M298" i="9" s="1"/>
  <c r="J349" i="9"/>
  <c r="K349" i="9" s="1"/>
  <c r="M349" i="9" s="1"/>
  <c r="J338" i="9"/>
  <c r="K338" i="9" s="1"/>
  <c r="M338" i="9" s="1"/>
  <c r="J306" i="9"/>
  <c r="K306" i="9" s="1"/>
  <c r="M306" i="9" s="1"/>
  <c r="J377" i="9"/>
  <c r="K377" i="9" s="1"/>
  <c r="M377" i="9" s="1"/>
  <c r="J344" i="9"/>
  <c r="K344" i="9" s="1"/>
  <c r="M344" i="9" s="1"/>
  <c r="J69" i="9"/>
  <c r="K69" i="9" s="1"/>
  <c r="M69" i="9" s="1"/>
  <c r="J166" i="9"/>
  <c r="K166" i="9" s="1"/>
  <c r="M166" i="9" s="1"/>
  <c r="J273" i="9"/>
  <c r="K273" i="9" s="1"/>
  <c r="M273" i="9" s="1"/>
  <c r="J195" i="9"/>
  <c r="K195" i="9" s="1"/>
  <c r="M195" i="9" s="1"/>
  <c r="J351" i="9"/>
  <c r="K351" i="9" s="1"/>
  <c r="M351" i="9" s="1"/>
  <c r="J60" i="9"/>
  <c r="K60" i="9" s="1"/>
  <c r="M60" i="9" s="1"/>
  <c r="J193" i="9"/>
  <c r="K193" i="9" s="1"/>
  <c r="M193" i="9" s="1"/>
  <c r="J78" i="9"/>
  <c r="K78" i="9" s="1"/>
  <c r="M78" i="9" s="1"/>
  <c r="J122" i="9"/>
  <c r="K122" i="9" s="1"/>
  <c r="M122" i="9" s="1"/>
  <c r="J391" i="9"/>
  <c r="K391" i="9" s="1"/>
  <c r="M391" i="9" s="1"/>
  <c r="J119" i="9"/>
  <c r="K119" i="9" s="1"/>
  <c r="M119" i="9" s="1"/>
  <c r="J399" i="9"/>
  <c r="K399" i="9" s="1"/>
  <c r="M399" i="9" s="1"/>
  <c r="J418" i="9"/>
  <c r="K418" i="9" s="1"/>
  <c r="M418" i="9" s="1"/>
  <c r="J281" i="9"/>
  <c r="K281" i="9" s="1"/>
  <c r="M281" i="9" s="1"/>
  <c r="J108" i="9"/>
  <c r="K108" i="9" s="1"/>
  <c r="M108" i="9" s="1"/>
  <c r="J59" i="9"/>
  <c r="K59" i="9" s="1"/>
  <c r="M59" i="9" s="1"/>
  <c r="J431" i="9"/>
  <c r="K431" i="9" s="1"/>
  <c r="M431" i="9" s="1"/>
  <c r="J404" i="9"/>
  <c r="K404" i="9" s="1"/>
  <c r="M404" i="9" s="1"/>
  <c r="J106" i="9"/>
  <c r="K106" i="9" s="1"/>
  <c r="M106" i="9" s="1"/>
  <c r="J340" i="9"/>
  <c r="K340" i="9" s="1"/>
  <c r="M340" i="9" s="1"/>
  <c r="J23" i="9"/>
  <c r="K23" i="9" s="1"/>
  <c r="M23" i="9" s="1"/>
  <c r="J339" i="9"/>
  <c r="K339" i="9" s="1"/>
  <c r="M339" i="9" s="1"/>
  <c r="J230" i="9"/>
  <c r="K230" i="9" s="1"/>
  <c r="M230" i="9" s="1"/>
  <c r="J250" i="9"/>
  <c r="K250" i="9" s="1"/>
  <c r="M250" i="9" s="1"/>
  <c r="J411" i="9"/>
  <c r="K411" i="9" s="1"/>
  <c r="M411" i="9" s="1"/>
  <c r="J311" i="9"/>
  <c r="K311" i="9" s="1"/>
  <c r="M311" i="9" s="1"/>
  <c r="J145" i="9"/>
  <c r="K145" i="9" s="1"/>
  <c r="M145" i="9" s="1"/>
  <c r="J135" i="9"/>
  <c r="K135" i="9" s="1"/>
  <c r="M135" i="9" s="1"/>
  <c r="J66" i="9"/>
  <c r="K66" i="9" s="1"/>
  <c r="M66" i="9" s="1"/>
  <c r="J247" i="9"/>
  <c r="K247" i="9" s="1"/>
  <c r="M247" i="9" s="1"/>
  <c r="J261" i="9"/>
  <c r="K261" i="9" s="1"/>
  <c r="M261" i="9" s="1"/>
  <c r="J258" i="9"/>
  <c r="K258" i="9" s="1"/>
  <c r="M258" i="9" s="1"/>
  <c r="J62" i="9"/>
  <c r="K62" i="9" s="1"/>
  <c r="M62" i="9" s="1"/>
  <c r="J368" i="9"/>
  <c r="K368" i="9" s="1"/>
  <c r="M368" i="9" s="1"/>
  <c r="J8" i="9"/>
  <c r="K8" i="9" s="1"/>
  <c r="M8" i="9" s="1"/>
  <c r="O8" i="9" s="1"/>
  <c r="J132" i="9"/>
  <c r="K132" i="9" s="1"/>
  <c r="M132" i="9" s="1"/>
  <c r="J259" i="9"/>
  <c r="K259" i="9" s="1"/>
  <c r="M259" i="9" s="1"/>
  <c r="J353" i="9"/>
  <c r="K353" i="9" s="1"/>
  <c r="M353" i="9" s="1"/>
  <c r="J82" i="9"/>
  <c r="K82" i="9" s="1"/>
  <c r="M82" i="9" s="1"/>
  <c r="J142" i="9"/>
  <c r="K142" i="9" s="1"/>
  <c r="M142" i="9" s="1"/>
  <c r="J37" i="9"/>
  <c r="K37" i="9" s="1"/>
  <c r="M37" i="9" s="1"/>
  <c r="J192" i="9"/>
  <c r="K192" i="9" s="1"/>
  <c r="M192" i="9" s="1"/>
  <c r="J350" i="9"/>
  <c r="K350" i="9" s="1"/>
  <c r="M350" i="9" s="1"/>
  <c r="J55" i="9"/>
  <c r="K55" i="9" s="1"/>
  <c r="M55" i="9" s="1"/>
  <c r="J361" i="9"/>
  <c r="K361" i="9" s="1"/>
  <c r="M361" i="9" s="1"/>
  <c r="J352" i="9"/>
  <c r="K352" i="9" s="1"/>
  <c r="M352" i="9" s="1"/>
  <c r="J410" i="9"/>
  <c r="K410" i="9" s="1"/>
  <c r="M410" i="9" s="1"/>
  <c r="J207" i="9"/>
  <c r="K207" i="9" s="1"/>
  <c r="M207" i="9" s="1"/>
  <c r="J380" i="9"/>
  <c r="K380" i="9" s="1"/>
  <c r="M380" i="9" s="1"/>
  <c r="J279" i="9"/>
  <c r="K279" i="9" s="1"/>
  <c r="M279" i="9" s="1"/>
  <c r="J232" i="9"/>
  <c r="K232" i="9" s="1"/>
  <c r="M232" i="9" s="1"/>
  <c r="J167" i="9"/>
  <c r="K167" i="9" s="1"/>
  <c r="M167" i="9" s="1"/>
  <c r="J369" i="9"/>
  <c r="K369" i="9" s="1"/>
  <c r="M369" i="9" s="1"/>
  <c r="J363" i="9"/>
  <c r="K363" i="9" s="1"/>
  <c r="M363" i="9" s="1"/>
  <c r="J194" i="9"/>
  <c r="K194" i="9" s="1"/>
  <c r="M194" i="9" s="1"/>
  <c r="J287" i="9"/>
  <c r="K287" i="9" s="1"/>
  <c r="M287" i="9" s="1"/>
  <c r="J322" i="9"/>
  <c r="K322" i="9" s="1"/>
  <c r="M322" i="9" s="1"/>
  <c r="J110" i="9"/>
  <c r="K110" i="9" s="1"/>
  <c r="M110" i="9" s="1"/>
  <c r="J138" i="9"/>
  <c r="K138" i="9" s="1"/>
  <c r="M138" i="9" s="1"/>
  <c r="J205" i="9"/>
  <c r="K205" i="9" s="1"/>
  <c r="M205" i="9" s="1"/>
  <c r="J416" i="9"/>
  <c r="K416" i="9" s="1"/>
  <c r="M416" i="9" s="1"/>
  <c r="J401" i="9"/>
  <c r="K401" i="9" s="1"/>
  <c r="M401" i="9" s="1"/>
  <c r="J423" i="9"/>
  <c r="K423" i="9" s="1"/>
  <c r="M423" i="9" s="1"/>
  <c r="J198" i="9"/>
  <c r="K198" i="9" s="1"/>
  <c r="M198" i="9" s="1"/>
  <c r="J326" i="9"/>
  <c r="K326" i="9" s="1"/>
  <c r="M326" i="9" s="1"/>
  <c r="J169" i="9"/>
  <c r="K169" i="9" s="1"/>
  <c r="M169" i="9" s="1"/>
  <c r="J396" i="9"/>
  <c r="K396" i="9" s="1"/>
  <c r="M396" i="9" s="1"/>
  <c r="J10" i="9"/>
  <c r="K10" i="9" s="1"/>
  <c r="M10" i="9" s="1"/>
  <c r="J143" i="9"/>
  <c r="K143" i="9" s="1"/>
  <c r="M143" i="9" s="1"/>
  <c r="J50" i="9"/>
  <c r="K50" i="9" s="1"/>
  <c r="M50" i="9" s="1"/>
  <c r="J32" i="9"/>
  <c r="K32" i="9" s="1"/>
  <c r="M32" i="9" s="1"/>
  <c r="J185" i="9"/>
  <c r="K185" i="9" s="1"/>
  <c r="M185" i="9" s="1"/>
  <c r="J393" i="9"/>
  <c r="K393" i="9" s="1"/>
  <c r="M393" i="9" s="1"/>
  <c r="J117" i="9"/>
  <c r="K117" i="9" s="1"/>
  <c r="M117" i="9" s="1"/>
  <c r="J389" i="9"/>
  <c r="K389" i="9" s="1"/>
  <c r="M389" i="9" s="1"/>
  <c r="J262" i="9"/>
  <c r="K262" i="9" s="1"/>
  <c r="M262" i="9" s="1"/>
  <c r="J272" i="9"/>
  <c r="K272" i="9" s="1"/>
  <c r="M272" i="9" s="1"/>
  <c r="J360" i="9"/>
  <c r="K360" i="9" s="1"/>
  <c r="M360" i="9" s="1"/>
  <c r="J313" i="9"/>
  <c r="K313" i="9" s="1"/>
  <c r="M313" i="9" s="1"/>
  <c r="J107" i="9"/>
  <c r="K107" i="9" s="1"/>
  <c r="M107" i="9" s="1"/>
  <c r="J99" i="9"/>
  <c r="K99" i="9" s="1"/>
  <c r="M99" i="9" s="1"/>
  <c r="J146" i="9"/>
  <c r="K146" i="9" s="1"/>
  <c r="M146" i="9" s="1"/>
  <c r="J319" i="9"/>
  <c r="K319" i="9" s="1"/>
  <c r="M319" i="9" s="1"/>
  <c r="J81" i="9"/>
  <c r="K81" i="9" s="1"/>
  <c r="M81" i="9" s="1"/>
  <c r="J173" i="9"/>
  <c r="K173" i="9" s="1"/>
  <c r="M173" i="9" s="1"/>
  <c r="J331" i="9"/>
  <c r="K331" i="9" s="1"/>
  <c r="M331" i="9" s="1"/>
  <c r="J300" i="9"/>
  <c r="K300" i="9" s="1"/>
  <c r="M300" i="9" s="1"/>
  <c r="J428" i="9"/>
  <c r="K428" i="9" s="1"/>
  <c r="M428" i="9" s="1"/>
  <c r="J104" i="9"/>
  <c r="K104" i="9" s="1"/>
  <c r="M104" i="9" s="1"/>
  <c r="J93" i="9"/>
  <c r="K93" i="9" s="1"/>
  <c r="M93" i="9" s="1"/>
  <c r="J9" i="9"/>
  <c r="K9" i="9" s="1"/>
  <c r="M9" i="9" s="1"/>
  <c r="J213" i="9"/>
  <c r="K213" i="9" s="1"/>
  <c r="M213" i="9" s="1"/>
  <c r="J381" i="9"/>
  <c r="K381" i="9" s="1"/>
  <c r="M381" i="9" s="1"/>
  <c r="J288" i="9"/>
  <c r="K288" i="9" s="1"/>
  <c r="M288" i="9" s="1"/>
  <c r="J337" i="9"/>
  <c r="K337" i="9" s="1"/>
  <c r="M337" i="9" s="1"/>
  <c r="J201" i="9"/>
  <c r="K201" i="9" s="1"/>
  <c r="M201" i="9" s="1"/>
  <c r="J89" i="9"/>
  <c r="K89" i="9" s="1"/>
  <c r="M89" i="9" s="1"/>
  <c r="J387" i="9"/>
  <c r="K387" i="9" s="1"/>
  <c r="M387" i="9" s="1"/>
  <c r="J19" i="9"/>
  <c r="K19" i="9" s="1"/>
  <c r="M19" i="9" s="1"/>
  <c r="J20" i="9"/>
  <c r="K20" i="9" s="1"/>
  <c r="M20" i="9" s="1"/>
  <c r="J44" i="9"/>
  <c r="K44" i="9" s="1"/>
  <c r="M44" i="9" s="1"/>
  <c r="J103" i="9"/>
  <c r="K103" i="9" s="1"/>
  <c r="M103" i="9" s="1"/>
  <c r="J215" i="9"/>
  <c r="K215" i="9" s="1"/>
  <c r="M215" i="9" s="1"/>
  <c r="J58" i="9"/>
  <c r="K58" i="9" s="1"/>
  <c r="M58" i="9" s="1"/>
  <c r="J226" i="9"/>
  <c r="K226" i="9" s="1"/>
  <c r="M226" i="9" s="1"/>
  <c r="J295" i="9"/>
  <c r="K295" i="9" s="1"/>
  <c r="M295" i="9" s="1"/>
  <c r="J413" i="9"/>
  <c r="K413" i="9" s="1"/>
  <c r="M413" i="9" s="1"/>
  <c r="J249" i="9"/>
  <c r="K249" i="9" s="1"/>
  <c r="M249" i="9" s="1"/>
  <c r="J137" i="9"/>
  <c r="K137" i="9" s="1"/>
  <c r="M137" i="9" s="1"/>
  <c r="J13" i="9"/>
  <c r="K13" i="9" s="1"/>
  <c r="M13" i="9" s="1"/>
  <c r="J316" i="9"/>
  <c r="K316" i="9" s="1"/>
  <c r="M316" i="9" s="1"/>
  <c r="J392" i="9"/>
  <c r="K392" i="9" s="1"/>
  <c r="M392" i="9" s="1"/>
  <c r="J414" i="9"/>
  <c r="K414" i="9" s="1"/>
  <c r="M414" i="9" s="1"/>
  <c r="J129" i="9"/>
  <c r="K129" i="9" s="1"/>
  <c r="M129" i="9" s="1"/>
  <c r="J263" i="9"/>
  <c r="K263" i="9" s="1"/>
  <c r="M263" i="9" s="1"/>
  <c r="J200" i="9"/>
  <c r="K200" i="9" s="1"/>
  <c r="M200" i="9" s="1"/>
  <c r="J127" i="9"/>
  <c r="K127" i="9" s="1"/>
  <c r="M127" i="9" s="1"/>
  <c r="J77" i="9"/>
  <c r="K77" i="9" s="1"/>
  <c r="M77" i="9" s="1"/>
  <c r="J342" i="9"/>
  <c r="K342" i="9" s="1"/>
  <c r="M342" i="9" s="1"/>
  <c r="J277" i="9"/>
  <c r="K277" i="9" s="1"/>
  <c r="M277" i="9" s="1"/>
  <c r="J285" i="9"/>
  <c r="K285" i="9" s="1"/>
  <c r="M285" i="9" s="1"/>
  <c r="J206" i="9"/>
  <c r="K206" i="9" s="1"/>
  <c r="M206" i="9" s="1"/>
  <c r="J84" i="9"/>
  <c r="K84" i="9" s="1"/>
  <c r="M84" i="9" s="1"/>
  <c r="J184" i="9"/>
  <c r="K184" i="9" s="1"/>
  <c r="M184" i="9" s="1"/>
  <c r="J395" i="9"/>
  <c r="K395" i="9" s="1"/>
  <c r="M395" i="9" s="1"/>
  <c r="J433" i="9"/>
  <c r="K433" i="9" s="1"/>
  <c r="M433" i="9" s="1"/>
  <c r="J420" i="9"/>
  <c r="K420" i="9" s="1"/>
  <c r="M420" i="9" s="1"/>
  <c r="J150" i="9"/>
  <c r="K150" i="9" s="1"/>
  <c r="M150" i="9" s="1"/>
  <c r="J216" i="9"/>
  <c r="K216" i="9" s="1"/>
  <c r="M216" i="9" s="1"/>
  <c r="J111" i="9"/>
  <c r="K111" i="9" s="1"/>
  <c r="M111" i="9" s="1"/>
  <c r="J292" i="9"/>
  <c r="K292" i="9" s="1"/>
  <c r="M292" i="9" s="1"/>
  <c r="O39" i="6"/>
  <c r="O335" i="6"/>
  <c r="O71" i="6"/>
  <c r="O140" i="6"/>
  <c r="O313" i="6"/>
  <c r="O170" i="6"/>
  <c r="O253" i="6"/>
  <c r="O48" i="6"/>
  <c r="O152" i="6"/>
  <c r="O74" i="6"/>
  <c r="O285" i="6"/>
  <c r="O288" i="6"/>
  <c r="O122" i="6"/>
  <c r="O38" i="6"/>
  <c r="O315" i="6"/>
  <c r="O67" i="6"/>
  <c r="O207" i="6"/>
  <c r="O60" i="6"/>
  <c r="O293" i="6"/>
  <c r="O178" i="6"/>
  <c r="O308" i="6"/>
  <c r="O312" i="6"/>
  <c r="O294" i="6"/>
  <c r="O135" i="6"/>
  <c r="O397" i="6"/>
  <c r="O358" i="6"/>
  <c r="O309" i="6"/>
  <c r="O30" i="6"/>
  <c r="O66" i="6"/>
  <c r="O384" i="6"/>
  <c r="O90" i="6"/>
  <c r="O133" i="6"/>
  <c r="O107" i="6"/>
  <c r="O161" i="6"/>
  <c r="O42" i="6"/>
  <c r="O92" i="6"/>
  <c r="O366" i="6"/>
  <c r="O262" i="6"/>
  <c r="O421" i="6"/>
  <c r="O87" i="6"/>
  <c r="O211" i="6"/>
  <c r="O332" i="6"/>
  <c r="O148" i="6"/>
  <c r="O62" i="6"/>
  <c r="O70" i="6"/>
  <c r="O130" i="6"/>
  <c r="O189" i="6"/>
  <c r="O428" i="6"/>
  <c r="O302" i="6"/>
  <c r="O340" i="6"/>
  <c r="O430" i="6"/>
  <c r="O206" i="6"/>
  <c r="O426" i="6"/>
  <c r="O254" i="6"/>
  <c r="O16" i="6"/>
  <c r="O432" i="6"/>
  <c r="O422" i="6"/>
  <c r="O177" i="6"/>
  <c r="O76" i="6"/>
  <c r="O11" i="6"/>
  <c r="O250" i="6"/>
  <c r="O411" i="6"/>
  <c r="O406" i="6"/>
  <c r="O317" i="6"/>
  <c r="O352" i="6"/>
  <c r="O166" i="6"/>
  <c r="O325" i="6"/>
  <c r="O109" i="6"/>
  <c r="O139" i="6"/>
  <c r="O414" i="6"/>
  <c r="O208" i="6"/>
  <c r="O390" i="6"/>
  <c r="O246" i="6"/>
  <c r="M437" i="6"/>
  <c r="N8" i="7"/>
  <c r="O8" i="7" s="1"/>
  <c r="O331" i="6"/>
  <c r="O160" i="6"/>
  <c r="O171" i="6"/>
  <c r="O330" i="6"/>
  <c r="O339" i="6"/>
  <c r="O84" i="6"/>
  <c r="O381" i="6"/>
  <c r="O357" i="6"/>
  <c r="O272" i="6"/>
  <c r="O79" i="6"/>
  <c r="O196" i="6"/>
  <c r="O324" i="6"/>
  <c r="O19" i="6"/>
  <c r="O182" i="6"/>
  <c r="O342" i="6"/>
  <c r="O424" i="6"/>
  <c r="O78" i="6"/>
  <c r="O98" i="6"/>
  <c r="O147" i="6"/>
  <c r="O106" i="6"/>
  <c r="O263" i="6"/>
  <c r="O356" i="6"/>
  <c r="O95" i="6"/>
  <c r="O104" i="6"/>
  <c r="O257" i="6"/>
  <c r="O64" i="6"/>
  <c r="O322" i="6"/>
  <c r="O328" i="6"/>
  <c r="O392" i="6"/>
  <c r="O389" i="6"/>
  <c r="O345" i="6"/>
  <c r="O145" i="6"/>
  <c r="O374" i="6"/>
  <c r="O163" i="6"/>
  <c r="O52" i="6"/>
  <c r="O29" i="6"/>
  <c r="O191" i="6"/>
  <c r="O413" i="6"/>
  <c r="O383" i="6"/>
  <c r="O248" i="6"/>
  <c r="O181" i="6"/>
  <c r="O336" i="6"/>
  <c r="O318" i="6"/>
  <c r="O141" i="6"/>
  <c r="O231" i="6"/>
  <c r="O368" i="6"/>
  <c r="O82" i="6"/>
  <c r="O94" i="6"/>
  <c r="O186" i="6"/>
  <c r="O367" i="6"/>
  <c r="O369" i="6"/>
  <c r="O118" i="6"/>
  <c r="O168" i="6"/>
  <c r="O267" i="6"/>
  <c r="O423" i="6"/>
  <c r="O338" i="6"/>
  <c r="O245" i="6"/>
  <c r="O101" i="6"/>
  <c r="O23" i="5"/>
  <c r="O72" i="5"/>
  <c r="O306" i="5"/>
  <c r="O213" i="5"/>
  <c r="O65" i="5"/>
  <c r="O9" i="5"/>
  <c r="O34" i="5"/>
  <c r="O88" i="5"/>
  <c r="O415" i="5"/>
  <c r="O117" i="5"/>
  <c r="O341" i="5"/>
  <c r="O375" i="5"/>
  <c r="O12" i="5"/>
  <c r="O10" i="5"/>
  <c r="O205" i="5"/>
  <c r="O403" i="5"/>
  <c r="O296" i="5"/>
  <c r="O410" i="5"/>
  <c r="O114" i="5"/>
  <c r="O14" i="5"/>
  <c r="O393" i="5"/>
  <c r="O370" i="5"/>
  <c r="O405" i="5"/>
  <c r="O216" i="5"/>
  <c r="O83" i="5"/>
  <c r="O321" i="5"/>
  <c r="O43" i="5"/>
  <c r="O300" i="5"/>
  <c r="O218" i="5"/>
  <c r="O223" i="5"/>
  <c r="O292" i="5"/>
  <c r="O134" i="5"/>
  <c r="O260" i="5"/>
  <c r="O39" i="5"/>
  <c r="O285" i="5"/>
  <c r="O69" i="5"/>
  <c r="O251" i="5"/>
  <c r="O183" i="5"/>
  <c r="O158" i="5"/>
  <c r="O274" i="5"/>
  <c r="O400" i="5"/>
  <c r="O110" i="5"/>
  <c r="O171" i="5"/>
  <c r="O419" i="5"/>
  <c r="O49" i="5"/>
  <c r="O59" i="5"/>
  <c r="O80" i="5"/>
  <c r="O244" i="5"/>
  <c r="O418" i="5"/>
  <c r="O126" i="5"/>
  <c r="O84" i="5"/>
  <c r="O54" i="5"/>
  <c r="O228" i="5"/>
  <c r="O115" i="5"/>
  <c r="O342" i="5"/>
  <c r="O172" i="5"/>
  <c r="O261" i="5"/>
  <c r="O429" i="5"/>
  <c r="O230" i="5"/>
  <c r="O143" i="5"/>
  <c r="O278" i="5"/>
  <c r="O256" i="5"/>
  <c r="O343" i="5"/>
  <c r="O237" i="5"/>
  <c r="O284" i="5"/>
  <c r="O156" i="5"/>
  <c r="O281" i="5"/>
  <c r="O268" i="5"/>
  <c r="O304" i="5"/>
  <c r="O387" i="5"/>
  <c r="O238" i="5"/>
  <c r="O376" i="5"/>
  <c r="N8" i="6"/>
  <c r="O8" i="6" s="1"/>
  <c r="M437" i="5"/>
  <c r="O264" i="5"/>
  <c r="O193" i="5"/>
  <c r="O402" i="5"/>
  <c r="O363" i="5"/>
  <c r="O112" i="5"/>
  <c r="O203" i="5"/>
  <c r="O214" i="5"/>
  <c r="O219" i="5"/>
  <c r="O8" i="5"/>
  <c r="O192" i="5"/>
  <c r="O79" i="5"/>
  <c r="O408" i="5"/>
  <c r="O255" i="5"/>
  <c r="O85" i="5"/>
  <c r="O399" i="5"/>
  <c r="O295" i="5"/>
  <c r="O74" i="5"/>
  <c r="O132" i="5"/>
  <c r="O247" i="5"/>
  <c r="O57" i="5"/>
  <c r="O378" i="5"/>
  <c r="O258" i="5"/>
  <c r="O220" i="5"/>
  <c r="O427" i="5"/>
  <c r="O165" i="5"/>
  <c r="O21" i="5"/>
  <c r="O22" i="5"/>
  <c r="O226" i="5"/>
  <c r="O159" i="5"/>
  <c r="O24" i="5"/>
  <c r="O388" i="5"/>
  <c r="O407" i="5"/>
  <c r="O314" i="5"/>
  <c r="O179" i="5"/>
  <c r="O56" i="5"/>
  <c r="O174" i="5"/>
  <c r="O395" i="5"/>
  <c r="O75" i="5"/>
  <c r="O201" i="5"/>
  <c r="O330" i="5"/>
  <c r="O372" i="5"/>
  <c r="O357" i="5"/>
  <c r="O120" i="5"/>
  <c r="O71" i="5"/>
  <c r="O279" i="5"/>
  <c r="O362" i="5"/>
  <c r="O371" i="5"/>
  <c r="O331" i="5"/>
  <c r="O45" i="5"/>
  <c r="O128" i="5"/>
  <c r="O401" i="5"/>
  <c r="O136" i="5"/>
  <c r="O38" i="5"/>
  <c r="O199" i="5"/>
  <c r="O173" i="5"/>
  <c r="N8" i="4"/>
  <c r="O8" i="4" s="1"/>
  <c r="M437" i="3"/>
  <c r="O269" i="3"/>
  <c r="O227" i="3"/>
  <c r="O211" i="3"/>
  <c r="O176" i="3"/>
  <c r="O47" i="3"/>
  <c r="O88" i="3"/>
  <c r="O271" i="3"/>
  <c r="O287" i="3"/>
  <c r="O272" i="3"/>
  <c r="O210" i="3"/>
  <c r="O37" i="3"/>
  <c r="O328" i="3"/>
  <c r="O422" i="3"/>
  <c r="O54" i="3"/>
  <c r="O98" i="3"/>
  <c r="O110" i="3"/>
  <c r="O351" i="3"/>
  <c r="O106" i="3"/>
  <c r="O188" i="3"/>
  <c r="O340" i="3"/>
  <c r="O159" i="3"/>
  <c r="O68" i="3"/>
  <c r="O370" i="3"/>
  <c r="O234" i="3"/>
  <c r="O44" i="3"/>
  <c r="O344" i="3"/>
  <c r="O343" i="3"/>
  <c r="O101" i="3"/>
  <c r="O206" i="3"/>
  <c r="O173" i="3"/>
  <c r="O326" i="3"/>
  <c r="O295" i="3"/>
  <c r="O85" i="3"/>
  <c r="O175" i="3"/>
  <c r="O320" i="3"/>
  <c r="O72" i="3"/>
  <c r="O330" i="3"/>
  <c r="O19" i="3"/>
  <c r="O301" i="3"/>
  <c r="O362" i="3"/>
  <c r="O361" i="3"/>
  <c r="O240" i="3"/>
  <c r="O281" i="3"/>
  <c r="O401" i="3"/>
  <c r="O244" i="3"/>
  <c r="O374" i="3"/>
  <c r="O429" i="3"/>
  <c r="O116" i="3"/>
  <c r="O50" i="3"/>
  <c r="O12" i="3"/>
  <c r="O24" i="3"/>
  <c r="O246" i="3"/>
  <c r="O178" i="3"/>
  <c r="O237" i="3"/>
  <c r="O128" i="3"/>
  <c r="O378" i="3"/>
  <c r="O408" i="3"/>
  <c r="O431" i="3"/>
  <c r="O406" i="3"/>
  <c r="O112" i="3"/>
  <c r="O25" i="3"/>
  <c r="O177" i="3"/>
  <c r="O329" i="3"/>
  <c r="O63" i="3"/>
  <c r="O183" i="3"/>
  <c r="O122" i="3"/>
  <c r="O331" i="3"/>
  <c r="O278" i="3"/>
  <c r="O322" i="3"/>
  <c r="O189" i="3"/>
  <c r="O28" i="3"/>
  <c r="O411" i="3"/>
  <c r="O21" i="3"/>
  <c r="O338" i="3"/>
  <c r="O314" i="3"/>
  <c r="O319" i="3"/>
  <c r="O250" i="3"/>
  <c r="O289" i="3"/>
  <c r="O423" i="3"/>
  <c r="O138" i="3"/>
  <c r="O308" i="3"/>
  <c r="O428" i="3"/>
  <c r="O33" i="3"/>
  <c r="O225" i="3"/>
  <c r="O155" i="3"/>
  <c r="O66" i="3"/>
  <c r="O392" i="3"/>
  <c r="O259" i="3"/>
  <c r="O96" i="3"/>
  <c r="O14" i="3"/>
  <c r="O9" i="3"/>
  <c r="O293" i="3"/>
  <c r="O373" i="3"/>
  <c r="O80" i="3"/>
  <c r="O245" i="3"/>
  <c r="O71" i="3"/>
  <c r="O90" i="3"/>
  <c r="O172" i="3"/>
  <c r="O376" i="3"/>
  <c r="O416" i="3"/>
  <c r="O76" i="3"/>
  <c r="O390" i="3"/>
  <c r="O148" i="3"/>
  <c r="O299" i="3"/>
  <c r="O124" i="3"/>
  <c r="O154" i="3"/>
  <c r="O424" i="3"/>
  <c r="O196" i="3"/>
  <c r="O420" i="3"/>
  <c r="O359" i="3"/>
  <c r="O163" i="3"/>
  <c r="O147" i="3"/>
  <c r="O57" i="3"/>
  <c r="O294" i="3"/>
  <c r="O62" i="3"/>
  <c r="O209" i="3"/>
  <c r="O221" i="3"/>
  <c r="O242" i="3"/>
  <c r="O354" i="3"/>
  <c r="O145" i="3"/>
  <c r="O217" i="3"/>
  <c r="O298" i="3"/>
  <c r="O86" i="3"/>
  <c r="O254" i="3"/>
  <c r="O103" i="3"/>
  <c r="O303" i="3"/>
  <c r="O337" i="3"/>
  <c r="O10" i="3"/>
  <c r="O49" i="3"/>
  <c r="O282" i="3"/>
  <c r="O430" i="3"/>
  <c r="O219" i="3"/>
  <c r="O182" i="3"/>
  <c r="O257" i="3"/>
  <c r="O377" i="3"/>
  <c r="O77" i="3"/>
  <c r="O141" i="3"/>
  <c r="O157" i="3"/>
  <c r="O42" i="3"/>
  <c r="O313" i="3"/>
  <c r="O263" i="3"/>
  <c r="O425" i="3"/>
  <c r="O79" i="3"/>
  <c r="O160" i="3"/>
  <c r="O310" i="3"/>
  <c r="O296" i="3"/>
  <c r="O121" i="3"/>
  <c r="O193" i="3"/>
  <c r="O130" i="3"/>
  <c r="O261" i="3"/>
  <c r="O306" i="3"/>
  <c r="O149" i="3"/>
  <c r="O223" i="3"/>
  <c r="O194" i="3"/>
  <c r="O307" i="3"/>
  <c r="O235" i="3"/>
  <c r="O139" i="2"/>
  <c r="O265" i="2"/>
  <c r="O162" i="2"/>
  <c r="O111" i="2"/>
  <c r="O29" i="2"/>
  <c r="O119" i="2"/>
  <c r="O335" i="2"/>
  <c r="O300" i="2"/>
  <c r="O426" i="2"/>
  <c r="O184" i="2"/>
  <c r="O264" i="2"/>
  <c r="O309" i="2"/>
  <c r="O216" i="2"/>
  <c r="O36" i="2"/>
  <c r="O107" i="2"/>
  <c r="O100" i="2"/>
  <c r="O16" i="2"/>
  <c r="O176" i="2"/>
  <c r="O272" i="2"/>
  <c r="O227" i="2"/>
  <c r="O46" i="2"/>
  <c r="O35" i="2"/>
  <c r="O404" i="2"/>
  <c r="O126" i="2"/>
  <c r="O70" i="2"/>
  <c r="O384" i="2"/>
  <c r="O387" i="2"/>
  <c r="O323" i="2"/>
  <c r="O321" i="2"/>
  <c r="O324" i="2"/>
  <c r="O115" i="2"/>
  <c r="O110" i="2"/>
  <c r="O275" i="2"/>
  <c r="O304" i="2"/>
  <c r="O211" i="2"/>
  <c r="O93" i="2"/>
  <c r="O414" i="2"/>
  <c r="O268" i="2"/>
  <c r="O208" i="2"/>
  <c r="O108" i="2"/>
  <c r="O238" i="2"/>
  <c r="O114" i="2"/>
  <c r="O200" i="2"/>
  <c r="O314" i="2"/>
  <c r="O364" i="2"/>
  <c r="O395" i="2"/>
  <c r="O389" i="2"/>
  <c r="O283" i="2"/>
  <c r="O341" i="2"/>
  <c r="O318" i="2"/>
  <c r="O421" i="2"/>
  <c r="O129" i="2"/>
  <c r="O218" i="2"/>
  <c r="O317" i="2"/>
  <c r="O259" i="2"/>
  <c r="O399" i="2"/>
  <c r="O20" i="2"/>
  <c r="O239" i="2"/>
  <c r="O102" i="2"/>
  <c r="O40" i="2"/>
  <c r="O45" i="2"/>
  <c r="O231" i="2"/>
  <c r="O96" i="2"/>
  <c r="O120" i="2"/>
  <c r="N8" i="3"/>
  <c r="O8" i="3" s="1"/>
  <c r="M437" i="2"/>
  <c r="O213" i="2"/>
  <c r="O212" i="2"/>
  <c r="O43" i="2"/>
  <c r="O350" i="2"/>
  <c r="O179" i="2"/>
  <c r="O273" i="2"/>
  <c r="O398" i="2"/>
  <c r="O382" i="2"/>
  <c r="O241" i="2"/>
  <c r="O38" i="2"/>
  <c r="O15" i="2"/>
  <c r="O34" i="2"/>
  <c r="O105" i="2"/>
  <c r="O73" i="2"/>
  <c r="O23" i="2"/>
  <c r="O256" i="2"/>
  <c r="O342" i="2"/>
  <c r="O355" i="2"/>
  <c r="O201" i="2"/>
  <c r="O88" i="2"/>
  <c r="O251" i="2"/>
  <c r="O127" i="2"/>
  <c r="O89" i="2"/>
  <c r="O123" i="2"/>
  <c r="O371" i="2"/>
  <c r="O133" i="2"/>
  <c r="O357" i="2"/>
  <c r="O60" i="2"/>
  <c r="O37" i="2"/>
  <c r="O418" i="2"/>
  <c r="O158" i="2"/>
  <c r="O284" i="2"/>
  <c r="O407" i="2"/>
  <c r="O144" i="2"/>
  <c r="O83" i="2"/>
  <c r="O210" i="2"/>
  <c r="O52" i="2"/>
  <c r="O274" i="2"/>
  <c r="O84" i="2"/>
  <c r="O297" i="2"/>
  <c r="O82" i="2"/>
  <c r="O365" i="2"/>
  <c r="O190" i="2"/>
  <c r="O435" i="2"/>
  <c r="O288" i="2"/>
  <c r="O152" i="2"/>
  <c r="O302" i="2"/>
  <c r="O174" i="2"/>
  <c r="O92" i="2"/>
  <c r="O53" i="2"/>
  <c r="O95" i="2"/>
  <c r="O351" i="2"/>
  <c r="O140" i="2"/>
  <c r="O419" i="2"/>
  <c r="O26" i="2"/>
  <c r="O327" i="2"/>
  <c r="O58" i="2"/>
  <c r="O164" i="2"/>
  <c r="O64" i="2"/>
  <c r="O358" i="2"/>
  <c r="O427" i="2"/>
  <c r="O13" i="2"/>
  <c r="O413" i="2"/>
  <c r="O47" i="2"/>
  <c r="O270" i="2"/>
  <c r="O214" i="2"/>
  <c r="O186" i="2"/>
  <c r="O381" i="2"/>
  <c r="O97" i="2"/>
  <c r="O185" i="2"/>
  <c r="O347" i="2"/>
  <c r="O41" i="2"/>
  <c r="N8" i="2"/>
  <c r="O8" i="2" s="1"/>
  <c r="M437" i="1"/>
  <c r="N150" i="10" l="1"/>
  <c r="O150" i="10" s="1"/>
  <c r="O150" i="9"/>
  <c r="N277" i="10"/>
  <c r="O277" i="10" s="1"/>
  <c r="O277" i="9"/>
  <c r="N392" i="10"/>
  <c r="O392" i="10" s="1"/>
  <c r="O392" i="9"/>
  <c r="N58" i="10"/>
  <c r="O58" i="10" s="1"/>
  <c r="O58" i="9"/>
  <c r="N201" i="10"/>
  <c r="O201" i="10" s="1"/>
  <c r="O201" i="9"/>
  <c r="N428" i="10"/>
  <c r="O428" i="10" s="1"/>
  <c r="O428" i="9"/>
  <c r="N107" i="10"/>
  <c r="O107" i="10" s="1"/>
  <c r="O107" i="9"/>
  <c r="N10" i="10"/>
  <c r="O10" i="10" s="1"/>
  <c r="O10" i="9"/>
  <c r="N205" i="10"/>
  <c r="O205" i="10" s="1"/>
  <c r="O205" i="9"/>
  <c r="N167" i="10"/>
  <c r="O167" i="10" s="1"/>
  <c r="O167" i="9"/>
  <c r="N55" i="10"/>
  <c r="O55" i="10" s="1"/>
  <c r="O55" i="9"/>
  <c r="N132" i="10"/>
  <c r="O132" i="10" s="1"/>
  <c r="O132" i="9"/>
  <c r="N135" i="10"/>
  <c r="O135" i="10" s="1"/>
  <c r="O135" i="9"/>
  <c r="N340" i="10"/>
  <c r="O340" i="10" s="1"/>
  <c r="O340" i="9"/>
  <c r="N399" i="10"/>
  <c r="O399" i="10" s="1"/>
  <c r="O399" i="9"/>
  <c r="N195" i="10"/>
  <c r="O195" i="10" s="1"/>
  <c r="O195" i="9"/>
  <c r="N344" i="10"/>
  <c r="O344" i="10" s="1"/>
  <c r="O344" i="9"/>
  <c r="N161" i="10"/>
  <c r="O161" i="10" s="1"/>
  <c r="O161" i="9"/>
  <c r="N123" i="10"/>
  <c r="O123" i="10" s="1"/>
  <c r="O123" i="9"/>
  <c r="N72" i="10"/>
  <c r="O72" i="10" s="1"/>
  <c r="O72" i="9"/>
  <c r="N85" i="10"/>
  <c r="O85" i="10" s="1"/>
  <c r="O85" i="9"/>
  <c r="N365" i="10"/>
  <c r="O365" i="10" s="1"/>
  <c r="O365" i="9"/>
  <c r="N151" i="10"/>
  <c r="O151" i="10" s="1"/>
  <c r="O151" i="9"/>
  <c r="N41" i="10"/>
  <c r="O41" i="10" s="1"/>
  <c r="O41" i="9"/>
  <c r="N406" i="10"/>
  <c r="O406" i="10" s="1"/>
  <c r="O406" i="9"/>
  <c r="N435" i="10"/>
  <c r="O435" i="10" s="1"/>
  <c r="O435" i="9"/>
  <c r="N87" i="10"/>
  <c r="O87" i="10" s="1"/>
  <c r="O87" i="9"/>
  <c r="N43" i="10"/>
  <c r="O43" i="10" s="1"/>
  <c r="O43" i="9"/>
  <c r="N36" i="10"/>
  <c r="O36" i="10" s="1"/>
  <c r="O36" i="9"/>
  <c r="N133" i="10"/>
  <c r="O133" i="10" s="1"/>
  <c r="O133" i="9"/>
  <c r="N202" i="10"/>
  <c r="O202" i="10" s="1"/>
  <c r="O202" i="9"/>
  <c r="N42" i="10"/>
  <c r="O42" i="10" s="1"/>
  <c r="O42" i="9"/>
  <c r="N397" i="10"/>
  <c r="O397" i="10" s="1"/>
  <c r="O397" i="9"/>
  <c r="N197" i="10"/>
  <c r="O197" i="10" s="1"/>
  <c r="O197" i="9"/>
  <c r="N225" i="10"/>
  <c r="O225" i="10" s="1"/>
  <c r="O225" i="9"/>
  <c r="N17" i="10"/>
  <c r="O17" i="10" s="1"/>
  <c r="O17" i="9"/>
  <c r="N328" i="10"/>
  <c r="O328" i="10" s="1"/>
  <c r="O328" i="9"/>
  <c r="N149" i="10"/>
  <c r="O149" i="10" s="1"/>
  <c r="O149" i="9"/>
  <c r="N312" i="10"/>
  <c r="O312" i="10" s="1"/>
  <c r="O312" i="9"/>
  <c r="N125" i="10"/>
  <c r="O125" i="10" s="1"/>
  <c r="O125" i="9"/>
  <c r="N86" i="10"/>
  <c r="O86" i="10" s="1"/>
  <c r="O86" i="9"/>
  <c r="N154" i="10"/>
  <c r="O154" i="10" s="1"/>
  <c r="O154" i="9"/>
  <c r="N329" i="10"/>
  <c r="O329" i="10" s="1"/>
  <c r="O329" i="9"/>
  <c r="N147" i="10"/>
  <c r="O147" i="10" s="1"/>
  <c r="O147" i="9"/>
  <c r="N95" i="10"/>
  <c r="O95" i="10" s="1"/>
  <c r="O95" i="9"/>
  <c r="N346" i="10"/>
  <c r="O346" i="10" s="1"/>
  <c r="O346" i="9"/>
  <c r="N180" i="10"/>
  <c r="O180" i="10" s="1"/>
  <c r="O180" i="9"/>
  <c r="N374" i="10"/>
  <c r="O374" i="10" s="1"/>
  <c r="O374" i="9"/>
  <c r="N189" i="10"/>
  <c r="O189" i="10" s="1"/>
  <c r="O189" i="9"/>
  <c r="N238" i="10"/>
  <c r="O238" i="10" s="1"/>
  <c r="O238" i="9"/>
  <c r="N171" i="10"/>
  <c r="O171" i="10" s="1"/>
  <c r="O171" i="9"/>
  <c r="N179" i="10"/>
  <c r="O179" i="10" s="1"/>
  <c r="O179" i="9"/>
  <c r="N320" i="10"/>
  <c r="O320" i="10" s="1"/>
  <c r="O320" i="9"/>
  <c r="N182" i="10"/>
  <c r="O182" i="10" s="1"/>
  <c r="O182" i="9"/>
  <c r="N395" i="10"/>
  <c r="O395" i="10" s="1"/>
  <c r="O395" i="9"/>
  <c r="N127" i="10"/>
  <c r="O127" i="10" s="1"/>
  <c r="O127" i="9"/>
  <c r="N137" i="10"/>
  <c r="O137" i="10" s="1"/>
  <c r="O137" i="9"/>
  <c r="N226" i="10"/>
  <c r="O226" i="10" s="1"/>
  <c r="O226" i="9"/>
  <c r="N89" i="10"/>
  <c r="O89" i="10" s="1"/>
  <c r="O89" i="9"/>
  <c r="N104" i="10"/>
  <c r="O104" i="10" s="1"/>
  <c r="O104" i="9"/>
  <c r="N99" i="10"/>
  <c r="O99" i="10" s="1"/>
  <c r="O99" i="9"/>
  <c r="N393" i="10"/>
  <c r="O393" i="10" s="1"/>
  <c r="O393" i="9"/>
  <c r="N416" i="10"/>
  <c r="O416" i="10" s="1"/>
  <c r="O416" i="9"/>
  <c r="N369" i="10"/>
  <c r="O369" i="10" s="1"/>
  <c r="O369" i="9"/>
  <c r="N361" i="10"/>
  <c r="O361" i="10" s="1"/>
  <c r="O361" i="9"/>
  <c r="N259" i="10"/>
  <c r="O259" i="10" s="1"/>
  <c r="O259" i="9"/>
  <c r="N66" i="10"/>
  <c r="O66" i="10" s="1"/>
  <c r="O66" i="9"/>
  <c r="N411" i="10"/>
  <c r="O411" i="10" s="1"/>
  <c r="O411" i="9"/>
  <c r="N431" i="10"/>
  <c r="O431" i="10" s="1"/>
  <c r="O431" i="9"/>
  <c r="N122" i="10"/>
  <c r="O122" i="10" s="1"/>
  <c r="O122" i="9"/>
  <c r="N338" i="10"/>
  <c r="O338" i="10" s="1"/>
  <c r="O338" i="9"/>
  <c r="N162" i="10"/>
  <c r="O162" i="10" s="1"/>
  <c r="O162" i="9"/>
  <c r="N229" i="10"/>
  <c r="O229" i="10" s="1"/>
  <c r="O229" i="9"/>
  <c r="N245" i="10"/>
  <c r="O245" i="10" s="1"/>
  <c r="O245" i="9"/>
  <c r="N309" i="10"/>
  <c r="O309" i="10" s="1"/>
  <c r="O309" i="9"/>
  <c r="N158" i="10"/>
  <c r="O158" i="10" s="1"/>
  <c r="O158" i="9"/>
  <c r="N291" i="10"/>
  <c r="O291" i="10" s="1"/>
  <c r="O291" i="9"/>
  <c r="N324" i="10"/>
  <c r="O324" i="10" s="1"/>
  <c r="O324" i="9"/>
  <c r="N302" i="10"/>
  <c r="O302" i="10" s="1"/>
  <c r="O302" i="9"/>
  <c r="N214" i="10"/>
  <c r="O214" i="10" s="1"/>
  <c r="O214" i="9"/>
  <c r="N174" i="10"/>
  <c r="O174" i="10" s="1"/>
  <c r="O174" i="9"/>
  <c r="N301" i="10"/>
  <c r="O301" i="10" s="1"/>
  <c r="O301" i="9"/>
  <c r="N51" i="10"/>
  <c r="O51" i="10" s="1"/>
  <c r="O51" i="9"/>
  <c r="N94" i="10"/>
  <c r="O94" i="10" s="1"/>
  <c r="O94" i="9"/>
  <c r="N190" i="10"/>
  <c r="O190" i="10" s="1"/>
  <c r="O190" i="9"/>
  <c r="N390" i="10"/>
  <c r="O390" i="10" s="1"/>
  <c r="O390" i="9"/>
  <c r="N408" i="10"/>
  <c r="O408" i="10" s="1"/>
  <c r="O408" i="9"/>
  <c r="N113" i="10"/>
  <c r="O113" i="10" s="1"/>
  <c r="O113" i="9"/>
  <c r="N323" i="10"/>
  <c r="O323" i="10" s="1"/>
  <c r="O323" i="9"/>
  <c r="N76" i="10"/>
  <c r="O76" i="10" s="1"/>
  <c r="O76" i="9"/>
  <c r="N45" i="10"/>
  <c r="O45" i="10" s="1"/>
  <c r="O45" i="9"/>
  <c r="N67" i="10"/>
  <c r="O67" i="10" s="1"/>
  <c r="O67" i="9"/>
  <c r="N234" i="10"/>
  <c r="O234" i="10" s="1"/>
  <c r="O234" i="9"/>
  <c r="N28" i="10"/>
  <c r="O28" i="10" s="1"/>
  <c r="O28" i="9"/>
  <c r="N34" i="10"/>
  <c r="O34" i="10" s="1"/>
  <c r="O34" i="9"/>
  <c r="N183" i="10"/>
  <c r="O183" i="10" s="1"/>
  <c r="O183" i="9"/>
  <c r="N367" i="10"/>
  <c r="O367" i="10" s="1"/>
  <c r="O367" i="9"/>
  <c r="N61" i="10"/>
  <c r="O61" i="10" s="1"/>
  <c r="O61" i="9"/>
  <c r="N88" i="10"/>
  <c r="O88" i="10" s="1"/>
  <c r="O88" i="9"/>
  <c r="N267" i="10"/>
  <c r="O267" i="10" s="1"/>
  <c r="O267" i="9"/>
  <c r="N30" i="10"/>
  <c r="O30" i="10" s="1"/>
  <c r="O30" i="9"/>
  <c r="N239" i="10"/>
  <c r="O239" i="10" s="1"/>
  <c r="O239" i="9"/>
  <c r="N345" i="10"/>
  <c r="O345" i="10" s="1"/>
  <c r="O345" i="9"/>
  <c r="N144" i="10"/>
  <c r="O144" i="10" s="1"/>
  <c r="O144" i="9"/>
  <c r="N265" i="10"/>
  <c r="O265" i="10" s="1"/>
  <c r="O265" i="9"/>
  <c r="N204" i="10"/>
  <c r="O204" i="10" s="1"/>
  <c r="O204" i="9"/>
  <c r="N96" i="10"/>
  <c r="O96" i="10" s="1"/>
  <c r="O96" i="9"/>
  <c r="N293" i="10"/>
  <c r="O293" i="10" s="1"/>
  <c r="O293" i="9"/>
  <c r="N47" i="10"/>
  <c r="O47" i="10" s="1"/>
  <c r="O47" i="9"/>
  <c r="N80" i="10"/>
  <c r="O80" i="10" s="1"/>
  <c r="O80" i="9"/>
  <c r="N335" i="10"/>
  <c r="O335" i="10" s="1"/>
  <c r="O335" i="9"/>
  <c r="N211" i="10"/>
  <c r="O211" i="10" s="1"/>
  <c r="O211" i="9"/>
  <c r="N415" i="10"/>
  <c r="O415" i="10" s="1"/>
  <c r="O415" i="9"/>
  <c r="N210" i="10"/>
  <c r="O210" i="10" s="1"/>
  <c r="O210" i="9"/>
  <c r="N341" i="10"/>
  <c r="O341" i="10" s="1"/>
  <c r="O341" i="9"/>
  <c r="N136" i="10"/>
  <c r="O136" i="10" s="1"/>
  <c r="O136" i="9"/>
  <c r="N347" i="10"/>
  <c r="O347" i="10" s="1"/>
  <c r="O347" i="9"/>
  <c r="N212" i="10"/>
  <c r="O212" i="10" s="1"/>
  <c r="O212" i="9"/>
  <c r="N49" i="10"/>
  <c r="O49" i="10" s="1"/>
  <c r="O49" i="9"/>
  <c r="N227" i="10"/>
  <c r="O227" i="10" s="1"/>
  <c r="O227" i="9"/>
  <c r="N400" i="10"/>
  <c r="O400" i="10" s="1"/>
  <c r="O400" i="9"/>
  <c r="N148" i="10"/>
  <c r="O148" i="10" s="1"/>
  <c r="O148" i="9"/>
  <c r="N111" i="10"/>
  <c r="O111" i="10" s="1"/>
  <c r="O111" i="9"/>
  <c r="N433" i="10"/>
  <c r="O433" i="10" s="1"/>
  <c r="O433" i="9"/>
  <c r="N206" i="10"/>
  <c r="O206" i="10" s="1"/>
  <c r="O206" i="9"/>
  <c r="N77" i="10"/>
  <c r="O77" i="10" s="1"/>
  <c r="O77" i="9"/>
  <c r="N129" i="10"/>
  <c r="O129" i="10" s="1"/>
  <c r="O129" i="9"/>
  <c r="N13" i="10"/>
  <c r="O13" i="10" s="1"/>
  <c r="O13" i="9"/>
  <c r="N295" i="10"/>
  <c r="O295" i="10" s="1"/>
  <c r="O295" i="9"/>
  <c r="N103" i="10"/>
  <c r="O103" i="10" s="1"/>
  <c r="O103" i="9"/>
  <c r="N387" i="10"/>
  <c r="O387" i="10" s="1"/>
  <c r="O387" i="9"/>
  <c r="N288" i="10"/>
  <c r="O288" i="10" s="1"/>
  <c r="O288" i="9"/>
  <c r="N93" i="10"/>
  <c r="O93" i="10" s="1"/>
  <c r="O93" i="9"/>
  <c r="N331" i="10"/>
  <c r="O331" i="10" s="1"/>
  <c r="O331" i="9"/>
  <c r="N146" i="10"/>
  <c r="O146" i="10" s="1"/>
  <c r="O146" i="9"/>
  <c r="N360" i="10"/>
  <c r="O360" i="10" s="1"/>
  <c r="O360" i="9"/>
  <c r="N117" i="10"/>
  <c r="O117" i="10" s="1"/>
  <c r="O117" i="9"/>
  <c r="N50" i="10"/>
  <c r="O50" i="10" s="1"/>
  <c r="O50" i="9"/>
  <c r="N169" i="10"/>
  <c r="O169" i="10" s="1"/>
  <c r="O169" i="9"/>
  <c r="N401" i="10"/>
  <c r="O401" i="10" s="1"/>
  <c r="O401" i="9"/>
  <c r="N110" i="10"/>
  <c r="O110" i="10" s="1"/>
  <c r="O110" i="9"/>
  <c r="N363" i="10"/>
  <c r="O363" i="10" s="1"/>
  <c r="O363" i="9"/>
  <c r="N279" i="10"/>
  <c r="O279" i="10" s="1"/>
  <c r="O279" i="9"/>
  <c r="N352" i="10"/>
  <c r="O352" i="10" s="1"/>
  <c r="O352" i="9"/>
  <c r="N192" i="10"/>
  <c r="O192" i="10" s="1"/>
  <c r="O192" i="9"/>
  <c r="N353" i="10"/>
  <c r="O353" i="10" s="1"/>
  <c r="O353" i="9"/>
  <c r="N368" i="10"/>
  <c r="O368" i="10" s="1"/>
  <c r="O368" i="9"/>
  <c r="N247" i="10"/>
  <c r="O247" i="10" s="1"/>
  <c r="O247" i="9"/>
  <c r="N311" i="10"/>
  <c r="O311" i="10" s="1"/>
  <c r="O311" i="9"/>
  <c r="N339" i="10"/>
  <c r="O339" i="10" s="1"/>
  <c r="O339" i="9"/>
  <c r="N404" i="10"/>
  <c r="O404" i="10" s="1"/>
  <c r="O404" i="9"/>
  <c r="N281" i="10"/>
  <c r="O281" i="10" s="1"/>
  <c r="O281" i="9"/>
  <c r="N391" i="10"/>
  <c r="O391" i="10" s="1"/>
  <c r="O391" i="9"/>
  <c r="N60" i="10"/>
  <c r="O60" i="10" s="1"/>
  <c r="O60" i="9"/>
  <c r="N166" i="10"/>
  <c r="O166" i="10" s="1"/>
  <c r="O166" i="9"/>
  <c r="N306" i="10"/>
  <c r="O306" i="10" s="1"/>
  <c r="O306" i="9"/>
  <c r="N394" i="10"/>
  <c r="O394" i="10" s="1"/>
  <c r="O394" i="9"/>
  <c r="N139" i="10"/>
  <c r="O139" i="10" s="1"/>
  <c r="O139" i="9"/>
  <c r="N257" i="10"/>
  <c r="O257" i="10" s="1"/>
  <c r="O257" i="9"/>
  <c r="N280" i="10"/>
  <c r="O280" i="10" s="1"/>
  <c r="O280" i="9"/>
  <c r="N140" i="10"/>
  <c r="O140" i="10" s="1"/>
  <c r="O140" i="9"/>
  <c r="N333" i="10"/>
  <c r="O333" i="10" s="1"/>
  <c r="O333" i="9"/>
  <c r="N27" i="10"/>
  <c r="O27" i="10" s="1"/>
  <c r="O27" i="9"/>
  <c r="N35" i="10"/>
  <c r="O35" i="10" s="1"/>
  <c r="O35" i="9"/>
  <c r="N251" i="10"/>
  <c r="O251" i="10" s="1"/>
  <c r="O251" i="9"/>
  <c r="N228" i="10"/>
  <c r="O228" i="10" s="1"/>
  <c r="O228" i="9"/>
  <c r="N163" i="10"/>
  <c r="O163" i="10" s="1"/>
  <c r="O163" i="9"/>
  <c r="N307" i="10"/>
  <c r="O307" i="10" s="1"/>
  <c r="O307" i="9"/>
  <c r="N181" i="10"/>
  <c r="O181" i="10" s="1"/>
  <c r="O181" i="9"/>
  <c r="N296" i="10"/>
  <c r="O296" i="10" s="1"/>
  <c r="O296" i="9"/>
  <c r="N270" i="10"/>
  <c r="O270" i="10" s="1"/>
  <c r="O270" i="9"/>
  <c r="N297" i="10"/>
  <c r="O297" i="10" s="1"/>
  <c r="O297" i="9"/>
  <c r="N196" i="10"/>
  <c r="O196" i="10" s="1"/>
  <c r="O196" i="9"/>
  <c r="N39" i="10"/>
  <c r="O39" i="10" s="1"/>
  <c r="O39" i="9"/>
  <c r="N75" i="10"/>
  <c r="O75" i="10" s="1"/>
  <c r="O75" i="9"/>
  <c r="N405" i="10"/>
  <c r="O405" i="10" s="1"/>
  <c r="O405" i="9"/>
  <c r="N116" i="10"/>
  <c r="O116" i="10" s="1"/>
  <c r="O116" i="9"/>
  <c r="N379" i="10"/>
  <c r="O379" i="10" s="1"/>
  <c r="O379" i="9"/>
  <c r="N294" i="10"/>
  <c r="O294" i="10" s="1"/>
  <c r="O294" i="9"/>
  <c r="N254" i="10"/>
  <c r="O254" i="10" s="1"/>
  <c r="O254" i="9"/>
  <c r="N124" i="10"/>
  <c r="O124" i="10" s="1"/>
  <c r="O124" i="9"/>
  <c r="N224" i="10"/>
  <c r="O224" i="10" s="1"/>
  <c r="O224" i="9"/>
  <c r="N83" i="10"/>
  <c r="O83" i="10" s="1"/>
  <c r="O83" i="9"/>
  <c r="N424" i="10"/>
  <c r="O424" i="10" s="1"/>
  <c r="O424" i="9"/>
  <c r="N375" i="10"/>
  <c r="O375" i="10" s="1"/>
  <c r="O375" i="9"/>
  <c r="N370" i="10"/>
  <c r="O370" i="10" s="1"/>
  <c r="O370" i="9"/>
  <c r="N21" i="10"/>
  <c r="O21" i="10" s="1"/>
  <c r="O21" i="9"/>
  <c r="N409" i="10"/>
  <c r="O409" i="10" s="1"/>
  <c r="O409" i="9"/>
  <c r="N429" i="10"/>
  <c r="O429" i="10" s="1"/>
  <c r="O429" i="9"/>
  <c r="N54" i="10"/>
  <c r="O54" i="10" s="1"/>
  <c r="O54" i="9"/>
  <c r="N209" i="10"/>
  <c r="O209" i="10" s="1"/>
  <c r="O209" i="9"/>
  <c r="N22" i="10"/>
  <c r="O22" i="10" s="1"/>
  <c r="O22" i="9"/>
  <c r="N74" i="10"/>
  <c r="O74" i="10" s="1"/>
  <c r="O74" i="9"/>
  <c r="N186" i="10"/>
  <c r="O186" i="10" s="1"/>
  <c r="O186" i="9"/>
  <c r="N134" i="10"/>
  <c r="O134" i="10" s="1"/>
  <c r="O134" i="9"/>
  <c r="N315" i="10"/>
  <c r="O315" i="10" s="1"/>
  <c r="O315" i="9"/>
  <c r="N172" i="10"/>
  <c r="O172" i="10" s="1"/>
  <c r="O172" i="9"/>
  <c r="N264" i="10"/>
  <c r="O264" i="10" s="1"/>
  <c r="O264" i="9"/>
  <c r="N282" i="10"/>
  <c r="O282" i="10" s="1"/>
  <c r="O282" i="9"/>
  <c r="N118" i="10"/>
  <c r="O118" i="10" s="1"/>
  <c r="O118" i="9"/>
  <c r="N402" i="10"/>
  <c r="O402" i="10" s="1"/>
  <c r="O402" i="9"/>
  <c r="N11" i="10"/>
  <c r="O11" i="10" s="1"/>
  <c r="O11" i="9"/>
  <c r="N18" i="10"/>
  <c r="O18" i="10" s="1"/>
  <c r="O18" i="9"/>
  <c r="N52" i="10"/>
  <c r="O52" i="10" s="1"/>
  <c r="O52" i="9"/>
  <c r="N131" i="10"/>
  <c r="O131" i="10" s="1"/>
  <c r="O131" i="9"/>
  <c r="N362" i="10"/>
  <c r="O362" i="10" s="1"/>
  <c r="O362" i="9"/>
  <c r="N348" i="10"/>
  <c r="O348" i="10" s="1"/>
  <c r="O348" i="9"/>
  <c r="N332" i="10"/>
  <c r="O332" i="10" s="1"/>
  <c r="O332" i="9"/>
  <c r="N366" i="10"/>
  <c r="O366" i="10" s="1"/>
  <c r="O366" i="9"/>
  <c r="N383" i="10"/>
  <c r="O383" i="10" s="1"/>
  <c r="O383" i="9"/>
  <c r="N25" i="10"/>
  <c r="O25" i="10" s="1"/>
  <c r="O25" i="9"/>
  <c r="N115" i="10"/>
  <c r="O115" i="10" s="1"/>
  <c r="O115" i="9"/>
  <c r="N403" i="10"/>
  <c r="O403" i="10" s="1"/>
  <c r="O403" i="9"/>
  <c r="N109" i="10"/>
  <c r="O109" i="10" s="1"/>
  <c r="O109" i="9"/>
  <c r="N266" i="10"/>
  <c r="O266" i="10" s="1"/>
  <c r="O266" i="9"/>
  <c r="N231" i="10"/>
  <c r="O231" i="10" s="1"/>
  <c r="O231" i="9"/>
  <c r="N376" i="10"/>
  <c r="O376" i="10" s="1"/>
  <c r="O376" i="9"/>
  <c r="N79" i="10"/>
  <c r="O79" i="10" s="1"/>
  <c r="O79" i="9"/>
  <c r="N16" i="10"/>
  <c r="O16" i="10" s="1"/>
  <c r="O16" i="9"/>
  <c r="N260" i="10"/>
  <c r="O260" i="10" s="1"/>
  <c r="O260" i="9"/>
  <c r="N90" i="10"/>
  <c r="O90" i="10" s="1"/>
  <c r="O90" i="9"/>
  <c r="N310" i="10"/>
  <c r="O310" i="10" s="1"/>
  <c r="O310" i="9"/>
  <c r="N114" i="10"/>
  <c r="O114" i="10" s="1"/>
  <c r="O114" i="9"/>
  <c r="N40" i="10"/>
  <c r="O40" i="10" s="1"/>
  <c r="O40" i="9"/>
  <c r="N276" i="10"/>
  <c r="O276" i="10" s="1"/>
  <c r="O276" i="9"/>
  <c r="N373" i="10"/>
  <c r="O373" i="10" s="1"/>
  <c r="O373" i="9"/>
  <c r="N156" i="10"/>
  <c r="O156" i="10" s="1"/>
  <c r="O156" i="9"/>
  <c r="N237" i="10"/>
  <c r="O237" i="10" s="1"/>
  <c r="O237" i="9"/>
  <c r="N100" i="10"/>
  <c r="O100" i="10" s="1"/>
  <c r="O100" i="9"/>
  <c r="N184" i="10"/>
  <c r="O184" i="10" s="1"/>
  <c r="O184" i="9"/>
  <c r="N200" i="10"/>
  <c r="O200" i="10" s="1"/>
  <c r="O200" i="9"/>
  <c r="N249" i="10"/>
  <c r="O249" i="10" s="1"/>
  <c r="O249" i="9"/>
  <c r="N20" i="10"/>
  <c r="O20" i="10" s="1"/>
  <c r="O20" i="9"/>
  <c r="N213" i="10"/>
  <c r="O213" i="10" s="1"/>
  <c r="O213" i="9"/>
  <c r="N81" i="10"/>
  <c r="O81" i="10" s="1"/>
  <c r="O81" i="9"/>
  <c r="N262" i="10"/>
  <c r="O262" i="10" s="1"/>
  <c r="O262" i="9"/>
  <c r="N185" i="10"/>
  <c r="O185" i="10" s="1"/>
  <c r="O185" i="9"/>
  <c r="N198" i="10"/>
  <c r="O198" i="10" s="1"/>
  <c r="O198" i="9"/>
  <c r="N287" i="10"/>
  <c r="O287" i="10" s="1"/>
  <c r="O287" i="9"/>
  <c r="N207" i="10"/>
  <c r="O207" i="10" s="1"/>
  <c r="O207" i="9"/>
  <c r="N142" i="10"/>
  <c r="O142" i="10" s="1"/>
  <c r="O142" i="9"/>
  <c r="N258" i="10"/>
  <c r="O258" i="10" s="1"/>
  <c r="O258" i="9"/>
  <c r="N250" i="10"/>
  <c r="O250" i="10" s="1"/>
  <c r="O250" i="9"/>
  <c r="N59" i="10"/>
  <c r="O59" i="10" s="1"/>
  <c r="O59" i="9"/>
  <c r="N78" i="10"/>
  <c r="O78" i="10" s="1"/>
  <c r="O78" i="9"/>
  <c r="N349" i="10"/>
  <c r="O349" i="10" s="1"/>
  <c r="O349" i="9"/>
  <c r="N14" i="10"/>
  <c r="O14" i="10" s="1"/>
  <c r="O14" i="9"/>
  <c r="N269" i="10"/>
  <c r="O269" i="10" s="1"/>
  <c r="O269" i="9"/>
  <c r="N48" i="10"/>
  <c r="O48" i="10" s="1"/>
  <c r="O48" i="9"/>
  <c r="N219" i="10"/>
  <c r="O219" i="10" s="1"/>
  <c r="O219" i="9"/>
  <c r="N252" i="10"/>
  <c r="O252" i="10" s="1"/>
  <c r="O252" i="9"/>
  <c r="N12" i="10"/>
  <c r="O12" i="10" s="1"/>
  <c r="O12" i="9"/>
  <c r="N421" i="10"/>
  <c r="O421" i="10" s="1"/>
  <c r="O421" i="9"/>
  <c r="N422" i="10"/>
  <c r="O422" i="10" s="1"/>
  <c r="O422" i="9"/>
  <c r="N15" i="10"/>
  <c r="O15" i="10" s="1"/>
  <c r="O15" i="9"/>
  <c r="N305" i="10"/>
  <c r="O305" i="10" s="1"/>
  <c r="O305" i="9"/>
  <c r="N268" i="10"/>
  <c r="O268" i="10" s="1"/>
  <c r="O268" i="9"/>
  <c r="N243" i="10"/>
  <c r="O243" i="10" s="1"/>
  <c r="O243" i="9"/>
  <c r="N308" i="10"/>
  <c r="O308" i="10" s="1"/>
  <c r="O308" i="9"/>
  <c r="N427" i="10"/>
  <c r="O427" i="10" s="1"/>
  <c r="O427" i="9"/>
  <c r="N152" i="10"/>
  <c r="O152" i="10" s="1"/>
  <c r="O152" i="9"/>
  <c r="N275" i="10"/>
  <c r="O275" i="10" s="1"/>
  <c r="O275" i="9"/>
  <c r="N417" i="10"/>
  <c r="O417" i="10" s="1"/>
  <c r="O417" i="9"/>
  <c r="N223" i="10"/>
  <c r="O223" i="10" s="1"/>
  <c r="O223" i="9"/>
  <c r="N358" i="10"/>
  <c r="O358" i="10" s="1"/>
  <c r="O358" i="9"/>
  <c r="N31" i="10"/>
  <c r="O31" i="10" s="1"/>
  <c r="O31" i="9"/>
  <c r="N286" i="10"/>
  <c r="O286" i="10" s="1"/>
  <c r="O286" i="9"/>
  <c r="N199" i="10"/>
  <c r="O199" i="10" s="1"/>
  <c r="O199" i="9"/>
  <c r="N299" i="10"/>
  <c r="O299" i="10" s="1"/>
  <c r="O299" i="9"/>
  <c r="N388" i="10"/>
  <c r="O388" i="10" s="1"/>
  <c r="O388" i="9"/>
  <c r="N56" i="10"/>
  <c r="O56" i="10" s="1"/>
  <c r="O56" i="9"/>
  <c r="N187" i="10"/>
  <c r="O187" i="10" s="1"/>
  <c r="O187" i="9"/>
  <c r="N330" i="10"/>
  <c r="O330" i="10" s="1"/>
  <c r="O330" i="9"/>
  <c r="N386" i="10"/>
  <c r="O386" i="10" s="1"/>
  <c r="O386" i="9"/>
  <c r="N65" i="10"/>
  <c r="O65" i="10" s="1"/>
  <c r="O65" i="9"/>
  <c r="N120" i="10"/>
  <c r="O120" i="10" s="1"/>
  <c r="O120" i="9"/>
  <c r="N385" i="10"/>
  <c r="O385" i="10" s="1"/>
  <c r="O385" i="9"/>
  <c r="N289" i="10"/>
  <c r="O289" i="10" s="1"/>
  <c r="O289" i="9"/>
  <c r="N24" i="10"/>
  <c r="O24" i="10" s="1"/>
  <c r="O24" i="9"/>
  <c r="N71" i="10"/>
  <c r="O71" i="10" s="1"/>
  <c r="O71" i="9"/>
  <c r="N284" i="10"/>
  <c r="O284" i="10" s="1"/>
  <c r="O284" i="9"/>
  <c r="N248" i="10"/>
  <c r="O248" i="10" s="1"/>
  <c r="O248" i="9"/>
  <c r="N216" i="10"/>
  <c r="O216" i="10" s="1"/>
  <c r="O216" i="9"/>
  <c r="N285" i="10"/>
  <c r="O285" i="10" s="1"/>
  <c r="O285" i="9"/>
  <c r="N414" i="10"/>
  <c r="O414" i="10" s="1"/>
  <c r="O414" i="9"/>
  <c r="N44" i="10"/>
  <c r="O44" i="10" s="1"/>
  <c r="O44" i="9"/>
  <c r="N381" i="10"/>
  <c r="O381" i="10" s="1"/>
  <c r="O381" i="9"/>
  <c r="N173" i="10"/>
  <c r="O173" i="10" s="1"/>
  <c r="O173" i="9"/>
  <c r="N272" i="10"/>
  <c r="O272" i="10" s="1"/>
  <c r="O272" i="9"/>
  <c r="N143" i="10"/>
  <c r="O143" i="10" s="1"/>
  <c r="O143" i="9"/>
  <c r="N326" i="10"/>
  <c r="O326" i="10" s="1"/>
  <c r="O326" i="9"/>
  <c r="N322" i="10"/>
  <c r="O322" i="10" s="1"/>
  <c r="O322" i="9"/>
  <c r="N380" i="10"/>
  <c r="O380" i="10" s="1"/>
  <c r="O380" i="9"/>
  <c r="N37" i="10"/>
  <c r="O37" i="10" s="1"/>
  <c r="O37" i="9"/>
  <c r="N62" i="10"/>
  <c r="O62" i="10" s="1"/>
  <c r="O62" i="9"/>
  <c r="N23" i="10"/>
  <c r="O23" i="10" s="1"/>
  <c r="O23" i="9"/>
  <c r="N418" i="10"/>
  <c r="O418" i="10" s="1"/>
  <c r="O418" i="9"/>
  <c r="N351" i="10"/>
  <c r="O351" i="10" s="1"/>
  <c r="O351" i="9"/>
  <c r="N69" i="10"/>
  <c r="O69" i="10" s="1"/>
  <c r="O69" i="9"/>
  <c r="N29" i="10"/>
  <c r="O29" i="10" s="1"/>
  <c r="O29" i="9"/>
  <c r="N355" i="10"/>
  <c r="O355" i="10" s="1"/>
  <c r="O355" i="9"/>
  <c r="N188" i="10"/>
  <c r="O188" i="10" s="1"/>
  <c r="O188" i="9"/>
  <c r="N33" i="10"/>
  <c r="O33" i="10" s="1"/>
  <c r="O33" i="9"/>
  <c r="N98" i="10"/>
  <c r="O98" i="10" s="1"/>
  <c r="O98" i="9"/>
  <c r="N334" i="10"/>
  <c r="O334" i="10" s="1"/>
  <c r="O334" i="9"/>
  <c r="N343" i="10"/>
  <c r="O343" i="10" s="1"/>
  <c r="O343" i="9"/>
  <c r="N153" i="10"/>
  <c r="O153" i="10" s="1"/>
  <c r="O153" i="9"/>
  <c r="N126" i="10"/>
  <c r="O126" i="10" s="1"/>
  <c r="O126" i="9"/>
  <c r="N274" i="10"/>
  <c r="O274" i="10" s="1"/>
  <c r="O274" i="9"/>
  <c r="N68" i="10"/>
  <c r="O68" i="10" s="1"/>
  <c r="O68" i="9"/>
  <c r="N222" i="10"/>
  <c r="O222" i="10" s="1"/>
  <c r="O222" i="9"/>
  <c r="N175" i="10"/>
  <c r="O175" i="10" s="1"/>
  <c r="O175" i="9"/>
  <c r="N64" i="10"/>
  <c r="O64" i="10" s="1"/>
  <c r="O64" i="9"/>
  <c r="N384" i="10"/>
  <c r="O384" i="10" s="1"/>
  <c r="O384" i="9"/>
  <c r="N325" i="10"/>
  <c r="O325" i="10" s="1"/>
  <c r="O325" i="9"/>
  <c r="N244" i="10"/>
  <c r="O244" i="10" s="1"/>
  <c r="O244" i="9"/>
  <c r="N290" i="10"/>
  <c r="O290" i="10" s="1"/>
  <c r="O290" i="9"/>
  <c r="N38" i="10"/>
  <c r="O38" i="10" s="1"/>
  <c r="O38" i="9"/>
  <c r="N26" i="10"/>
  <c r="O26" i="10" s="1"/>
  <c r="O26" i="9"/>
  <c r="N304" i="10"/>
  <c r="O304" i="10" s="1"/>
  <c r="O304" i="9"/>
  <c r="N63" i="10"/>
  <c r="O63" i="10" s="1"/>
  <c r="O63" i="9"/>
  <c r="N292" i="10"/>
  <c r="O292" i="10" s="1"/>
  <c r="O292" i="9"/>
  <c r="N420" i="10"/>
  <c r="O420" i="10" s="1"/>
  <c r="O420" i="9"/>
  <c r="N84" i="10"/>
  <c r="O84" i="10" s="1"/>
  <c r="O84" i="9"/>
  <c r="N342" i="10"/>
  <c r="O342" i="10" s="1"/>
  <c r="O342" i="9"/>
  <c r="N263" i="10"/>
  <c r="O263" i="10" s="1"/>
  <c r="O263" i="9"/>
  <c r="N316" i="10"/>
  <c r="O316" i="10" s="1"/>
  <c r="O316" i="9"/>
  <c r="N413" i="10"/>
  <c r="O413" i="10" s="1"/>
  <c r="O413" i="9"/>
  <c r="N215" i="10"/>
  <c r="O215" i="10" s="1"/>
  <c r="O215" i="9"/>
  <c r="N19" i="10"/>
  <c r="O19" i="10" s="1"/>
  <c r="O19" i="9"/>
  <c r="N337" i="10"/>
  <c r="O337" i="10" s="1"/>
  <c r="O337" i="9"/>
  <c r="N9" i="10"/>
  <c r="O9" i="10" s="1"/>
  <c r="O9" i="9"/>
  <c r="N300" i="10"/>
  <c r="O300" i="10" s="1"/>
  <c r="O300" i="9"/>
  <c r="N319" i="10"/>
  <c r="O319" i="10" s="1"/>
  <c r="O319" i="9"/>
  <c r="N313" i="10"/>
  <c r="O313" i="10" s="1"/>
  <c r="O313" i="9"/>
  <c r="N389" i="10"/>
  <c r="O389" i="10" s="1"/>
  <c r="O389" i="9"/>
  <c r="N32" i="10"/>
  <c r="O32" i="10" s="1"/>
  <c r="O32" i="9"/>
  <c r="N396" i="10"/>
  <c r="O396" i="10" s="1"/>
  <c r="O396" i="9"/>
  <c r="N423" i="10"/>
  <c r="O423" i="10" s="1"/>
  <c r="O423" i="9"/>
  <c r="N138" i="10"/>
  <c r="O138" i="10" s="1"/>
  <c r="O138" i="9"/>
  <c r="N194" i="10"/>
  <c r="O194" i="10" s="1"/>
  <c r="O194" i="9"/>
  <c r="N232" i="10"/>
  <c r="O232" i="10" s="1"/>
  <c r="O232" i="9"/>
  <c r="N410" i="10"/>
  <c r="O410" i="10" s="1"/>
  <c r="O410" i="9"/>
  <c r="N350" i="10"/>
  <c r="O350" i="10" s="1"/>
  <c r="O350" i="9"/>
  <c r="N82" i="10"/>
  <c r="O82" i="10" s="1"/>
  <c r="O82" i="9"/>
  <c r="N8" i="10"/>
  <c r="O8" i="10" s="1"/>
  <c r="M437" i="9"/>
  <c r="N261" i="10"/>
  <c r="O261" i="10" s="1"/>
  <c r="O261" i="9"/>
  <c r="N145" i="10"/>
  <c r="O145" i="10" s="1"/>
  <c r="O145" i="9"/>
  <c r="N230" i="10"/>
  <c r="O230" i="10" s="1"/>
  <c r="O230" i="9"/>
  <c r="N106" i="10"/>
  <c r="O106" i="10" s="1"/>
  <c r="O106" i="9"/>
  <c r="N108" i="10"/>
  <c r="O108" i="10" s="1"/>
  <c r="O108" i="9"/>
  <c r="N119" i="10"/>
  <c r="O119" i="10" s="1"/>
  <c r="O119" i="9"/>
  <c r="N193" i="10"/>
  <c r="O193" i="10" s="1"/>
  <c r="O193" i="9"/>
  <c r="N273" i="10"/>
  <c r="O273" i="10" s="1"/>
  <c r="O273" i="9"/>
  <c r="N377" i="10"/>
  <c r="O377" i="10" s="1"/>
  <c r="O377" i="9"/>
  <c r="N298" i="10"/>
  <c r="O298" i="10" s="1"/>
  <c r="O298" i="9"/>
  <c r="N419" i="10"/>
  <c r="O419" i="10" s="1"/>
  <c r="O419" i="9"/>
  <c r="N364" i="10"/>
  <c r="O364" i="10" s="1"/>
  <c r="O364" i="9"/>
  <c r="N208" i="10"/>
  <c r="O208" i="10" s="1"/>
  <c r="O208" i="9"/>
  <c r="N356" i="10"/>
  <c r="O356" i="10" s="1"/>
  <c r="O356" i="9"/>
  <c r="N434" i="10"/>
  <c r="O434" i="10" s="1"/>
  <c r="O434" i="9"/>
  <c r="N233" i="10"/>
  <c r="O233" i="10" s="1"/>
  <c r="O233" i="9"/>
  <c r="N255" i="10"/>
  <c r="O255" i="10" s="1"/>
  <c r="O255" i="9"/>
  <c r="N354" i="10"/>
  <c r="O354" i="10" s="1"/>
  <c r="O354" i="9"/>
  <c r="N128" i="10"/>
  <c r="O128" i="10" s="1"/>
  <c r="O128" i="9"/>
  <c r="N105" i="10"/>
  <c r="O105" i="10" s="1"/>
  <c r="O105" i="9"/>
  <c r="N242" i="10"/>
  <c r="O242" i="10" s="1"/>
  <c r="O242" i="9"/>
  <c r="N160" i="10"/>
  <c r="O160" i="10" s="1"/>
  <c r="O160" i="9"/>
  <c r="N191" i="10"/>
  <c r="O191" i="10" s="1"/>
  <c r="O191" i="9"/>
  <c r="N271" i="10"/>
  <c r="O271" i="10" s="1"/>
  <c r="O271" i="9"/>
  <c r="N70" i="10"/>
  <c r="O70" i="10" s="1"/>
  <c r="O70" i="9"/>
  <c r="N159" i="10"/>
  <c r="O159" i="10" s="1"/>
  <c r="O159" i="9"/>
  <c r="N141" i="10"/>
  <c r="O141" i="10" s="1"/>
  <c r="O141" i="9"/>
  <c r="N246" i="10"/>
  <c r="O246" i="10" s="1"/>
  <c r="O246" i="9"/>
  <c r="N220" i="10"/>
  <c r="O220" i="10" s="1"/>
  <c r="O220" i="9"/>
  <c r="N73" i="10"/>
  <c r="O73" i="10" s="1"/>
  <c r="O73" i="9"/>
  <c r="N112" i="10"/>
  <c r="O112" i="10" s="1"/>
  <c r="O112" i="9"/>
  <c r="N256" i="10"/>
  <c r="O256" i="10" s="1"/>
  <c r="O256" i="9"/>
  <c r="N235" i="10"/>
  <c r="O235" i="10" s="1"/>
  <c r="O235" i="9"/>
  <c r="N157" i="10"/>
  <c r="O157" i="10" s="1"/>
  <c r="O157" i="9"/>
  <c r="N314" i="10"/>
  <c r="O314" i="10" s="1"/>
  <c r="O314" i="9"/>
  <c r="N165" i="10"/>
  <c r="O165" i="10" s="1"/>
  <c r="O165" i="9"/>
  <c r="N177" i="10"/>
  <c r="O177" i="10" s="1"/>
  <c r="O177" i="9"/>
  <c r="N382" i="10"/>
  <c r="O382" i="10" s="1"/>
  <c r="O382" i="9"/>
  <c r="N412" i="10"/>
  <c r="O412" i="10" s="1"/>
  <c r="O412" i="9"/>
  <c r="N203" i="10"/>
  <c r="O203" i="10" s="1"/>
  <c r="O203" i="9"/>
  <c r="N176" i="10"/>
  <c r="O176" i="10" s="1"/>
  <c r="O176" i="9"/>
  <c r="N155" i="10"/>
  <c r="O155" i="10" s="1"/>
  <c r="O155" i="9"/>
  <c r="N53" i="10"/>
  <c r="O53" i="10" s="1"/>
  <c r="O53" i="9"/>
  <c r="N372" i="10"/>
  <c r="O372" i="10" s="1"/>
  <c r="O372" i="9"/>
  <c r="N101" i="10"/>
  <c r="O101" i="10" s="1"/>
  <c r="O101" i="9"/>
  <c r="N426" i="10"/>
  <c r="O426" i="10" s="1"/>
  <c r="O426" i="9"/>
  <c r="N178" i="10"/>
  <c r="O178" i="10" s="1"/>
  <c r="O178" i="9"/>
  <c r="N253" i="10"/>
  <c r="O253" i="10" s="1"/>
  <c r="O253" i="9"/>
  <c r="N91" i="10"/>
  <c r="O91" i="10" s="1"/>
  <c r="O91" i="9"/>
  <c r="N407" i="10"/>
  <c r="O407" i="10" s="1"/>
  <c r="O407" i="9"/>
  <c r="N278" i="10"/>
  <c r="O278" i="10" s="1"/>
  <c r="O278" i="9"/>
  <c r="N430" i="10"/>
  <c r="O430" i="10" s="1"/>
  <c r="O430" i="9"/>
  <c r="N57" i="10"/>
  <c r="O57" i="10" s="1"/>
  <c r="O57" i="9"/>
  <c r="N425" i="10"/>
  <c r="O425" i="10" s="1"/>
  <c r="O425" i="9"/>
  <c r="N97" i="10"/>
  <c r="O97" i="10" s="1"/>
  <c r="O97" i="9"/>
  <c r="N317" i="10"/>
  <c r="O317" i="10" s="1"/>
  <c r="O317" i="9"/>
  <c r="N168" i="10"/>
  <c r="O168" i="10" s="1"/>
  <c r="O168" i="9"/>
  <c r="N46" i="10"/>
  <c r="O46" i="10" s="1"/>
  <c r="O46" i="9"/>
  <c r="N318" i="10"/>
  <c r="O318" i="10" s="1"/>
  <c r="O318" i="9"/>
  <c r="N327" i="10"/>
  <c r="O327" i="10" s="1"/>
  <c r="O327" i="9"/>
  <c r="N218" i="10"/>
  <c r="O218" i="10" s="1"/>
  <c r="O218" i="9"/>
  <c r="N283" i="10"/>
  <c r="O283" i="10" s="1"/>
  <c r="O283" i="9"/>
  <c r="N236" i="10"/>
  <c r="O236" i="10" s="1"/>
  <c r="O236" i="9"/>
  <c r="N359" i="10"/>
  <c r="O359" i="10" s="1"/>
  <c r="O359" i="9"/>
  <c r="N164" i="10"/>
  <c r="O164" i="10" s="1"/>
  <c r="O164" i="9"/>
  <c r="N221" i="10"/>
  <c r="O221" i="10" s="1"/>
  <c r="O221" i="9"/>
  <c r="N130" i="10"/>
  <c r="O130" i="10" s="1"/>
  <c r="O130" i="9"/>
  <c r="N217" i="10"/>
  <c r="O217" i="10" s="1"/>
  <c r="O217" i="9"/>
  <c r="N303" i="10"/>
  <c r="O303" i="10" s="1"/>
  <c r="O303" i="9"/>
  <c r="N432" i="10"/>
  <c r="O432" i="10" s="1"/>
  <c r="O432" i="9"/>
  <c r="N102" i="10"/>
  <c r="O102" i="10" s="1"/>
  <c r="O102" i="9"/>
  <c r="N321" i="10"/>
  <c r="O321" i="10" s="1"/>
  <c r="O321" i="9"/>
  <c r="N121" i="10"/>
  <c r="O121" i="10" s="1"/>
  <c r="O121" i="9"/>
  <c r="N240" i="10"/>
  <c r="O240" i="10" s="1"/>
  <c r="O240" i="9"/>
  <c r="N170" i="10"/>
  <c r="O170" i="10" s="1"/>
  <c r="O170" i="9"/>
  <c r="N371" i="10"/>
  <c r="O371" i="10" s="1"/>
  <c r="O371" i="9"/>
  <c r="N357" i="10"/>
  <c r="O357" i="10" s="1"/>
  <c r="O357" i="9"/>
  <c r="N378" i="10"/>
  <c r="O378" i="10" s="1"/>
  <c r="O378" i="9"/>
  <c r="N398" i="10"/>
  <c r="O398" i="10" s="1"/>
  <c r="O398" i="9"/>
  <c r="N336" i="10"/>
  <c r="O336" i="10" s="1"/>
  <c r="O336" i="9"/>
  <c r="N241" i="10"/>
  <c r="O241" i="10" s="1"/>
  <c r="O241" i="9"/>
  <c r="N92" i="10"/>
  <c r="O92" i="10" s="1"/>
  <c r="O92" i="9"/>
  <c r="N437" i="2"/>
  <c r="O437" i="2" s="1"/>
  <c r="N437" i="6"/>
  <c r="O437" i="6" s="1"/>
  <c r="N437" i="7"/>
  <c r="O437" i="7" s="1"/>
  <c r="N437" i="5"/>
  <c r="O437" i="5" s="1"/>
  <c r="N437" i="4"/>
  <c r="O437" i="4" s="1"/>
  <c r="N437" i="10"/>
  <c r="O437" i="10" s="1"/>
  <c r="N437" i="8"/>
  <c r="O437" i="8" s="1"/>
  <c r="N437" i="3"/>
  <c r="O437" i="3" s="1"/>
  <c r="N437" i="9"/>
  <c r="O437" i="9" l="1"/>
</calcChain>
</file>

<file path=xl/sharedStrings.xml><?xml version="1.0" encoding="utf-8"?>
<sst xmlns="http://schemas.openxmlformats.org/spreadsheetml/2006/main" count="4724" uniqueCount="507">
  <si>
    <t>Knr.</t>
  </si>
  <si>
    <t>Kommune</t>
  </si>
  <si>
    <t xml:space="preserve">Skatt </t>
  </si>
  <si>
    <t>Innbyggere</t>
  </si>
  <si>
    <t>Inntektsutjevning i kr pr innb</t>
  </si>
  <si>
    <t>Inntektsutjevning totalt</t>
  </si>
  <si>
    <t>Netto</t>
  </si>
  <si>
    <t>Netto innt.</t>
  </si>
  <si>
    <t xml:space="preserve">jan </t>
  </si>
  <si>
    <t>Kr pr innb</t>
  </si>
  <si>
    <t>Prosent av</t>
  </si>
  <si>
    <t>Symmetrisk</t>
  </si>
  <si>
    <t>Tilleggs-</t>
  </si>
  <si>
    <t>Brutto</t>
  </si>
  <si>
    <t>Finansier-</t>
  </si>
  <si>
    <t xml:space="preserve">Netto </t>
  </si>
  <si>
    <t>innt.utj.</t>
  </si>
  <si>
    <t>utj. tilskudd</t>
  </si>
  <si>
    <t>(1000 kr)</t>
  </si>
  <si>
    <t>lands-</t>
  </si>
  <si>
    <t xml:space="preserve"> utjevning</t>
  </si>
  <si>
    <t>kompen-</t>
  </si>
  <si>
    <t>ing</t>
  </si>
  <si>
    <t>innt.utj</t>
  </si>
  <si>
    <t>inntekts-</t>
  </si>
  <si>
    <t>januar</t>
  </si>
  <si>
    <t>februar</t>
  </si>
  <si>
    <t>gjennomsnitt</t>
  </si>
  <si>
    <t>(60 pst.)</t>
  </si>
  <si>
    <t>sasjon</t>
  </si>
  <si>
    <t>Till.komp.</t>
  </si>
  <si>
    <t>utjevning</t>
  </si>
  <si>
    <t>(jan)</t>
  </si>
  <si>
    <t>Hele landet</t>
  </si>
  <si>
    <t xml:space="preserve">Trekk for finansiering av inntektsutjevningen (kr pr innb): </t>
  </si>
  <si>
    <t>/</t>
  </si>
  <si>
    <t>innb. =</t>
  </si>
  <si>
    <t>kr pr innb</t>
  </si>
  <si>
    <t>(jan-mar)</t>
  </si>
  <si>
    <t>jan-feb</t>
  </si>
  <si>
    <t>mars</t>
  </si>
  <si>
    <t>april</t>
  </si>
  <si>
    <t>(jan-apr)</t>
  </si>
  <si>
    <t>jan-mar</t>
  </si>
  <si>
    <t>jan-mai</t>
  </si>
  <si>
    <t>(jan-mai)</t>
  </si>
  <si>
    <t>jan-april</t>
  </si>
  <si>
    <t>mai</t>
  </si>
  <si>
    <t>jan-juli</t>
  </si>
  <si>
    <t>(jan-juli)</t>
  </si>
  <si>
    <t>juli</t>
  </si>
  <si>
    <t>jan-august</t>
  </si>
  <si>
    <t>(jan-august)</t>
  </si>
  <si>
    <t>august</t>
  </si>
  <si>
    <t>jan-september</t>
  </si>
  <si>
    <t>(jan-september)</t>
  </si>
  <si>
    <t>september</t>
  </si>
  <si>
    <t>jan-november</t>
  </si>
  <si>
    <t>(jan-november)</t>
  </si>
  <si>
    <t>november</t>
  </si>
  <si>
    <t>jan-desember</t>
  </si>
  <si>
    <t>(jan-desember)</t>
  </si>
  <si>
    <t>desember</t>
  </si>
  <si>
    <t>(jan-feb)</t>
  </si>
  <si>
    <t xml:space="preserve">Halden </t>
  </si>
  <si>
    <t xml:space="preserve">Moss </t>
  </si>
  <si>
    <t xml:space="preserve">Sarpsborg </t>
  </si>
  <si>
    <t xml:space="preserve">Fredrikstad </t>
  </si>
  <si>
    <t xml:space="preserve">Hvaler </t>
  </si>
  <si>
    <t xml:space="preserve">Aremark </t>
  </si>
  <si>
    <t xml:space="preserve">Marker </t>
  </si>
  <si>
    <t xml:space="preserve">Rømskog </t>
  </si>
  <si>
    <t xml:space="preserve">Trøgstad </t>
  </si>
  <si>
    <t xml:space="preserve">Spydeberg </t>
  </si>
  <si>
    <t xml:space="preserve">Askim </t>
  </si>
  <si>
    <t xml:space="preserve">Eidsberg </t>
  </si>
  <si>
    <t xml:space="preserve">Skiptvet </t>
  </si>
  <si>
    <t xml:space="preserve">Rakkestad </t>
  </si>
  <si>
    <t xml:space="preserve">Råde </t>
  </si>
  <si>
    <t xml:space="preserve">Rygge </t>
  </si>
  <si>
    <t xml:space="preserve">Våler </t>
  </si>
  <si>
    <t xml:space="preserve">Hobøl </t>
  </si>
  <si>
    <t xml:space="preserve">Vestby </t>
  </si>
  <si>
    <t xml:space="preserve">Ski </t>
  </si>
  <si>
    <t xml:space="preserve">Ås </t>
  </si>
  <si>
    <t xml:space="preserve">Frogn </t>
  </si>
  <si>
    <t xml:space="preserve">Nesodden </t>
  </si>
  <si>
    <t xml:space="preserve">Oppegård </t>
  </si>
  <si>
    <t xml:space="preserve">Bærum </t>
  </si>
  <si>
    <t xml:space="preserve">Asker </t>
  </si>
  <si>
    <t xml:space="preserve">Aurskog-Høland </t>
  </si>
  <si>
    <t xml:space="preserve">Sørum </t>
  </si>
  <si>
    <t xml:space="preserve">Fet </t>
  </si>
  <si>
    <t xml:space="preserve">Rælingen </t>
  </si>
  <si>
    <t xml:space="preserve">Enebakk </t>
  </si>
  <si>
    <t xml:space="preserve">Lørenskog </t>
  </si>
  <si>
    <t xml:space="preserve">Skedsmo </t>
  </si>
  <si>
    <t xml:space="preserve">Nittedal </t>
  </si>
  <si>
    <t xml:space="preserve">Gjerdrum </t>
  </si>
  <si>
    <t xml:space="preserve">Ullensaker </t>
  </si>
  <si>
    <t xml:space="preserve">Nes </t>
  </si>
  <si>
    <t xml:space="preserve">Eidsvoll </t>
  </si>
  <si>
    <t xml:space="preserve">Nannestad </t>
  </si>
  <si>
    <t xml:space="preserve">Hurdal </t>
  </si>
  <si>
    <t xml:space="preserve">Oslo </t>
  </si>
  <si>
    <t xml:space="preserve">Kongsvinger </t>
  </si>
  <si>
    <t xml:space="preserve">Hamar </t>
  </si>
  <si>
    <t xml:space="preserve">Ringsaker </t>
  </si>
  <si>
    <t xml:space="preserve">Løten </t>
  </si>
  <si>
    <t xml:space="preserve">Stange </t>
  </si>
  <si>
    <t xml:space="preserve">Nord-Odal </t>
  </si>
  <si>
    <t xml:space="preserve">Sør-Odal </t>
  </si>
  <si>
    <t xml:space="preserve">Eidskog </t>
  </si>
  <si>
    <t xml:space="preserve">Grue </t>
  </si>
  <si>
    <t xml:space="preserve">Åsnes </t>
  </si>
  <si>
    <t xml:space="preserve">Elverum </t>
  </si>
  <si>
    <t xml:space="preserve">Trysil </t>
  </si>
  <si>
    <t xml:space="preserve">Åmot </t>
  </si>
  <si>
    <t xml:space="preserve">Stor-Elvdal </t>
  </si>
  <si>
    <t xml:space="preserve">Rendalen </t>
  </si>
  <si>
    <t xml:space="preserve">Engerdal </t>
  </si>
  <si>
    <t xml:space="preserve">Tolga </t>
  </si>
  <si>
    <t xml:space="preserve">Tynset </t>
  </si>
  <si>
    <t xml:space="preserve">Alvdal </t>
  </si>
  <si>
    <t xml:space="preserve">Folldal </t>
  </si>
  <si>
    <t xml:space="preserve">Os </t>
  </si>
  <si>
    <t xml:space="preserve">Lillehammer </t>
  </si>
  <si>
    <t xml:space="preserve">Gjøvik </t>
  </si>
  <si>
    <t xml:space="preserve">Dovre </t>
  </si>
  <si>
    <t xml:space="preserve">Lesja </t>
  </si>
  <si>
    <t xml:space="preserve">Skjåk </t>
  </si>
  <si>
    <t xml:space="preserve">Lom </t>
  </si>
  <si>
    <t xml:space="preserve">Vågå </t>
  </si>
  <si>
    <t xml:space="preserve">Nord-Fron </t>
  </si>
  <si>
    <t xml:space="preserve">Sel </t>
  </si>
  <si>
    <t xml:space="preserve">Sør-Fron </t>
  </si>
  <si>
    <t xml:space="preserve">Ringebu </t>
  </si>
  <si>
    <t xml:space="preserve">Øyer </t>
  </si>
  <si>
    <t xml:space="preserve">Gausdal </t>
  </si>
  <si>
    <t xml:space="preserve">Østre Toten </t>
  </si>
  <si>
    <t xml:space="preserve">Vestre Toten </t>
  </si>
  <si>
    <t xml:space="preserve">Jevnaker </t>
  </si>
  <si>
    <t xml:space="preserve">Lunner </t>
  </si>
  <si>
    <t xml:space="preserve">Gran </t>
  </si>
  <si>
    <t xml:space="preserve">Søndre Land </t>
  </si>
  <si>
    <t xml:space="preserve">Nordre Land </t>
  </si>
  <si>
    <t xml:space="preserve">Sør-Aurdal </t>
  </si>
  <si>
    <t xml:space="preserve">Etnedal </t>
  </si>
  <si>
    <t xml:space="preserve">Nord-Aurdal </t>
  </si>
  <si>
    <t xml:space="preserve">Vestre Slidre </t>
  </si>
  <si>
    <t xml:space="preserve">Øystre Slidre </t>
  </si>
  <si>
    <t xml:space="preserve">Vang </t>
  </si>
  <si>
    <t xml:space="preserve">Drammen </t>
  </si>
  <si>
    <t xml:space="preserve">Kongsberg </t>
  </si>
  <si>
    <t xml:space="preserve">Ringerike </t>
  </si>
  <si>
    <t xml:space="preserve">Hole </t>
  </si>
  <si>
    <t xml:space="preserve">Flå </t>
  </si>
  <si>
    <t xml:space="preserve">Gol </t>
  </si>
  <si>
    <t xml:space="preserve">Hemsedal </t>
  </si>
  <si>
    <t xml:space="preserve">Ål </t>
  </si>
  <si>
    <t xml:space="preserve">Hol </t>
  </si>
  <si>
    <t xml:space="preserve">Sigdal </t>
  </si>
  <si>
    <t xml:space="preserve">Krødsherad </t>
  </si>
  <si>
    <t xml:space="preserve">Modum </t>
  </si>
  <si>
    <t xml:space="preserve">Øvre Eiker </t>
  </si>
  <si>
    <t xml:space="preserve">Nedre Eiker </t>
  </si>
  <si>
    <t xml:space="preserve">Lier </t>
  </si>
  <si>
    <t xml:space="preserve">Røyken </t>
  </si>
  <si>
    <t xml:space="preserve">Hurum </t>
  </si>
  <si>
    <t xml:space="preserve">Flesberg </t>
  </si>
  <si>
    <t xml:space="preserve">Rollag </t>
  </si>
  <si>
    <t xml:space="preserve">Nore og Uvdal </t>
  </si>
  <si>
    <t xml:space="preserve">Horten </t>
  </si>
  <si>
    <t xml:space="preserve">Holmestrand </t>
  </si>
  <si>
    <t xml:space="preserve">Tønsberg </t>
  </si>
  <si>
    <t xml:space="preserve">Sandefjord </t>
  </si>
  <si>
    <t xml:space="preserve">Larvik </t>
  </si>
  <si>
    <t xml:space="preserve">Svelvik </t>
  </si>
  <si>
    <t xml:space="preserve">Sande </t>
  </si>
  <si>
    <t xml:space="preserve">Hof </t>
  </si>
  <si>
    <t xml:space="preserve">Re </t>
  </si>
  <si>
    <t xml:space="preserve">Andebu </t>
  </si>
  <si>
    <t xml:space="preserve">Stokke </t>
  </si>
  <si>
    <t xml:space="preserve">Nøtterøy </t>
  </si>
  <si>
    <t xml:space="preserve">Tjøme </t>
  </si>
  <si>
    <t xml:space="preserve">Lardal </t>
  </si>
  <si>
    <t xml:space="preserve">Porsgrunn </t>
  </si>
  <si>
    <t xml:space="preserve">Skien </t>
  </si>
  <si>
    <t xml:space="preserve">Notodden </t>
  </si>
  <si>
    <t xml:space="preserve">Siljan </t>
  </si>
  <si>
    <t xml:space="preserve">Bamble </t>
  </si>
  <si>
    <t xml:space="preserve">Kragerø </t>
  </si>
  <si>
    <t xml:space="preserve">Drangedal </t>
  </si>
  <si>
    <t xml:space="preserve">Nome </t>
  </si>
  <si>
    <t xml:space="preserve">Bø </t>
  </si>
  <si>
    <t xml:space="preserve">Sauherad </t>
  </si>
  <si>
    <t xml:space="preserve">Tinn </t>
  </si>
  <si>
    <t xml:space="preserve">Hjartdal </t>
  </si>
  <si>
    <t xml:space="preserve">Seljord </t>
  </si>
  <si>
    <t xml:space="preserve">Kviteseid </t>
  </si>
  <si>
    <t xml:space="preserve">Nissedal </t>
  </si>
  <si>
    <t xml:space="preserve">Fyresdal </t>
  </si>
  <si>
    <t xml:space="preserve">Tokke </t>
  </si>
  <si>
    <t xml:space="preserve">Vinje </t>
  </si>
  <si>
    <t xml:space="preserve">Risør </t>
  </si>
  <si>
    <t xml:space="preserve">Grimstad </t>
  </si>
  <si>
    <t xml:space="preserve">Arendal </t>
  </si>
  <si>
    <t xml:space="preserve">Gjerstad </t>
  </si>
  <si>
    <t xml:space="preserve">Vegårshei </t>
  </si>
  <si>
    <t xml:space="preserve">Tvedestrand </t>
  </si>
  <si>
    <t xml:space="preserve">Froland </t>
  </si>
  <si>
    <t xml:space="preserve">Lillesand </t>
  </si>
  <si>
    <t xml:space="preserve">Birkenes </t>
  </si>
  <si>
    <t xml:space="preserve">Åmli </t>
  </si>
  <si>
    <t xml:space="preserve">Iveland </t>
  </si>
  <si>
    <t xml:space="preserve">Evje og Hornnes </t>
  </si>
  <si>
    <t xml:space="preserve">Bygland </t>
  </si>
  <si>
    <t xml:space="preserve">Valle </t>
  </si>
  <si>
    <t xml:space="preserve">Bykle </t>
  </si>
  <si>
    <t xml:space="preserve">Kristiansand </t>
  </si>
  <si>
    <t xml:space="preserve">Mandal </t>
  </si>
  <si>
    <t xml:space="preserve">Farsund </t>
  </si>
  <si>
    <t xml:space="preserve">Flekkefjord </t>
  </si>
  <si>
    <t xml:space="preserve">Vennesla </t>
  </si>
  <si>
    <t xml:space="preserve">Songdalen </t>
  </si>
  <si>
    <t xml:space="preserve">Søgne </t>
  </si>
  <si>
    <t xml:space="preserve">Marnardal </t>
  </si>
  <si>
    <t xml:space="preserve">Åseral </t>
  </si>
  <si>
    <t xml:space="preserve">Audnedal </t>
  </si>
  <si>
    <t xml:space="preserve">Lindesnes </t>
  </si>
  <si>
    <t xml:space="preserve">Lyngdal </t>
  </si>
  <si>
    <t xml:space="preserve">Hægebostad </t>
  </si>
  <si>
    <t xml:space="preserve">Kvinesdal </t>
  </si>
  <si>
    <t xml:space="preserve">Sirdal </t>
  </si>
  <si>
    <t xml:space="preserve">Eigersund </t>
  </si>
  <si>
    <t xml:space="preserve">Sandnes </t>
  </si>
  <si>
    <t xml:space="preserve">Stavanger </t>
  </si>
  <si>
    <t xml:space="preserve">Haugesund </t>
  </si>
  <si>
    <t xml:space="preserve">Sokndal </t>
  </si>
  <si>
    <t xml:space="preserve">Lund </t>
  </si>
  <si>
    <t xml:space="preserve">Bjerkreim </t>
  </si>
  <si>
    <t xml:space="preserve">Hå </t>
  </si>
  <si>
    <t xml:space="preserve">Klepp </t>
  </si>
  <si>
    <t xml:space="preserve">Time </t>
  </si>
  <si>
    <t xml:space="preserve">Gjesdal </t>
  </si>
  <si>
    <t xml:space="preserve">Sola </t>
  </si>
  <si>
    <t xml:space="preserve">Randaberg </t>
  </si>
  <si>
    <t xml:space="preserve">Forsand </t>
  </si>
  <si>
    <t xml:space="preserve">Strand </t>
  </si>
  <si>
    <t xml:space="preserve">Hjelmeland </t>
  </si>
  <si>
    <t xml:space="preserve">Suldal </t>
  </si>
  <si>
    <t xml:space="preserve">Sauda </t>
  </si>
  <si>
    <t xml:space="preserve">Finnøy </t>
  </si>
  <si>
    <t xml:space="preserve">Rennesøy </t>
  </si>
  <si>
    <t xml:space="preserve">Kvitsøy </t>
  </si>
  <si>
    <t xml:space="preserve">Bokn </t>
  </si>
  <si>
    <t xml:space="preserve">Tysvær </t>
  </si>
  <si>
    <t xml:space="preserve">Karmøy </t>
  </si>
  <si>
    <t xml:space="preserve">Utsira </t>
  </si>
  <si>
    <t xml:space="preserve">Vindafjord </t>
  </si>
  <si>
    <t xml:space="preserve">Bergen </t>
  </si>
  <si>
    <t xml:space="preserve">Etne </t>
  </si>
  <si>
    <t xml:space="preserve">Sveio </t>
  </si>
  <si>
    <t xml:space="preserve">Bømlo </t>
  </si>
  <si>
    <t xml:space="preserve">Stord </t>
  </si>
  <si>
    <t xml:space="preserve">Fitjar </t>
  </si>
  <si>
    <t xml:space="preserve">Tysnes </t>
  </si>
  <si>
    <t xml:space="preserve">Kvinnherad </t>
  </si>
  <si>
    <t xml:space="preserve">Jondal </t>
  </si>
  <si>
    <t xml:space="preserve">Odda </t>
  </si>
  <si>
    <t xml:space="preserve">Ullensvang </t>
  </si>
  <si>
    <t xml:space="preserve">Eidfjord </t>
  </si>
  <si>
    <t xml:space="preserve">Ulvik </t>
  </si>
  <si>
    <t xml:space="preserve">Granvin </t>
  </si>
  <si>
    <t xml:space="preserve">Voss </t>
  </si>
  <si>
    <t xml:space="preserve">Kvam </t>
  </si>
  <si>
    <t xml:space="preserve">Fusa </t>
  </si>
  <si>
    <t xml:space="preserve">Samnanger </t>
  </si>
  <si>
    <t xml:space="preserve">Austevoll </t>
  </si>
  <si>
    <t xml:space="preserve">Sund </t>
  </si>
  <si>
    <t xml:space="preserve">Fjell </t>
  </si>
  <si>
    <t xml:space="preserve">Askøy </t>
  </si>
  <si>
    <t xml:space="preserve">Vaksdal </t>
  </si>
  <si>
    <t xml:space="preserve">Modalen </t>
  </si>
  <si>
    <t xml:space="preserve">Osterøy </t>
  </si>
  <si>
    <t xml:space="preserve">Meland </t>
  </si>
  <si>
    <t xml:space="preserve">Øygarden </t>
  </si>
  <si>
    <t xml:space="preserve">Radøy </t>
  </si>
  <si>
    <t xml:space="preserve">Lindås </t>
  </si>
  <si>
    <t xml:space="preserve">Austrheim </t>
  </si>
  <si>
    <t xml:space="preserve">Fedje </t>
  </si>
  <si>
    <t xml:space="preserve">Masfjorden </t>
  </si>
  <si>
    <t xml:space="preserve">Flora </t>
  </si>
  <si>
    <t xml:space="preserve">Gulen </t>
  </si>
  <si>
    <t xml:space="preserve">Solund </t>
  </si>
  <si>
    <t xml:space="preserve">Hyllestad </t>
  </si>
  <si>
    <t xml:space="preserve">Høyanger </t>
  </si>
  <si>
    <t xml:space="preserve">Vik </t>
  </si>
  <si>
    <t xml:space="preserve">Balestrand </t>
  </si>
  <si>
    <t xml:space="preserve">Leikanger </t>
  </si>
  <si>
    <t xml:space="preserve">Sogndal </t>
  </si>
  <si>
    <t xml:space="preserve">Aurland </t>
  </si>
  <si>
    <t xml:space="preserve">Lærdal </t>
  </si>
  <si>
    <t xml:space="preserve">Årdal </t>
  </si>
  <si>
    <t xml:space="preserve">Luster </t>
  </si>
  <si>
    <t xml:space="preserve">Askvoll </t>
  </si>
  <si>
    <t xml:space="preserve">Fjaler </t>
  </si>
  <si>
    <t xml:space="preserve">Gaular </t>
  </si>
  <si>
    <t xml:space="preserve">Jølster </t>
  </si>
  <si>
    <t xml:space="preserve">Førde </t>
  </si>
  <si>
    <t xml:space="preserve">Naustdal </t>
  </si>
  <si>
    <t xml:space="preserve">Bremanger </t>
  </si>
  <si>
    <t xml:space="preserve">Vågsøy </t>
  </si>
  <si>
    <t xml:space="preserve">Selje </t>
  </si>
  <si>
    <t xml:space="preserve">Eid </t>
  </si>
  <si>
    <t xml:space="preserve">Hornindal </t>
  </si>
  <si>
    <t xml:space="preserve">Gloppen </t>
  </si>
  <si>
    <t xml:space="preserve">Stryn </t>
  </si>
  <si>
    <t xml:space="preserve">Molde </t>
  </si>
  <si>
    <t xml:space="preserve">Ålesund </t>
  </si>
  <si>
    <t xml:space="preserve">Kristiansund </t>
  </si>
  <si>
    <t xml:space="preserve">Vanylven </t>
  </si>
  <si>
    <t xml:space="preserve">Herøy </t>
  </si>
  <si>
    <t xml:space="preserve">Ulstein </t>
  </si>
  <si>
    <t xml:space="preserve">Hareid </t>
  </si>
  <si>
    <t xml:space="preserve">Volda </t>
  </si>
  <si>
    <t xml:space="preserve">Ørsta </t>
  </si>
  <si>
    <t xml:space="preserve">Ørskog </t>
  </si>
  <si>
    <t xml:space="preserve">Norddal </t>
  </si>
  <si>
    <t xml:space="preserve">Stranda </t>
  </si>
  <si>
    <t xml:space="preserve">Stordal </t>
  </si>
  <si>
    <t xml:space="preserve">Sykkylven </t>
  </si>
  <si>
    <t xml:space="preserve">Skodje </t>
  </si>
  <si>
    <t xml:space="preserve">Sula </t>
  </si>
  <si>
    <t xml:space="preserve">Giske </t>
  </si>
  <si>
    <t xml:space="preserve">Haram </t>
  </si>
  <si>
    <t xml:space="preserve">Vestnes </t>
  </si>
  <si>
    <t xml:space="preserve">Rauma </t>
  </si>
  <si>
    <t xml:space="preserve">Nesset </t>
  </si>
  <si>
    <t xml:space="preserve">Midsund </t>
  </si>
  <si>
    <t xml:space="preserve">Sandøy </t>
  </si>
  <si>
    <t xml:space="preserve">Aukra </t>
  </si>
  <si>
    <t xml:space="preserve">Fræna </t>
  </si>
  <si>
    <t xml:space="preserve">Eide </t>
  </si>
  <si>
    <t xml:space="preserve">Averøy </t>
  </si>
  <si>
    <t xml:space="preserve">Gjemnes </t>
  </si>
  <si>
    <t xml:space="preserve">Tingvoll </t>
  </si>
  <si>
    <t xml:space="preserve">Sunndal </t>
  </si>
  <si>
    <t xml:space="preserve">Surnadal </t>
  </si>
  <si>
    <t xml:space="preserve">Rindal </t>
  </si>
  <si>
    <t xml:space="preserve">Halsa </t>
  </si>
  <si>
    <t xml:space="preserve">Smøla </t>
  </si>
  <si>
    <t xml:space="preserve">Aure </t>
  </si>
  <si>
    <t xml:space="preserve">Trondheim </t>
  </si>
  <si>
    <t xml:space="preserve">Hemne </t>
  </si>
  <si>
    <t xml:space="preserve">Snillfjord </t>
  </si>
  <si>
    <t xml:space="preserve">Hitra </t>
  </si>
  <si>
    <t xml:space="preserve">Frøya </t>
  </si>
  <si>
    <t xml:space="preserve">Ørland </t>
  </si>
  <si>
    <t xml:space="preserve">Agdenes </t>
  </si>
  <si>
    <t xml:space="preserve">Rissa </t>
  </si>
  <si>
    <t xml:space="preserve">Bjugn </t>
  </si>
  <si>
    <t xml:space="preserve">Åfjord </t>
  </si>
  <si>
    <t xml:space="preserve">Roan </t>
  </si>
  <si>
    <t xml:space="preserve">Osen </t>
  </si>
  <si>
    <t xml:space="preserve">Oppdal </t>
  </si>
  <si>
    <t xml:space="preserve">Rennebu </t>
  </si>
  <si>
    <t xml:space="preserve">Meldal </t>
  </si>
  <si>
    <t xml:space="preserve">Orkdal </t>
  </si>
  <si>
    <t xml:space="preserve">Røros </t>
  </si>
  <si>
    <t xml:space="preserve">Holtålen </t>
  </si>
  <si>
    <t xml:space="preserve">Midtre Gauldal </t>
  </si>
  <si>
    <t xml:space="preserve">Melhus </t>
  </si>
  <si>
    <t xml:space="preserve">Skaun </t>
  </si>
  <si>
    <t xml:space="preserve">Klæbu </t>
  </si>
  <si>
    <t xml:space="preserve">Malvik </t>
  </si>
  <si>
    <t xml:space="preserve">Selbu </t>
  </si>
  <si>
    <t xml:space="preserve">Tydal </t>
  </si>
  <si>
    <t xml:space="preserve">Steinkjer </t>
  </si>
  <si>
    <t xml:space="preserve">Namsos </t>
  </si>
  <si>
    <t xml:space="preserve">Meråker </t>
  </si>
  <si>
    <t xml:space="preserve">Stjørdal </t>
  </si>
  <si>
    <t xml:space="preserve">Frosta </t>
  </si>
  <si>
    <t xml:space="preserve">Leksvik </t>
  </si>
  <si>
    <t xml:space="preserve">Levanger </t>
  </si>
  <si>
    <t xml:space="preserve">Verdal </t>
  </si>
  <si>
    <t xml:space="preserve">Verran </t>
  </si>
  <si>
    <t xml:space="preserve">Namdalseid </t>
  </si>
  <si>
    <t xml:space="preserve">Snåsa </t>
  </si>
  <si>
    <t xml:space="preserve">Lierne </t>
  </si>
  <si>
    <t xml:space="preserve">Røyrvik </t>
  </si>
  <si>
    <t xml:space="preserve">Namsskogan </t>
  </si>
  <si>
    <t xml:space="preserve">Grong </t>
  </si>
  <si>
    <t xml:space="preserve">Høylandet </t>
  </si>
  <si>
    <t xml:space="preserve">Overhalla </t>
  </si>
  <si>
    <t xml:space="preserve">Fosnes </t>
  </si>
  <si>
    <t xml:space="preserve">Flatanger </t>
  </si>
  <si>
    <t xml:space="preserve">Vikna </t>
  </si>
  <si>
    <t xml:space="preserve">Nærøy </t>
  </si>
  <si>
    <t xml:space="preserve">Leka </t>
  </si>
  <si>
    <t xml:space="preserve">Inderøy </t>
  </si>
  <si>
    <t xml:space="preserve">Bodø </t>
  </si>
  <si>
    <t xml:space="preserve">Narvik </t>
  </si>
  <si>
    <t xml:space="preserve">Bindal </t>
  </si>
  <si>
    <t xml:space="preserve">Sømna </t>
  </si>
  <si>
    <t xml:space="preserve">Brønnøy </t>
  </si>
  <si>
    <t xml:space="preserve">Vega </t>
  </si>
  <si>
    <t xml:space="preserve">Vevelstad </t>
  </si>
  <si>
    <t xml:space="preserve">Alstahaug </t>
  </si>
  <si>
    <t xml:space="preserve">Leirfjord </t>
  </si>
  <si>
    <t xml:space="preserve">Vefsn </t>
  </si>
  <si>
    <t xml:space="preserve">Grane </t>
  </si>
  <si>
    <t xml:space="preserve">Hattfjelldal </t>
  </si>
  <si>
    <t xml:space="preserve">Dønna </t>
  </si>
  <si>
    <t xml:space="preserve">Nesna </t>
  </si>
  <si>
    <t xml:space="preserve">Hemnes </t>
  </si>
  <si>
    <t xml:space="preserve">Rana </t>
  </si>
  <si>
    <t xml:space="preserve">Lurøy </t>
  </si>
  <si>
    <t xml:space="preserve">Træna </t>
  </si>
  <si>
    <t xml:space="preserve">Rødøy </t>
  </si>
  <si>
    <t xml:space="preserve">Meløy </t>
  </si>
  <si>
    <t xml:space="preserve">Gildeskål </t>
  </si>
  <si>
    <t xml:space="preserve">Beiarn </t>
  </si>
  <si>
    <t xml:space="preserve">Saltdal </t>
  </si>
  <si>
    <t xml:space="preserve">Fauske </t>
  </si>
  <si>
    <t xml:space="preserve">Sørfold </t>
  </si>
  <si>
    <t xml:space="preserve">Steigen </t>
  </si>
  <si>
    <t xml:space="preserve">Hamarøy </t>
  </si>
  <si>
    <t xml:space="preserve">Tysfjord </t>
  </si>
  <si>
    <t xml:space="preserve">Lødingen </t>
  </si>
  <si>
    <t xml:space="preserve">Tjeldsund </t>
  </si>
  <si>
    <t xml:space="preserve">Evenes </t>
  </si>
  <si>
    <t xml:space="preserve">Ballangen </t>
  </si>
  <si>
    <t xml:space="preserve">Røst </t>
  </si>
  <si>
    <t xml:space="preserve">Værøy </t>
  </si>
  <si>
    <t xml:space="preserve">Flakstad </t>
  </si>
  <si>
    <t xml:space="preserve">Vestvågøy </t>
  </si>
  <si>
    <t xml:space="preserve">Vågan </t>
  </si>
  <si>
    <t xml:space="preserve">Hadsel </t>
  </si>
  <si>
    <t xml:space="preserve">Øksnes </t>
  </si>
  <si>
    <t xml:space="preserve">Sortland </t>
  </si>
  <si>
    <t xml:space="preserve">Andøy </t>
  </si>
  <si>
    <t xml:space="preserve">Moskenes </t>
  </si>
  <si>
    <t xml:space="preserve">Tromsø </t>
  </si>
  <si>
    <t xml:space="preserve">Harstad </t>
  </si>
  <si>
    <t xml:space="preserve">Kvæfjord </t>
  </si>
  <si>
    <t xml:space="preserve">Skånland </t>
  </si>
  <si>
    <t xml:space="preserve">Ibestad </t>
  </si>
  <si>
    <t xml:space="preserve">Gratangen </t>
  </si>
  <si>
    <t xml:space="preserve">Lavangen </t>
  </si>
  <si>
    <t xml:space="preserve">Bardu </t>
  </si>
  <si>
    <t xml:space="preserve">Salangen </t>
  </si>
  <si>
    <t xml:space="preserve">Målselv </t>
  </si>
  <si>
    <t xml:space="preserve">Sørreisa </t>
  </si>
  <si>
    <t xml:space="preserve">Dyrøy </t>
  </si>
  <si>
    <t xml:space="preserve">Tranøy </t>
  </si>
  <si>
    <t xml:space="preserve">Torsken </t>
  </si>
  <si>
    <t xml:space="preserve">Berg </t>
  </si>
  <si>
    <t xml:space="preserve">Lenvik </t>
  </si>
  <si>
    <t xml:space="preserve">Balsfjord </t>
  </si>
  <si>
    <t xml:space="preserve">Karlsøy </t>
  </si>
  <si>
    <t xml:space="preserve">Lyngen </t>
  </si>
  <si>
    <t xml:space="preserve">Storfjord </t>
  </si>
  <si>
    <t xml:space="preserve">Kåfjord </t>
  </si>
  <si>
    <t xml:space="preserve">Skjervøy </t>
  </si>
  <si>
    <t xml:space="preserve">Nordreisa </t>
  </si>
  <si>
    <t xml:space="preserve">Kvænangen </t>
  </si>
  <si>
    <t xml:space="preserve">Vardø </t>
  </si>
  <si>
    <t xml:space="preserve">Vadsø </t>
  </si>
  <si>
    <t xml:space="preserve">Hammerfest </t>
  </si>
  <si>
    <t xml:space="preserve">Kautokeino </t>
  </si>
  <si>
    <t xml:space="preserve">Alta </t>
  </si>
  <si>
    <t xml:space="preserve">Loppa </t>
  </si>
  <si>
    <t xml:space="preserve">Hasvik </t>
  </si>
  <si>
    <t xml:space="preserve">Kvalsund </t>
  </si>
  <si>
    <t xml:space="preserve">Måsøy </t>
  </si>
  <si>
    <t xml:space="preserve">Nordkapp </t>
  </si>
  <si>
    <t xml:space="preserve">Porsanger </t>
  </si>
  <si>
    <t xml:space="preserve">Karasjok </t>
  </si>
  <si>
    <t xml:space="preserve">Lebesby </t>
  </si>
  <si>
    <t xml:space="preserve">Gamvik </t>
  </si>
  <si>
    <t xml:space="preserve">Berlevåg </t>
  </si>
  <si>
    <t xml:space="preserve">Tana </t>
  </si>
  <si>
    <t xml:space="preserve">Nesseby </t>
  </si>
  <si>
    <t xml:space="preserve">Båtsfjord </t>
  </si>
  <si>
    <t xml:space="preserve">Sør-Varanger </t>
  </si>
  <si>
    <t>Beregninger av skatt og netto inntektsutjevning for kommunene, januar 2015</t>
  </si>
  <si>
    <t>pr. 1.1.15</t>
  </si>
  <si>
    <t>Skatt jan 2015</t>
  </si>
  <si>
    <t>Skatt feb 2015</t>
  </si>
  <si>
    <t>Beregninger av skatt og netto inntektsutjevning for kommunene, februar 2015</t>
  </si>
  <si>
    <t>Beregninger av skatt og netto inntektsutjevning for kommunene, mars 2015</t>
  </si>
  <si>
    <t>Skatt mar 2015</t>
  </si>
  <si>
    <t>Beregninger av skatt og netto inntektsutjevning for kommunene, april 2015</t>
  </si>
  <si>
    <t>Skatt apr 2015</t>
  </si>
  <si>
    <t>Beregninger av skatt og netto inntektsutjevning for kommunene, mai 2015</t>
  </si>
  <si>
    <t>Skatt jan-mai 2015</t>
  </si>
  <si>
    <t>Skatt jan-juli 2015</t>
  </si>
  <si>
    <t>Beregninger av skatt og netto inntektsutjevning for kommunene, juli 2015</t>
  </si>
  <si>
    <t>Skatt jan-august 2015</t>
  </si>
  <si>
    <t>Beregninger av skatt og netto inntektsutjevning for kommunene, august 2015</t>
  </si>
  <si>
    <t>Beregninger av skatt og netto inntektsutjevning for kommunene, september 2015</t>
  </si>
  <si>
    <t>Skatt jan-september 2015</t>
  </si>
  <si>
    <t>Beregninger av skatt og netto inntektsutjevning for kommunene, november 2015</t>
  </si>
  <si>
    <t>Skatt jan-november 2015</t>
  </si>
  <si>
    <t>Beregninger av skatt og netto inntektsutjevning for kommunene, desember 2015</t>
  </si>
  <si>
    <t>Skatt jan-desember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</si>
</sst>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,##0.0"/>
    <numFmt numFmtId="165" formatCode="0000"/>
    <numFmt numFmtId="166" formatCode="0.0\ %"/>
    <numFmt numFmtId="167" formatCode="_(* #,##0.00_);_(* \(#,##0.00\);_(* &quot;-&quot;??_);_(@_)"/>
    <numFmt numFmtId="168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/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/>
    </xf>
    <xf numFmtId="3" fontId="5" fillId="2" borderId="3" xfId="4" applyNumberFormat="1" applyFont="1" applyFill="1" applyBorder="1" applyAlignment="1">
      <alignment horizontal="center"/>
    </xf>
    <xf numFmtId="0" fontId="5" fillId="2" borderId="4" xfId="4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1" fontId="5" fillId="2" borderId="4" xfId="0" quotePrefix="1" applyNumberFormat="1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2" fontId="5" fillId="2" borderId="4" xfId="4" applyNumberFormat="1" applyFont="1" applyFill="1" applyBorder="1" applyAlignment="1">
      <alignment horizontal="center"/>
    </xf>
    <xf numFmtId="3" fontId="5" fillId="2" borderId="4" xfId="4" applyNumberFormat="1" applyFont="1" applyFill="1" applyBorder="1" applyAlignment="1">
      <alignment horizontal="center"/>
    </xf>
    <xf numFmtId="0" fontId="5" fillId="0" borderId="0" xfId="4" applyFont="1" applyBorder="1" applyAlignment="1"/>
    <xf numFmtId="0" fontId="8" fillId="0" borderId="0" xfId="4" applyFont="1" applyBorder="1" applyAlignment="1">
      <alignment horizontal="right"/>
    </xf>
    <xf numFmtId="1" fontId="8" fillId="0" borderId="0" xfId="4" applyNumberFormat="1" applyFont="1" applyBorder="1" applyAlignment="1">
      <alignment horizontal="right"/>
    </xf>
    <xf numFmtId="2" fontId="8" fillId="0" borderId="0" xfId="4" applyNumberFormat="1" applyFont="1" applyBorder="1" applyAlignment="1">
      <alignment horizontal="right"/>
    </xf>
    <xf numFmtId="0" fontId="5" fillId="0" borderId="0" xfId="4" applyFont="1"/>
    <xf numFmtId="165" fontId="5" fillId="0" borderId="0" xfId="4" applyNumberFormat="1" applyFont="1" applyBorder="1" applyAlignment="1">
      <alignment horizontal="left"/>
    </xf>
    <xf numFmtId="0" fontId="5" fillId="0" borderId="0" xfId="4" applyFont="1" applyBorder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9" applyNumberFormat="1" applyFont="1"/>
    <xf numFmtId="166" fontId="5" fillId="0" borderId="0" xfId="5" applyNumberFormat="1" applyFont="1" applyBorder="1"/>
    <xf numFmtId="1" fontId="5" fillId="0" borderId="0" xfId="5" applyNumberFormat="1" applyFont="1" applyBorder="1"/>
    <xf numFmtId="2" fontId="5" fillId="0" borderId="0" xfId="4" quotePrefix="1" applyNumberFormat="1" applyFont="1" applyBorder="1"/>
    <xf numFmtId="3" fontId="5" fillId="0" borderId="0" xfId="9" applyNumberFormat="1" applyFont="1" applyBorder="1"/>
    <xf numFmtId="165" fontId="5" fillId="0" borderId="0" xfId="4" applyNumberFormat="1" applyFont="1" applyBorder="1"/>
    <xf numFmtId="3" fontId="5" fillId="0" borderId="0" xfId="4" applyNumberFormat="1" applyFont="1"/>
    <xf numFmtId="0" fontId="9" fillId="0" borderId="15" xfId="4" applyFont="1" applyBorder="1"/>
    <xf numFmtId="3" fontId="8" fillId="0" borderId="15" xfId="0" applyNumberFormat="1" applyFont="1" applyBorder="1"/>
    <xf numFmtId="3" fontId="8" fillId="0" borderId="15" xfId="9" applyNumberFormat="1" applyFont="1" applyBorder="1"/>
    <xf numFmtId="166" fontId="8" fillId="0" borderId="15" xfId="5" applyNumberFormat="1" applyFont="1" applyBorder="1"/>
    <xf numFmtId="1" fontId="8" fillId="0" borderId="15" xfId="5" applyNumberFormat="1" applyFont="1" applyBorder="1"/>
    <xf numFmtId="2" fontId="8" fillId="0" borderId="15" xfId="4" quotePrefix="1" applyNumberFormat="1" applyFont="1" applyBorder="1"/>
    <xf numFmtId="0" fontId="6" fillId="0" borderId="0" xfId="4" applyFont="1" applyBorder="1"/>
    <xf numFmtId="164" fontId="5" fillId="0" borderId="0" xfId="9" applyNumberFormat="1" applyFont="1" applyBorder="1"/>
    <xf numFmtId="0" fontId="5" fillId="2" borderId="0" xfId="4" applyFont="1" applyFill="1" applyBorder="1"/>
    <xf numFmtId="3" fontId="5" fillId="2" borderId="0" xfId="9" applyNumberFormat="1" applyFont="1" applyFill="1" applyAlignment="1"/>
    <xf numFmtId="1" fontId="5" fillId="2" borderId="0" xfId="9" applyNumberFormat="1" applyFont="1" applyFill="1"/>
    <xf numFmtId="3" fontId="5" fillId="2" borderId="0" xfId="9" applyNumberFormat="1" applyFont="1" applyFill="1"/>
    <xf numFmtId="4" fontId="5" fillId="2" borderId="0" xfId="7" applyNumberFormat="1" applyFont="1" applyFill="1"/>
    <xf numFmtId="2" fontId="5" fillId="2" borderId="0" xfId="9" applyNumberFormat="1" applyFont="1" applyFill="1"/>
    <xf numFmtId="3" fontId="5" fillId="0" borderId="0" xfId="9" applyNumberFormat="1" applyFont="1" applyAlignment="1"/>
    <xf numFmtId="0" fontId="5" fillId="0" borderId="0" xfId="4" applyFont="1" applyFill="1" applyBorder="1"/>
    <xf numFmtId="0" fontId="8" fillId="0" borderId="0" xfId="4" applyFont="1" applyBorder="1"/>
    <xf numFmtId="1" fontId="5" fillId="0" borderId="0" xfId="0" applyNumberFormat="1" applyFont="1"/>
    <xf numFmtId="2" fontId="5" fillId="0" borderId="0" xfId="0" applyNumberFormat="1" applyFont="1"/>
    <xf numFmtId="168" fontId="6" fillId="0" borderId="0" xfId="1" applyNumberFormat="1" applyFont="1"/>
    <xf numFmtId="43" fontId="5" fillId="0" borderId="0" xfId="7" applyFont="1" applyBorder="1"/>
    <xf numFmtId="3" fontId="7" fillId="0" borderId="0" xfId="0" applyNumberFormat="1" applyFont="1"/>
    <xf numFmtId="3" fontId="5" fillId="0" borderId="0" xfId="4" applyNumberFormat="1" applyFont="1" applyBorder="1"/>
    <xf numFmtId="3" fontId="8" fillId="0" borderId="0" xfId="4" applyNumberFormat="1" applyFont="1" applyBorder="1" applyAlignment="1">
      <alignment horizontal="right"/>
    </xf>
    <xf numFmtId="1" fontId="5" fillId="0" borderId="0" xfId="9" applyNumberFormat="1" applyFont="1"/>
    <xf numFmtId="43" fontId="5" fillId="0" borderId="0" xfId="4" applyNumberFormat="1" applyFont="1" applyBorder="1"/>
    <xf numFmtId="0" fontId="5" fillId="2" borderId="1" xfId="4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5" fillId="0" borderId="0" xfId="4" applyNumberFormat="1" applyFont="1" applyBorder="1"/>
    <xf numFmtId="0" fontId="8" fillId="4" borderId="14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0">
    <cellStyle name="Komma" xfId="7" builtinId="3"/>
    <cellStyle name="Komma 2" xfId="1"/>
    <cellStyle name="Normal" xfId="0" builtinId="0"/>
    <cellStyle name="Normal 2" xfId="2"/>
    <cellStyle name="Normal 3" xfId="3"/>
    <cellStyle name="Normal_innutj" xfId="4"/>
    <cellStyle name="Prosent" xfId="5" builtinId="5"/>
    <cellStyle name="Prosent 2" xfId="6"/>
    <cellStyle name="Tusenskille 2" xfId="8"/>
    <cellStyle name="Tusenskille_innutj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9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1.44140625" defaultRowHeight="13.8" x14ac:dyDescent="0.3"/>
  <cols>
    <col min="1" max="1" width="6.44140625" style="4" customWidth="1"/>
    <col min="2" max="2" width="14" style="4" bestFit="1" customWidth="1"/>
    <col min="3" max="3" width="11.44140625" style="4" customWidth="1"/>
    <col min="4" max="4" width="12.33203125" style="4" bestFit="1" customWidth="1"/>
    <col min="5" max="11" width="11.44140625" style="4" customWidth="1"/>
    <col min="12" max="12" width="13" style="4" bestFit="1" customWidth="1"/>
    <col min="13" max="14" width="12.88671875" style="4" bestFit="1" customWidth="1"/>
    <col min="15" max="15" width="11.44140625" style="4" customWidth="1"/>
    <col min="16" max="16384" width="11.44140625" style="4"/>
  </cols>
  <sheetData>
    <row r="1" spans="1:15" ht="22.5" customHeight="1" x14ac:dyDescent="0.3">
      <c r="A1" s="77" t="s">
        <v>505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</row>
    <row r="2" spans="1:15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506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</row>
    <row r="3" spans="1:15" x14ac:dyDescent="0.3">
      <c r="A3" s="80"/>
      <c r="B3" s="80"/>
      <c r="C3" s="8" t="s">
        <v>60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57</v>
      </c>
      <c r="O4" s="17" t="s">
        <v>62</v>
      </c>
    </row>
    <row r="5" spans="1:15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61</v>
      </c>
      <c r="N5" s="27"/>
      <c r="O5" s="27"/>
    </row>
    <row r="6" spans="1:15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x14ac:dyDescent="0.3">
      <c r="A8" s="33">
        <v>101</v>
      </c>
      <c r="B8" s="34" t="s">
        <v>64</v>
      </c>
      <c r="C8" s="35">
        <v>622874</v>
      </c>
      <c r="D8" s="36">
        <v>30328</v>
      </c>
      <c r="E8" s="37">
        <f t="shared" ref="E8:E71" si="1">(C8*1000)/D8</f>
        <v>20537.918754945924</v>
      </c>
      <c r="F8" s="38">
        <f>IF(ISNUMBER(C8),E8/E$437,"")</f>
        <v>0.77669566891847053</v>
      </c>
      <c r="G8" s="39">
        <f t="shared" ref="G8:G71" si="2">(E$437-E8)*0.6</f>
        <v>3542.8596241043888</v>
      </c>
      <c r="H8" s="39">
        <f t="shared" ref="H8:H71" si="3">IF(E8&gt;=E$437*0.9,0,IF(E8&lt;0.9*E$437,(E$437*0.9-E8)*0.35))</f>
        <v>1141.174146231697</v>
      </c>
      <c r="I8" s="37">
        <f t="shared" ref="I8:I71" si="4">G8+H8</f>
        <v>4684.0337703360856</v>
      </c>
      <c r="J8" s="40">
        <f>I$439</f>
        <v>-321.39738605683681</v>
      </c>
      <c r="K8" s="37">
        <f t="shared" ref="K8:K71" si="5">I8+J8</f>
        <v>4362.6363842792489</v>
      </c>
      <c r="L8" s="37">
        <f t="shared" ref="L8:L71" si="6">(I8*D8)</f>
        <v>142057376.1867528</v>
      </c>
      <c r="M8" s="37">
        <f t="shared" ref="M8:M71" si="7">(K8*D8)</f>
        <v>132310036.26242106</v>
      </c>
      <c r="N8" s="41">
        <f>'jan-nov'!M8</f>
        <v>129814311.1231315</v>
      </c>
      <c r="O8" s="41">
        <f>M8-N8</f>
        <v>2495725.1392895579</v>
      </c>
    </row>
    <row r="9" spans="1:15" x14ac:dyDescent="0.3">
      <c r="A9" s="33">
        <v>104</v>
      </c>
      <c r="B9" s="34" t="s">
        <v>65</v>
      </c>
      <c r="C9" s="35">
        <v>706367</v>
      </c>
      <c r="D9" s="36">
        <v>31802</v>
      </c>
      <c r="E9" s="37">
        <f t="shared" si="1"/>
        <v>22211.401798629016</v>
      </c>
      <c r="F9" s="38">
        <f t="shared" ref="F9:F72" si="8">IF(ISNUMBER(C9),E9/E$437,"")</f>
        <v>0.83998285237390924</v>
      </c>
      <c r="G9" s="39">
        <f t="shared" si="2"/>
        <v>2538.769797894533</v>
      </c>
      <c r="H9" s="39">
        <f t="shared" si="3"/>
        <v>555.4550809426147</v>
      </c>
      <c r="I9" s="37">
        <f t="shared" si="4"/>
        <v>3094.2248788371476</v>
      </c>
      <c r="J9" s="40">
        <f>I$439</f>
        <v>-321.39738605683681</v>
      </c>
      <c r="K9" s="37">
        <f t="shared" si="5"/>
        <v>2772.8274927803109</v>
      </c>
      <c r="L9" s="37">
        <f t="shared" si="6"/>
        <v>98402539.596778974</v>
      </c>
      <c r="M9" s="37">
        <f t="shared" si="7"/>
        <v>88181459.925399452</v>
      </c>
      <c r="N9" s="41">
        <f>'jan-nov'!M9</f>
        <v>86524845.447699383</v>
      </c>
      <c r="O9" s="41">
        <f t="shared" ref="O9:O72" si="9">M9-N9</f>
        <v>1656614.4777000695</v>
      </c>
    </row>
    <row r="10" spans="1:15" x14ac:dyDescent="0.3">
      <c r="A10" s="33">
        <v>105</v>
      </c>
      <c r="B10" s="34" t="s">
        <v>66</v>
      </c>
      <c r="C10" s="35">
        <v>1110209</v>
      </c>
      <c r="D10" s="36">
        <v>54192</v>
      </c>
      <c r="E10" s="37">
        <f t="shared" si="1"/>
        <v>20486.584735754353</v>
      </c>
      <c r="F10" s="38">
        <f t="shared" si="8"/>
        <v>0.77475433733322074</v>
      </c>
      <c r="G10" s="39">
        <f t="shared" si="2"/>
        <v>3573.6600356193308</v>
      </c>
      <c r="H10" s="39">
        <f t="shared" si="3"/>
        <v>1159.1410529487466</v>
      </c>
      <c r="I10" s="37">
        <f t="shared" si="4"/>
        <v>4732.8010885680778</v>
      </c>
      <c r="J10" s="40">
        <f t="shared" ref="J10:J73" si="10">I$439</f>
        <v>-321.39738605683681</v>
      </c>
      <c r="K10" s="37">
        <f t="shared" si="5"/>
        <v>4411.4037025112411</v>
      </c>
      <c r="L10" s="37">
        <f t="shared" si="6"/>
        <v>256479956.59168127</v>
      </c>
      <c r="M10" s="37">
        <f t="shared" si="7"/>
        <v>239062789.44648919</v>
      </c>
      <c r="N10" s="41">
        <f>'jan-nov'!M10</f>
        <v>235966606.18519983</v>
      </c>
      <c r="O10" s="41">
        <f t="shared" si="9"/>
        <v>3096183.2612893581</v>
      </c>
    </row>
    <row r="11" spans="1:15" x14ac:dyDescent="0.3">
      <c r="A11" s="33">
        <v>106</v>
      </c>
      <c r="B11" s="34" t="s">
        <v>67</v>
      </c>
      <c r="C11" s="35">
        <v>1719479</v>
      </c>
      <c r="D11" s="36">
        <v>78159</v>
      </c>
      <c r="E11" s="37">
        <f t="shared" si="1"/>
        <v>21999.756905794598</v>
      </c>
      <c r="F11" s="38">
        <f t="shared" si="8"/>
        <v>0.83197894148232387</v>
      </c>
      <c r="G11" s="39">
        <f t="shared" si="2"/>
        <v>2665.756733595184</v>
      </c>
      <c r="H11" s="39">
        <f t="shared" si="3"/>
        <v>629.53079343466106</v>
      </c>
      <c r="I11" s="37">
        <f t="shared" si="4"/>
        <v>3295.287527029845</v>
      </c>
      <c r="J11" s="40">
        <f t="shared" si="10"/>
        <v>-321.39738605683681</v>
      </c>
      <c r="K11" s="37">
        <f t="shared" si="5"/>
        <v>2973.8901409730083</v>
      </c>
      <c r="L11" s="37">
        <f t="shared" si="6"/>
        <v>257556377.82512566</v>
      </c>
      <c r="M11" s="37">
        <f t="shared" si="7"/>
        <v>232436279.52830935</v>
      </c>
      <c r="N11" s="41">
        <f>'jan-nov'!M11</f>
        <v>225795121.69192931</v>
      </c>
      <c r="O11" s="41">
        <f t="shared" si="9"/>
        <v>6641157.8363800347</v>
      </c>
    </row>
    <row r="12" spans="1:15" x14ac:dyDescent="0.3">
      <c r="A12" s="33">
        <v>111</v>
      </c>
      <c r="B12" s="34" t="s">
        <v>68</v>
      </c>
      <c r="C12" s="35">
        <v>120496</v>
      </c>
      <c r="D12" s="36">
        <v>4480</v>
      </c>
      <c r="E12" s="37">
        <f t="shared" si="1"/>
        <v>26896.428571428572</v>
      </c>
      <c r="F12" s="38">
        <f t="shared" si="8"/>
        <v>1.0171595199135153</v>
      </c>
      <c r="G12" s="39">
        <f t="shared" si="2"/>
        <v>-272.24626578520036</v>
      </c>
      <c r="H12" s="39">
        <f t="shared" si="3"/>
        <v>0</v>
      </c>
      <c r="I12" s="37">
        <f t="shared" si="4"/>
        <v>-272.24626578520036</v>
      </c>
      <c r="J12" s="40">
        <f t="shared" si="10"/>
        <v>-321.39738605683681</v>
      </c>
      <c r="K12" s="37">
        <f t="shared" si="5"/>
        <v>-593.64365184203712</v>
      </c>
      <c r="L12" s="37">
        <f t="shared" si="6"/>
        <v>-1219663.2707176977</v>
      </c>
      <c r="M12" s="37">
        <f t="shared" si="7"/>
        <v>-2659523.5602523261</v>
      </c>
      <c r="N12" s="41">
        <f>'jan-nov'!M12</f>
        <v>-2456463.4467139957</v>
      </c>
      <c r="O12" s="41">
        <f t="shared" si="9"/>
        <v>-203060.11353833042</v>
      </c>
    </row>
    <row r="13" spans="1:15" x14ac:dyDescent="0.3">
      <c r="A13" s="33">
        <v>118</v>
      </c>
      <c r="B13" s="34" t="s">
        <v>69</v>
      </c>
      <c r="C13" s="35">
        <v>29788</v>
      </c>
      <c r="D13" s="36">
        <v>1406</v>
      </c>
      <c r="E13" s="37">
        <f t="shared" si="1"/>
        <v>21186.344238975817</v>
      </c>
      <c r="F13" s="38">
        <f t="shared" si="8"/>
        <v>0.80121759205350562</v>
      </c>
      <c r="G13" s="39">
        <f t="shared" si="2"/>
        <v>3153.804333686453</v>
      </c>
      <c r="H13" s="39">
        <f t="shared" si="3"/>
        <v>914.22522682123463</v>
      </c>
      <c r="I13" s="37">
        <f t="shared" si="4"/>
        <v>4068.0295605076876</v>
      </c>
      <c r="J13" s="40">
        <f t="shared" si="10"/>
        <v>-321.39738605683681</v>
      </c>
      <c r="K13" s="37">
        <f t="shared" si="5"/>
        <v>3746.6321744508509</v>
      </c>
      <c r="L13" s="37">
        <f t="shared" si="6"/>
        <v>5719649.5620738091</v>
      </c>
      <c r="M13" s="37">
        <f t="shared" si="7"/>
        <v>5267764.8372778967</v>
      </c>
      <c r="N13" s="41">
        <f>'jan-nov'!M13</f>
        <v>5155744.6135295089</v>
      </c>
      <c r="O13" s="41">
        <f t="shared" si="9"/>
        <v>112020.22374838777</v>
      </c>
    </row>
    <row r="14" spans="1:15" x14ac:dyDescent="0.3">
      <c r="A14" s="33">
        <v>119</v>
      </c>
      <c r="B14" s="34" t="s">
        <v>70</v>
      </c>
      <c r="C14" s="35">
        <v>75060</v>
      </c>
      <c r="D14" s="36">
        <v>3613</v>
      </c>
      <c r="E14" s="37">
        <f t="shared" si="1"/>
        <v>20774.979241627458</v>
      </c>
      <c r="F14" s="38">
        <f t="shared" si="8"/>
        <v>0.78566073765178168</v>
      </c>
      <c r="G14" s="39">
        <f t="shared" si="2"/>
        <v>3400.6233320954684</v>
      </c>
      <c r="H14" s="39">
        <f t="shared" si="3"/>
        <v>1058.2029758931603</v>
      </c>
      <c r="I14" s="37">
        <f t="shared" si="4"/>
        <v>4458.8263079886292</v>
      </c>
      <c r="J14" s="40">
        <f t="shared" si="10"/>
        <v>-321.39738605683681</v>
      </c>
      <c r="K14" s="37">
        <f t="shared" si="5"/>
        <v>4137.4289219317925</v>
      </c>
      <c r="L14" s="37">
        <f t="shared" si="6"/>
        <v>16109739.450762916</v>
      </c>
      <c r="M14" s="37">
        <f t="shared" si="7"/>
        <v>14948530.694939567</v>
      </c>
      <c r="N14" s="41">
        <f>'jan-nov'!M14</f>
        <v>14468402.587967357</v>
      </c>
      <c r="O14" s="41">
        <f t="shared" si="9"/>
        <v>480128.10697221011</v>
      </c>
    </row>
    <row r="15" spans="1:15" x14ac:dyDescent="0.3">
      <c r="A15" s="33">
        <v>121</v>
      </c>
      <c r="B15" s="34" t="s">
        <v>71</v>
      </c>
      <c r="C15" s="35">
        <v>14750</v>
      </c>
      <c r="D15" s="36">
        <v>672</v>
      </c>
      <c r="E15" s="37">
        <f t="shared" si="1"/>
        <v>21949.404761904763</v>
      </c>
      <c r="F15" s="38">
        <f t="shared" si="8"/>
        <v>0.83007474210620269</v>
      </c>
      <c r="G15" s="39">
        <f t="shared" si="2"/>
        <v>2695.9680199290851</v>
      </c>
      <c r="H15" s="39">
        <f t="shared" si="3"/>
        <v>647.15404379610334</v>
      </c>
      <c r="I15" s="37">
        <f t="shared" si="4"/>
        <v>3343.1220637251886</v>
      </c>
      <c r="J15" s="40">
        <f t="shared" si="10"/>
        <v>-321.39738605683681</v>
      </c>
      <c r="K15" s="37">
        <f t="shared" si="5"/>
        <v>3021.7246776683519</v>
      </c>
      <c r="L15" s="37">
        <f t="shared" si="6"/>
        <v>2246578.0268233269</v>
      </c>
      <c r="M15" s="37">
        <f t="shared" si="7"/>
        <v>2030598.9833931325</v>
      </c>
      <c r="N15" s="41">
        <f>'jan-nov'!M15</f>
        <v>1880610.0855560657</v>
      </c>
      <c r="O15" s="41">
        <f t="shared" si="9"/>
        <v>149988.89783706679</v>
      </c>
    </row>
    <row r="16" spans="1:15" x14ac:dyDescent="0.3">
      <c r="A16" s="33">
        <v>122</v>
      </c>
      <c r="B16" s="34" t="s">
        <v>72</v>
      </c>
      <c r="C16" s="35">
        <v>114965</v>
      </c>
      <c r="D16" s="36">
        <v>5346</v>
      </c>
      <c r="E16" s="37">
        <f t="shared" si="1"/>
        <v>21504.863449307893</v>
      </c>
      <c r="F16" s="38">
        <f t="shared" si="8"/>
        <v>0.81326323767534736</v>
      </c>
      <c r="G16" s="39">
        <f t="shared" si="2"/>
        <v>2962.6928074872071</v>
      </c>
      <c r="H16" s="39">
        <f t="shared" si="3"/>
        <v>802.74350320500776</v>
      </c>
      <c r="I16" s="37">
        <f t="shared" si="4"/>
        <v>3765.4363106922146</v>
      </c>
      <c r="J16" s="40">
        <f t="shared" si="10"/>
        <v>-321.39738605683681</v>
      </c>
      <c r="K16" s="37">
        <f t="shared" si="5"/>
        <v>3444.038924635378</v>
      </c>
      <c r="L16" s="37">
        <f t="shared" si="6"/>
        <v>20130022.51696058</v>
      </c>
      <c r="M16" s="37">
        <f t="shared" si="7"/>
        <v>18411832.09110073</v>
      </c>
      <c r="N16" s="41">
        <f>'jan-nov'!M16</f>
        <v>17629254.341343343</v>
      </c>
      <c r="O16" s="41">
        <f t="shared" si="9"/>
        <v>782577.74975738674</v>
      </c>
    </row>
    <row r="17" spans="1:15" x14ac:dyDescent="0.3">
      <c r="A17" s="33">
        <v>123</v>
      </c>
      <c r="B17" s="34" t="s">
        <v>73</v>
      </c>
      <c r="C17" s="35">
        <v>131932</v>
      </c>
      <c r="D17" s="36">
        <v>5692</v>
      </c>
      <c r="E17" s="37">
        <f t="shared" si="1"/>
        <v>23178.496134926212</v>
      </c>
      <c r="F17" s="38">
        <f t="shared" si="8"/>
        <v>0.87655608023599363</v>
      </c>
      <c r="G17" s="39">
        <f t="shared" si="2"/>
        <v>1958.5131961162158</v>
      </c>
      <c r="H17" s="39">
        <f t="shared" si="3"/>
        <v>216.97206323859626</v>
      </c>
      <c r="I17" s="37">
        <f t="shared" si="4"/>
        <v>2175.4852593548121</v>
      </c>
      <c r="J17" s="40">
        <f t="shared" si="10"/>
        <v>-321.39738605683681</v>
      </c>
      <c r="K17" s="37">
        <f t="shared" si="5"/>
        <v>1854.0878732979754</v>
      </c>
      <c r="L17" s="37">
        <f t="shared" si="6"/>
        <v>12382862.096247591</v>
      </c>
      <c r="M17" s="37">
        <f t="shared" si="7"/>
        <v>10553468.174812077</v>
      </c>
      <c r="N17" s="41">
        <f>'jan-nov'!M17</f>
        <v>10955818.165156439</v>
      </c>
      <c r="O17" s="41">
        <f t="shared" si="9"/>
        <v>-402349.99034436233</v>
      </c>
    </row>
    <row r="18" spans="1:15" x14ac:dyDescent="0.3">
      <c r="A18" s="33">
        <v>124</v>
      </c>
      <c r="B18" s="34" t="s">
        <v>74</v>
      </c>
      <c r="C18" s="35">
        <v>348072</v>
      </c>
      <c r="D18" s="36">
        <v>15513</v>
      </c>
      <c r="E18" s="37">
        <f t="shared" si="1"/>
        <v>22437.43956681493</v>
      </c>
      <c r="F18" s="38">
        <f t="shared" si="8"/>
        <v>0.84853106787990917</v>
      </c>
      <c r="G18" s="39">
        <f t="shared" si="2"/>
        <v>2403.1471369829851</v>
      </c>
      <c r="H18" s="39">
        <f t="shared" si="3"/>
        <v>476.34186207754499</v>
      </c>
      <c r="I18" s="37">
        <f t="shared" si="4"/>
        <v>2879.4889990605302</v>
      </c>
      <c r="J18" s="40">
        <f t="shared" si="10"/>
        <v>-321.39738605683681</v>
      </c>
      <c r="K18" s="37">
        <f t="shared" si="5"/>
        <v>2558.0916130036935</v>
      </c>
      <c r="L18" s="37">
        <f t="shared" si="6"/>
        <v>44669512.842426002</v>
      </c>
      <c r="M18" s="37">
        <f t="shared" si="7"/>
        <v>39683675.192526296</v>
      </c>
      <c r="N18" s="41">
        <f>'jan-nov'!M18</f>
        <v>38441952.019689366</v>
      </c>
      <c r="O18" s="41">
        <f t="shared" si="9"/>
        <v>1241723.1728369296</v>
      </c>
    </row>
    <row r="19" spans="1:15" x14ac:dyDescent="0.3">
      <c r="A19" s="33">
        <v>125</v>
      </c>
      <c r="B19" s="34" t="s">
        <v>75</v>
      </c>
      <c r="C19" s="35">
        <v>237494</v>
      </c>
      <c r="D19" s="36">
        <v>11353</v>
      </c>
      <c r="E19" s="37">
        <f t="shared" si="1"/>
        <v>20919.052232889986</v>
      </c>
      <c r="F19" s="38">
        <f t="shared" si="8"/>
        <v>0.79110923852749904</v>
      </c>
      <c r="G19" s="39">
        <f t="shared" si="2"/>
        <v>3314.1795373379514</v>
      </c>
      <c r="H19" s="39">
        <f t="shared" si="3"/>
        <v>1007.7774289512753</v>
      </c>
      <c r="I19" s="37">
        <f t="shared" si="4"/>
        <v>4321.9569662892263</v>
      </c>
      <c r="J19" s="40">
        <f t="shared" si="10"/>
        <v>-321.39738605683681</v>
      </c>
      <c r="K19" s="37">
        <f t="shared" si="5"/>
        <v>4000.5595802323896</v>
      </c>
      <c r="L19" s="37">
        <f t="shared" si="6"/>
        <v>49067177.438281588</v>
      </c>
      <c r="M19" s="37">
        <f t="shared" si="7"/>
        <v>45418352.914378323</v>
      </c>
      <c r="N19" s="41">
        <f>'jan-nov'!M19</f>
        <v>45216599.109104164</v>
      </c>
      <c r="O19" s="41">
        <f t="shared" si="9"/>
        <v>201753.80527415872</v>
      </c>
    </row>
    <row r="20" spans="1:15" x14ac:dyDescent="0.3">
      <c r="A20" s="33">
        <v>127</v>
      </c>
      <c r="B20" s="34" t="s">
        <v>76</v>
      </c>
      <c r="C20" s="35">
        <v>80910</v>
      </c>
      <c r="D20" s="36">
        <v>3731</v>
      </c>
      <c r="E20" s="37">
        <f t="shared" si="1"/>
        <v>21685.875100509245</v>
      </c>
      <c r="F20" s="38">
        <f t="shared" si="8"/>
        <v>0.82010867158661038</v>
      </c>
      <c r="G20" s="39">
        <f t="shared" si="2"/>
        <v>2854.085816766396</v>
      </c>
      <c r="H20" s="39">
        <f t="shared" si="3"/>
        <v>739.38942528453458</v>
      </c>
      <c r="I20" s="37">
        <f t="shared" si="4"/>
        <v>3593.4752420509303</v>
      </c>
      <c r="J20" s="40">
        <f t="shared" si="10"/>
        <v>-321.39738605683681</v>
      </c>
      <c r="K20" s="37">
        <f t="shared" si="5"/>
        <v>3272.0778559940936</v>
      </c>
      <c r="L20" s="37">
        <f t="shared" si="6"/>
        <v>13407256.128092021</v>
      </c>
      <c r="M20" s="37">
        <f t="shared" si="7"/>
        <v>12208122.480713964</v>
      </c>
      <c r="N20" s="41">
        <f>'jan-nov'!M20</f>
        <v>11686536.204181075</v>
      </c>
      <c r="O20" s="41">
        <f t="shared" si="9"/>
        <v>521586.27653288841</v>
      </c>
    </row>
    <row r="21" spans="1:15" x14ac:dyDescent="0.3">
      <c r="A21" s="33">
        <v>128</v>
      </c>
      <c r="B21" s="34" t="s">
        <v>77</v>
      </c>
      <c r="C21" s="35">
        <v>167095</v>
      </c>
      <c r="D21" s="36">
        <v>8020</v>
      </c>
      <c r="E21" s="37">
        <f t="shared" si="1"/>
        <v>20834.788029925188</v>
      </c>
      <c r="F21" s="38">
        <f t="shared" si="8"/>
        <v>0.78792256502525515</v>
      </c>
      <c r="G21" s="39">
        <f t="shared" si="2"/>
        <v>3364.7380591168298</v>
      </c>
      <c r="H21" s="39">
        <f t="shared" si="3"/>
        <v>1037.2698999889546</v>
      </c>
      <c r="I21" s="37">
        <f t="shared" si="4"/>
        <v>4402.0079591057847</v>
      </c>
      <c r="J21" s="40">
        <f t="shared" si="10"/>
        <v>-321.39738605683681</v>
      </c>
      <c r="K21" s="37">
        <f t="shared" si="5"/>
        <v>4080.610573048948</v>
      </c>
      <c r="L21" s="37">
        <f t="shared" si="6"/>
        <v>35304103.832028396</v>
      </c>
      <c r="M21" s="37">
        <f t="shared" si="7"/>
        <v>32726496.795852564</v>
      </c>
      <c r="N21" s="41">
        <f>'jan-nov'!M21</f>
        <v>32804942.390118539</v>
      </c>
      <c r="O21" s="41">
        <f t="shared" si="9"/>
        <v>-78445.594265975058</v>
      </c>
    </row>
    <row r="22" spans="1:15" x14ac:dyDescent="0.3">
      <c r="A22" s="33">
        <v>135</v>
      </c>
      <c r="B22" s="34" t="s">
        <v>78</v>
      </c>
      <c r="C22" s="35">
        <v>167440</v>
      </c>
      <c r="D22" s="36">
        <v>7206</v>
      </c>
      <c r="E22" s="37">
        <f t="shared" si="1"/>
        <v>23236.192062170412</v>
      </c>
      <c r="F22" s="38">
        <f t="shared" si="8"/>
        <v>0.87873800418551817</v>
      </c>
      <c r="G22" s="39">
        <f t="shared" si="2"/>
        <v>1923.8956397696957</v>
      </c>
      <c r="H22" s="39">
        <f t="shared" si="3"/>
        <v>196.77848870312627</v>
      </c>
      <c r="I22" s="37">
        <f t="shared" si="4"/>
        <v>2120.6741284728218</v>
      </c>
      <c r="J22" s="40">
        <f t="shared" si="10"/>
        <v>-321.39738605683681</v>
      </c>
      <c r="K22" s="37">
        <f t="shared" si="5"/>
        <v>1799.2767424159852</v>
      </c>
      <c r="L22" s="37">
        <f t="shared" si="6"/>
        <v>15281577.769775154</v>
      </c>
      <c r="M22" s="37">
        <f t="shared" si="7"/>
        <v>12965588.20584959</v>
      </c>
      <c r="N22" s="41">
        <f>'jan-nov'!M22</f>
        <v>13388087.613864595</v>
      </c>
      <c r="O22" s="41">
        <f t="shared" si="9"/>
        <v>-422499.40801500529</v>
      </c>
    </row>
    <row r="23" spans="1:15" x14ac:dyDescent="0.3">
      <c r="A23" s="33">
        <v>136</v>
      </c>
      <c r="B23" s="34" t="s">
        <v>79</v>
      </c>
      <c r="C23" s="35">
        <v>364572</v>
      </c>
      <c r="D23" s="36">
        <v>15242</v>
      </c>
      <c r="E23" s="37">
        <f t="shared" si="1"/>
        <v>23918.908279753312</v>
      </c>
      <c r="F23" s="38">
        <f t="shared" si="8"/>
        <v>0.90455672202270609</v>
      </c>
      <c r="G23" s="39">
        <f t="shared" si="2"/>
        <v>1514.2659092199558</v>
      </c>
      <c r="H23" s="39">
        <f t="shared" si="3"/>
        <v>0</v>
      </c>
      <c r="I23" s="37">
        <f t="shared" si="4"/>
        <v>1514.2659092199558</v>
      </c>
      <c r="J23" s="40">
        <f t="shared" si="10"/>
        <v>-321.39738605683681</v>
      </c>
      <c r="K23" s="37">
        <f t="shared" si="5"/>
        <v>1192.8685231631189</v>
      </c>
      <c r="L23" s="37">
        <f t="shared" si="6"/>
        <v>23080440.988330565</v>
      </c>
      <c r="M23" s="37">
        <f t="shared" si="7"/>
        <v>18181702.03005226</v>
      </c>
      <c r="N23" s="41">
        <f>'jan-nov'!M23</f>
        <v>17721651.460978869</v>
      </c>
      <c r="O23" s="41">
        <f t="shared" si="9"/>
        <v>460050.56907339022</v>
      </c>
    </row>
    <row r="24" spans="1:15" x14ac:dyDescent="0.3">
      <c r="A24" s="33">
        <v>137</v>
      </c>
      <c r="B24" s="34" t="s">
        <v>80</v>
      </c>
      <c r="C24" s="35">
        <v>113132</v>
      </c>
      <c r="D24" s="36">
        <v>5100</v>
      </c>
      <c r="E24" s="37">
        <f t="shared" si="1"/>
        <v>22182.745098039217</v>
      </c>
      <c r="F24" s="38">
        <f t="shared" si="8"/>
        <v>0.83889912351612361</v>
      </c>
      <c r="G24" s="39">
        <f t="shared" si="2"/>
        <v>2555.9638182484127</v>
      </c>
      <c r="H24" s="39">
        <f t="shared" si="3"/>
        <v>565.48492614904455</v>
      </c>
      <c r="I24" s="37">
        <f t="shared" si="4"/>
        <v>3121.4487443974572</v>
      </c>
      <c r="J24" s="40">
        <f t="shared" si="10"/>
        <v>-321.39738605683681</v>
      </c>
      <c r="K24" s="37">
        <f t="shared" si="5"/>
        <v>2800.0513583406205</v>
      </c>
      <c r="L24" s="37">
        <f t="shared" si="6"/>
        <v>15919388.596427031</v>
      </c>
      <c r="M24" s="37">
        <f t="shared" si="7"/>
        <v>14280261.927537164</v>
      </c>
      <c r="N24" s="41">
        <f>'jan-nov'!M24</f>
        <v>13875828.327880854</v>
      </c>
      <c r="O24" s="41">
        <f t="shared" si="9"/>
        <v>404433.59965630993</v>
      </c>
    </row>
    <row r="25" spans="1:15" x14ac:dyDescent="0.3">
      <c r="A25" s="33">
        <v>138</v>
      </c>
      <c r="B25" s="34" t="s">
        <v>81</v>
      </c>
      <c r="C25" s="35">
        <v>119637</v>
      </c>
      <c r="D25" s="36">
        <v>5343</v>
      </c>
      <c r="E25" s="37">
        <f t="shared" si="1"/>
        <v>22391.353172375071</v>
      </c>
      <c r="F25" s="38">
        <f t="shared" si="8"/>
        <v>0.84678818909142983</v>
      </c>
      <c r="G25" s="39">
        <f t="shared" si="2"/>
        <v>2430.7989736469003</v>
      </c>
      <c r="H25" s="39">
        <f t="shared" si="3"/>
        <v>492.47210013149555</v>
      </c>
      <c r="I25" s="37">
        <f t="shared" si="4"/>
        <v>2923.2710737783959</v>
      </c>
      <c r="J25" s="40">
        <f t="shared" si="10"/>
        <v>-321.39738605683681</v>
      </c>
      <c r="K25" s="37">
        <f t="shared" si="5"/>
        <v>2601.8736877215592</v>
      </c>
      <c r="L25" s="37">
        <f t="shared" si="6"/>
        <v>15619037.34719797</v>
      </c>
      <c r="M25" s="37">
        <f t="shared" si="7"/>
        <v>13901811.113496291</v>
      </c>
      <c r="N25" s="41">
        <f>'jan-nov'!M25</f>
        <v>15345871.70703282</v>
      </c>
      <c r="O25" s="41">
        <f t="shared" si="9"/>
        <v>-1444060.5935365297</v>
      </c>
    </row>
    <row r="26" spans="1:15" x14ac:dyDescent="0.3">
      <c r="A26" s="33">
        <v>211</v>
      </c>
      <c r="B26" s="34" t="s">
        <v>82</v>
      </c>
      <c r="C26" s="35">
        <v>425131</v>
      </c>
      <c r="D26" s="36">
        <v>16310</v>
      </c>
      <c r="E26" s="37">
        <f t="shared" si="1"/>
        <v>26065.665236051504</v>
      </c>
      <c r="F26" s="38">
        <f t="shared" si="8"/>
        <v>0.98574200910423504</v>
      </c>
      <c r="G26" s="39">
        <f t="shared" si="2"/>
        <v>226.21173544104093</v>
      </c>
      <c r="H26" s="39">
        <f t="shared" si="3"/>
        <v>0</v>
      </c>
      <c r="I26" s="37">
        <f>G26+H26</f>
        <v>226.21173544104093</v>
      </c>
      <c r="J26" s="40">
        <f>I$439</f>
        <v>-321.39738605683681</v>
      </c>
      <c r="K26" s="37">
        <f t="shared" si="5"/>
        <v>-95.185650615795879</v>
      </c>
      <c r="L26" s="37">
        <f t="shared" si="6"/>
        <v>3689513.4050433775</v>
      </c>
      <c r="M26" s="37">
        <f t="shared" si="7"/>
        <v>-1552477.9615436308</v>
      </c>
      <c r="N26" s="41">
        <f>'jan-nov'!M26</f>
        <v>1272050.2643068752</v>
      </c>
      <c r="O26" s="41">
        <f t="shared" si="9"/>
        <v>-2824528.2258505058</v>
      </c>
    </row>
    <row r="27" spans="1:15" x14ac:dyDescent="0.3">
      <c r="A27" s="33">
        <v>213</v>
      </c>
      <c r="B27" s="34" t="s">
        <v>83</v>
      </c>
      <c r="C27" s="35">
        <v>808395</v>
      </c>
      <c r="D27" s="36">
        <v>29775</v>
      </c>
      <c r="E27" s="37">
        <f t="shared" si="1"/>
        <v>27150.125944584383</v>
      </c>
      <c r="F27" s="38">
        <f t="shared" si="8"/>
        <v>1.0267537564716211</v>
      </c>
      <c r="G27" s="39">
        <f t="shared" si="2"/>
        <v>-424.4646896786864</v>
      </c>
      <c r="H27" s="39">
        <f t="shared" si="3"/>
        <v>0</v>
      </c>
      <c r="I27" s="37">
        <f t="shared" si="4"/>
        <v>-424.4646896786864</v>
      </c>
      <c r="J27" s="40">
        <f>I$439</f>
        <v>-321.39738605683681</v>
      </c>
      <c r="K27" s="37">
        <f>I27+J27</f>
        <v>-745.86207573552315</v>
      </c>
      <c r="L27" s="37">
        <f t="shared" si="6"/>
        <v>-12638436.135182887</v>
      </c>
      <c r="M27" s="37">
        <f t="shared" si="7"/>
        <v>-22208043.305025201</v>
      </c>
      <c r="N27" s="41">
        <f>'jan-nov'!M27</f>
        <v>-17634372.126318965</v>
      </c>
      <c r="O27" s="41">
        <f t="shared" si="9"/>
        <v>-4573671.1787062362</v>
      </c>
    </row>
    <row r="28" spans="1:15" x14ac:dyDescent="0.3">
      <c r="A28" s="33">
        <v>214</v>
      </c>
      <c r="B28" s="34" t="s">
        <v>84</v>
      </c>
      <c r="C28" s="35">
        <v>473176</v>
      </c>
      <c r="D28" s="36">
        <v>18503</v>
      </c>
      <c r="E28" s="37">
        <f t="shared" si="1"/>
        <v>25572.934118791549</v>
      </c>
      <c r="F28" s="38">
        <f t="shared" si="8"/>
        <v>0.96710807986907321</v>
      </c>
      <c r="G28" s="39">
        <f t="shared" si="2"/>
        <v>521.85040579701376</v>
      </c>
      <c r="H28" s="39">
        <f t="shared" si="3"/>
        <v>0</v>
      </c>
      <c r="I28" s="37">
        <f t="shared" si="4"/>
        <v>521.85040579701376</v>
      </c>
      <c r="J28" s="40">
        <f t="shared" si="10"/>
        <v>-321.39738605683681</v>
      </c>
      <c r="K28" s="37">
        <f t="shared" si="5"/>
        <v>200.45301974017696</v>
      </c>
      <c r="L28" s="37">
        <f t="shared" si="6"/>
        <v>9655798.0584621448</v>
      </c>
      <c r="M28" s="37">
        <f t="shared" si="7"/>
        <v>3708982.2242524941</v>
      </c>
      <c r="N28" s="41">
        <f>'jan-nov'!M28</f>
        <v>4138006.7958595906</v>
      </c>
      <c r="O28" s="41">
        <f t="shared" si="9"/>
        <v>-429024.57160709659</v>
      </c>
    </row>
    <row r="29" spans="1:15" x14ac:dyDescent="0.3">
      <c r="A29" s="33">
        <v>215</v>
      </c>
      <c r="B29" s="34" t="s">
        <v>85</v>
      </c>
      <c r="C29" s="35">
        <v>488635</v>
      </c>
      <c r="D29" s="36">
        <v>15656</v>
      </c>
      <c r="E29" s="37">
        <f t="shared" si="1"/>
        <v>31210.717935615739</v>
      </c>
      <c r="F29" s="38">
        <f t="shared" si="8"/>
        <v>1.1803157726773565</v>
      </c>
      <c r="G29" s="39">
        <f t="shared" si="2"/>
        <v>-2860.8198842975003</v>
      </c>
      <c r="H29" s="39">
        <f t="shared" si="3"/>
        <v>0</v>
      </c>
      <c r="I29" s="37">
        <f t="shared" si="4"/>
        <v>-2860.8198842975003</v>
      </c>
      <c r="J29" s="40">
        <f t="shared" si="10"/>
        <v>-321.39738605683681</v>
      </c>
      <c r="K29" s="37">
        <f t="shared" si="5"/>
        <v>-3182.217270354337</v>
      </c>
      <c r="L29" s="37">
        <f t="shared" si="6"/>
        <v>-44788996.108561665</v>
      </c>
      <c r="M29" s="37">
        <f t="shared" si="7"/>
        <v>-49820793.584667496</v>
      </c>
      <c r="N29" s="41">
        <f>'jan-nov'!M29</f>
        <v>-46189415.295034416</v>
      </c>
      <c r="O29" s="41">
        <f t="shared" si="9"/>
        <v>-3631378.2896330804</v>
      </c>
    </row>
    <row r="30" spans="1:15" x14ac:dyDescent="0.3">
      <c r="A30" s="33">
        <v>216</v>
      </c>
      <c r="B30" s="34" t="s">
        <v>86</v>
      </c>
      <c r="C30" s="35">
        <v>506316</v>
      </c>
      <c r="D30" s="36">
        <v>18372</v>
      </c>
      <c r="E30" s="37">
        <f t="shared" si="1"/>
        <v>27559.111691704769</v>
      </c>
      <c r="F30" s="38">
        <f t="shared" si="8"/>
        <v>1.0422206332388346</v>
      </c>
      <c r="G30" s="39">
        <f t="shared" si="2"/>
        <v>-669.85613795091842</v>
      </c>
      <c r="H30" s="39">
        <f t="shared" si="3"/>
        <v>0</v>
      </c>
      <c r="I30" s="37">
        <f t="shared" si="4"/>
        <v>-669.85613795091842</v>
      </c>
      <c r="J30" s="40">
        <f t="shared" si="10"/>
        <v>-321.39738605683681</v>
      </c>
      <c r="K30" s="37">
        <f t="shared" si="5"/>
        <v>-991.25352400775523</v>
      </c>
      <c r="L30" s="37">
        <f t="shared" si="6"/>
        <v>-12306596.966434274</v>
      </c>
      <c r="M30" s="37">
        <f t="shared" si="7"/>
        <v>-18211309.743070479</v>
      </c>
      <c r="N30" s="41">
        <f>'jan-nov'!M30</f>
        <v>-17955081.259604804</v>
      </c>
      <c r="O30" s="41">
        <f t="shared" si="9"/>
        <v>-256228.48346567526</v>
      </c>
    </row>
    <row r="31" spans="1:15" x14ac:dyDescent="0.3">
      <c r="A31" s="33">
        <v>217</v>
      </c>
      <c r="B31" s="34" t="s">
        <v>87</v>
      </c>
      <c r="C31" s="35">
        <v>873874</v>
      </c>
      <c r="D31" s="36">
        <v>26580</v>
      </c>
      <c r="E31" s="37">
        <f t="shared" si="1"/>
        <v>32877.12565838977</v>
      </c>
      <c r="F31" s="38">
        <f t="shared" si="8"/>
        <v>1.2433353841761698</v>
      </c>
      <c r="G31" s="39">
        <f t="shared" si="2"/>
        <v>-3860.664517961919</v>
      </c>
      <c r="H31" s="39">
        <f t="shared" si="3"/>
        <v>0</v>
      </c>
      <c r="I31" s="37">
        <f t="shared" si="4"/>
        <v>-3860.664517961919</v>
      </c>
      <c r="J31" s="40">
        <f t="shared" si="10"/>
        <v>-321.39738605683681</v>
      </c>
      <c r="K31" s="37">
        <f t="shared" si="5"/>
        <v>-4182.0619040187557</v>
      </c>
      <c r="L31" s="37">
        <f t="shared" si="6"/>
        <v>-102616462.88742781</v>
      </c>
      <c r="M31" s="37">
        <f t="shared" si="7"/>
        <v>-111159205.40881853</v>
      </c>
      <c r="N31" s="41">
        <f>'jan-nov'!M31</f>
        <v>-102407396.0744772</v>
      </c>
      <c r="O31" s="41">
        <f t="shared" si="9"/>
        <v>-8751809.3343413323</v>
      </c>
    </row>
    <row r="32" spans="1:15" x14ac:dyDescent="0.3">
      <c r="A32" s="33">
        <v>219</v>
      </c>
      <c r="B32" s="34" t="s">
        <v>88</v>
      </c>
      <c r="C32" s="35">
        <v>5002876</v>
      </c>
      <c r="D32" s="36">
        <v>120685</v>
      </c>
      <c r="E32" s="37">
        <f t="shared" si="1"/>
        <v>41454.000082860337</v>
      </c>
      <c r="F32" s="38">
        <f t="shared" si="8"/>
        <v>1.5676925548237381</v>
      </c>
      <c r="G32" s="39">
        <f t="shared" si="2"/>
        <v>-9006.7891726442595</v>
      </c>
      <c r="H32" s="39">
        <f t="shared" si="3"/>
        <v>0</v>
      </c>
      <c r="I32" s="37">
        <f t="shared" si="4"/>
        <v>-9006.7891726442595</v>
      </c>
      <c r="J32" s="40">
        <f t="shared" si="10"/>
        <v>-321.39738605683681</v>
      </c>
      <c r="K32" s="37">
        <f t="shared" si="5"/>
        <v>-9328.1865587010961</v>
      </c>
      <c r="L32" s="37">
        <f t="shared" si="6"/>
        <v>-1086984351.3005724</v>
      </c>
      <c r="M32" s="37">
        <f t="shared" si="7"/>
        <v>-1125772194.8368418</v>
      </c>
      <c r="N32" s="41">
        <f>'jan-nov'!M32</f>
        <v>-1074803760.5059547</v>
      </c>
      <c r="O32" s="41">
        <f t="shared" si="9"/>
        <v>-50968434.330887079</v>
      </c>
    </row>
    <row r="33" spans="1:15" x14ac:dyDescent="0.3">
      <c r="A33" s="33">
        <v>220</v>
      </c>
      <c r="B33" s="34" t="s">
        <v>89</v>
      </c>
      <c r="C33" s="35">
        <v>2358793</v>
      </c>
      <c r="D33" s="36">
        <v>59571</v>
      </c>
      <c r="E33" s="37">
        <f t="shared" si="1"/>
        <v>39596.330429235699</v>
      </c>
      <c r="F33" s="38">
        <f t="shared" si="8"/>
        <v>1.4974398680024861</v>
      </c>
      <c r="G33" s="39">
        <f t="shared" si="2"/>
        <v>-7892.187380469476</v>
      </c>
      <c r="H33" s="39">
        <f t="shared" si="3"/>
        <v>0</v>
      </c>
      <c r="I33" s="37">
        <f t="shared" si="4"/>
        <v>-7892.187380469476</v>
      </c>
      <c r="J33" s="40">
        <f t="shared" si="10"/>
        <v>-321.39738605683681</v>
      </c>
      <c r="K33" s="37">
        <f t="shared" si="5"/>
        <v>-8213.5847665263136</v>
      </c>
      <c r="L33" s="37">
        <f t="shared" si="6"/>
        <v>-470145494.44194716</v>
      </c>
      <c r="M33" s="37">
        <f t="shared" si="7"/>
        <v>-489291458.12673903</v>
      </c>
      <c r="N33" s="41">
        <f>'jan-nov'!M33</f>
        <v>-470349675.17504454</v>
      </c>
      <c r="O33" s="41">
        <f t="shared" si="9"/>
        <v>-18941782.951694489</v>
      </c>
    </row>
    <row r="34" spans="1:15" x14ac:dyDescent="0.3">
      <c r="A34" s="33">
        <v>221</v>
      </c>
      <c r="B34" s="34" t="s">
        <v>90</v>
      </c>
      <c r="C34" s="35">
        <v>329143</v>
      </c>
      <c r="D34" s="36">
        <v>15726</v>
      </c>
      <c r="E34" s="37">
        <f t="shared" si="1"/>
        <v>20929.861376065113</v>
      </c>
      <c r="F34" s="38">
        <f t="shared" si="8"/>
        <v>0.79151801483969575</v>
      </c>
      <c r="G34" s="39">
        <f t="shared" si="2"/>
        <v>3307.6940514328749</v>
      </c>
      <c r="H34" s="39">
        <f t="shared" si="3"/>
        <v>1003.9942288399808</v>
      </c>
      <c r="I34" s="37">
        <f t="shared" si="4"/>
        <v>4311.688280272856</v>
      </c>
      <c r="J34" s="40">
        <f t="shared" si="10"/>
        <v>-321.39738605683681</v>
      </c>
      <c r="K34" s="37">
        <f t="shared" si="5"/>
        <v>3990.2908942160193</v>
      </c>
      <c r="L34" s="37">
        <f t="shared" si="6"/>
        <v>67805609.895570934</v>
      </c>
      <c r="M34" s="37">
        <f t="shared" si="7"/>
        <v>62751314.602441117</v>
      </c>
      <c r="N34" s="41">
        <f>'jan-nov'!M34</f>
        <v>65160519.055736162</v>
      </c>
      <c r="O34" s="41">
        <f t="shared" si="9"/>
        <v>-2409204.4532950446</v>
      </c>
    </row>
    <row r="35" spans="1:15" x14ac:dyDescent="0.3">
      <c r="A35" s="33">
        <v>226</v>
      </c>
      <c r="B35" s="34" t="s">
        <v>91</v>
      </c>
      <c r="C35" s="35">
        <v>436963</v>
      </c>
      <c r="D35" s="36">
        <v>17089</v>
      </c>
      <c r="E35" s="37">
        <f t="shared" si="1"/>
        <v>25569.840248112821</v>
      </c>
      <c r="F35" s="38">
        <f t="shared" si="8"/>
        <v>0.96699107697384157</v>
      </c>
      <c r="G35" s="39">
        <f t="shared" si="2"/>
        <v>523.70672820425023</v>
      </c>
      <c r="H35" s="39">
        <f t="shared" si="3"/>
        <v>0</v>
      </c>
      <c r="I35" s="37">
        <f t="shared" si="4"/>
        <v>523.70672820425023</v>
      </c>
      <c r="J35" s="40">
        <f t="shared" si="10"/>
        <v>-321.39738605683681</v>
      </c>
      <c r="K35" s="37">
        <f t="shared" si="5"/>
        <v>202.30934214741342</v>
      </c>
      <c r="L35" s="37">
        <f t="shared" si="6"/>
        <v>8949624.2782824319</v>
      </c>
      <c r="M35" s="37">
        <f t="shared" si="7"/>
        <v>3457264.3479571478</v>
      </c>
      <c r="N35" s="41">
        <f>'jan-nov'!M35</f>
        <v>3045955.571228703</v>
      </c>
      <c r="O35" s="41">
        <f t="shared" si="9"/>
        <v>411308.77672844473</v>
      </c>
    </row>
    <row r="36" spans="1:15" x14ac:dyDescent="0.3">
      <c r="A36" s="33">
        <v>227</v>
      </c>
      <c r="B36" s="34" t="s">
        <v>92</v>
      </c>
      <c r="C36" s="35">
        <v>281509</v>
      </c>
      <c r="D36" s="36">
        <v>11199</v>
      </c>
      <c r="E36" s="37">
        <f t="shared" si="1"/>
        <v>25136.976515760336</v>
      </c>
      <c r="F36" s="38">
        <f t="shared" si="8"/>
        <v>0.9506211910977912</v>
      </c>
      <c r="G36" s="39">
        <f t="shared" si="2"/>
        <v>783.42496761574148</v>
      </c>
      <c r="H36" s="39">
        <f t="shared" si="3"/>
        <v>0</v>
      </c>
      <c r="I36" s="37">
        <f t="shared" si="4"/>
        <v>783.42496761574148</v>
      </c>
      <c r="J36" s="40">
        <f t="shared" si="10"/>
        <v>-321.39738605683681</v>
      </c>
      <c r="K36" s="37">
        <f t="shared" si="5"/>
        <v>462.02758155890467</v>
      </c>
      <c r="L36" s="37">
        <f t="shared" si="6"/>
        <v>8773576.2123286892</v>
      </c>
      <c r="M36" s="37">
        <f t="shared" si="7"/>
        <v>5174246.8858781736</v>
      </c>
      <c r="N36" s="41">
        <f>'jan-nov'!M36</f>
        <v>5292066.6652343879</v>
      </c>
      <c r="O36" s="41">
        <f t="shared" si="9"/>
        <v>-117819.77935621422</v>
      </c>
    </row>
    <row r="37" spans="1:15" x14ac:dyDescent="0.3">
      <c r="A37" s="33">
        <v>228</v>
      </c>
      <c r="B37" s="34" t="s">
        <v>93</v>
      </c>
      <c r="C37" s="35">
        <v>443705</v>
      </c>
      <c r="D37" s="36">
        <v>17185</v>
      </c>
      <c r="E37" s="37">
        <f t="shared" si="1"/>
        <v>25819.319173697993</v>
      </c>
      <c r="F37" s="38">
        <f t="shared" si="8"/>
        <v>0.97642578178986739</v>
      </c>
      <c r="G37" s="39">
        <f t="shared" si="2"/>
        <v>374.01937285314705</v>
      </c>
      <c r="H37" s="39">
        <f t="shared" si="3"/>
        <v>0</v>
      </c>
      <c r="I37" s="37">
        <f t="shared" si="4"/>
        <v>374.01937285314705</v>
      </c>
      <c r="J37" s="40">
        <f t="shared" si="10"/>
        <v>-321.39738605683681</v>
      </c>
      <c r="K37" s="37">
        <f t="shared" si="5"/>
        <v>52.621986796310239</v>
      </c>
      <c r="L37" s="37">
        <f t="shared" si="6"/>
        <v>6427522.922481332</v>
      </c>
      <c r="M37" s="37">
        <f t="shared" si="7"/>
        <v>904308.8430945914</v>
      </c>
      <c r="N37" s="41">
        <f>'jan-nov'!M37</f>
        <v>2927728.4973705574</v>
      </c>
      <c r="O37" s="41">
        <f t="shared" si="9"/>
        <v>-2023419.6542759659</v>
      </c>
    </row>
    <row r="38" spans="1:15" x14ac:dyDescent="0.3">
      <c r="A38" s="33">
        <v>229</v>
      </c>
      <c r="B38" s="34" t="s">
        <v>94</v>
      </c>
      <c r="C38" s="35">
        <v>253577</v>
      </c>
      <c r="D38" s="36">
        <v>10760</v>
      </c>
      <c r="E38" s="37">
        <f t="shared" si="1"/>
        <v>23566.635687732341</v>
      </c>
      <c r="F38" s="38">
        <f t="shared" si="8"/>
        <v>0.89123460307939872</v>
      </c>
      <c r="G38" s="39">
        <f t="shared" si="2"/>
        <v>1725.6294644325383</v>
      </c>
      <c r="H38" s="39">
        <f t="shared" si="3"/>
        <v>81.123219756450993</v>
      </c>
      <c r="I38" s="37">
        <f t="shared" si="4"/>
        <v>1806.7526841889892</v>
      </c>
      <c r="J38" s="40">
        <f t="shared" si="10"/>
        <v>-321.39738605683681</v>
      </c>
      <c r="K38" s="37">
        <f t="shared" si="5"/>
        <v>1485.3552981321523</v>
      </c>
      <c r="L38" s="37">
        <f t="shared" si="6"/>
        <v>19440658.881873522</v>
      </c>
      <c r="M38" s="37">
        <f t="shared" si="7"/>
        <v>15982423.007901959</v>
      </c>
      <c r="N38" s="41">
        <f>'jan-nov'!M38</f>
        <v>17066998.393725108</v>
      </c>
      <c r="O38" s="41">
        <f t="shared" si="9"/>
        <v>-1084575.3858231492</v>
      </c>
    </row>
    <row r="39" spans="1:15" x14ac:dyDescent="0.3">
      <c r="A39" s="33">
        <v>230</v>
      </c>
      <c r="B39" s="34" t="s">
        <v>95</v>
      </c>
      <c r="C39" s="35">
        <v>1000847</v>
      </c>
      <c r="D39" s="36">
        <v>35139</v>
      </c>
      <c r="E39" s="37">
        <f t="shared" si="1"/>
        <v>28482.512308261477</v>
      </c>
      <c r="F39" s="38">
        <f t="shared" si="8"/>
        <v>1.0771414676288102</v>
      </c>
      <c r="G39" s="39">
        <f t="shared" si="2"/>
        <v>-1223.8965078849433</v>
      </c>
      <c r="H39" s="39">
        <f t="shared" si="3"/>
        <v>0</v>
      </c>
      <c r="I39" s="37">
        <f t="shared" si="4"/>
        <v>-1223.8965078849433</v>
      </c>
      <c r="J39" s="40">
        <f t="shared" si="10"/>
        <v>-321.39738605683681</v>
      </c>
      <c r="K39" s="37">
        <f t="shared" si="5"/>
        <v>-1545.29389394178</v>
      </c>
      <c r="L39" s="37">
        <f t="shared" si="6"/>
        <v>-43006499.390569024</v>
      </c>
      <c r="M39" s="37">
        <f t="shared" si="7"/>
        <v>-54300082.139220208</v>
      </c>
      <c r="N39" s="41">
        <f>'jan-nov'!M39</f>
        <v>-52762584.878143512</v>
      </c>
      <c r="O39" s="41">
        <f t="shared" si="9"/>
        <v>-1537497.2610766962</v>
      </c>
    </row>
    <row r="40" spans="1:15" x14ac:dyDescent="0.3">
      <c r="A40" s="33">
        <v>231</v>
      </c>
      <c r="B40" s="34" t="s">
        <v>96</v>
      </c>
      <c r="C40" s="35">
        <v>1392116</v>
      </c>
      <c r="D40" s="36">
        <v>51725</v>
      </c>
      <c r="E40" s="37">
        <f t="shared" si="1"/>
        <v>26913.79410343161</v>
      </c>
      <c r="F40" s="38">
        <f t="shared" si="8"/>
        <v>1.0178162433944169</v>
      </c>
      <c r="G40" s="39">
        <f t="shared" si="2"/>
        <v>-282.6655849870229</v>
      </c>
      <c r="H40" s="39">
        <f t="shared" si="3"/>
        <v>0</v>
      </c>
      <c r="I40" s="37">
        <f t="shared" si="4"/>
        <v>-282.6655849870229</v>
      </c>
      <c r="J40" s="40">
        <f t="shared" si="10"/>
        <v>-321.39738605683681</v>
      </c>
      <c r="K40" s="37">
        <f t="shared" si="5"/>
        <v>-604.06297104385976</v>
      </c>
      <c r="L40" s="37">
        <f t="shared" si="6"/>
        <v>-14620877.383453758</v>
      </c>
      <c r="M40" s="37">
        <f t="shared" si="7"/>
        <v>-31245157.177243646</v>
      </c>
      <c r="N40" s="41">
        <f>'jan-nov'!M40</f>
        <v>-31092112.451178789</v>
      </c>
      <c r="O40" s="41">
        <f t="shared" si="9"/>
        <v>-153044.7260648571</v>
      </c>
    </row>
    <row r="41" spans="1:15" x14ac:dyDescent="0.3">
      <c r="A41" s="33">
        <v>233</v>
      </c>
      <c r="B41" s="34" t="s">
        <v>97</v>
      </c>
      <c r="C41" s="35">
        <v>644021</v>
      </c>
      <c r="D41" s="36">
        <v>22706</v>
      </c>
      <c r="E41" s="37">
        <f t="shared" si="1"/>
        <v>28363.472209988548</v>
      </c>
      <c r="F41" s="38">
        <f t="shared" si="8"/>
        <v>1.0726396517506094</v>
      </c>
      <c r="G41" s="39">
        <f t="shared" si="2"/>
        <v>-1152.4724489211853</v>
      </c>
      <c r="H41" s="39">
        <f t="shared" si="3"/>
        <v>0</v>
      </c>
      <c r="I41" s="37">
        <f t="shared" si="4"/>
        <v>-1152.4724489211853</v>
      </c>
      <c r="J41" s="40">
        <f t="shared" si="10"/>
        <v>-321.39738605683681</v>
      </c>
      <c r="K41" s="37">
        <f t="shared" si="5"/>
        <v>-1473.869834978022</v>
      </c>
      <c r="L41" s="37">
        <f t="shared" si="6"/>
        <v>-26168039.425204434</v>
      </c>
      <c r="M41" s="37">
        <f t="shared" si="7"/>
        <v>-33465688.473010968</v>
      </c>
      <c r="N41" s="41">
        <f>'jan-nov'!M41</f>
        <v>-33090853.531492837</v>
      </c>
      <c r="O41" s="41">
        <f t="shared" si="9"/>
        <v>-374834.94151813164</v>
      </c>
    </row>
    <row r="42" spans="1:15" x14ac:dyDescent="0.3">
      <c r="A42" s="33">
        <v>234</v>
      </c>
      <c r="B42" s="34" t="s">
        <v>98</v>
      </c>
      <c r="C42" s="35">
        <v>183102</v>
      </c>
      <c r="D42" s="36">
        <v>6326</v>
      </c>
      <c r="E42" s="37">
        <f t="shared" si="1"/>
        <v>28944.356623458742</v>
      </c>
      <c r="F42" s="38">
        <f t="shared" si="8"/>
        <v>1.0946073308259729</v>
      </c>
      <c r="G42" s="39">
        <f t="shared" si="2"/>
        <v>-1501.0030970033017</v>
      </c>
      <c r="H42" s="39">
        <f t="shared" si="3"/>
        <v>0</v>
      </c>
      <c r="I42" s="37">
        <f t="shared" si="4"/>
        <v>-1501.0030970033017</v>
      </c>
      <c r="J42" s="40">
        <f t="shared" si="10"/>
        <v>-321.39738605683681</v>
      </c>
      <c r="K42" s="37">
        <f t="shared" si="5"/>
        <v>-1822.4004830601384</v>
      </c>
      <c r="L42" s="37">
        <f t="shared" si="6"/>
        <v>-9495345.5916428864</v>
      </c>
      <c r="M42" s="37">
        <f t="shared" si="7"/>
        <v>-11528505.455838436</v>
      </c>
      <c r="N42" s="41">
        <f>'jan-nov'!M42</f>
        <v>-11814734.054444801</v>
      </c>
      <c r="O42" s="41">
        <f t="shared" si="9"/>
        <v>286228.5986063648</v>
      </c>
    </row>
    <row r="43" spans="1:15" x14ac:dyDescent="0.3">
      <c r="A43" s="33">
        <v>235</v>
      </c>
      <c r="B43" s="34" t="s">
        <v>99</v>
      </c>
      <c r="C43" s="35">
        <v>825439</v>
      </c>
      <c r="D43" s="36">
        <v>33310</v>
      </c>
      <c r="E43" s="37">
        <f t="shared" si="1"/>
        <v>24780.516361453017</v>
      </c>
      <c r="F43" s="38">
        <f t="shared" si="8"/>
        <v>0.93714070842104324</v>
      </c>
      <c r="G43" s="39">
        <f t="shared" si="2"/>
        <v>997.30106020013261</v>
      </c>
      <c r="H43" s="39">
        <f t="shared" si="3"/>
        <v>0</v>
      </c>
      <c r="I43" s="37">
        <f t="shared" si="4"/>
        <v>997.30106020013261</v>
      </c>
      <c r="J43" s="40">
        <f t="shared" si="10"/>
        <v>-321.39738605683681</v>
      </c>
      <c r="K43" s="37">
        <f t="shared" si="5"/>
        <v>675.9036741432958</v>
      </c>
      <c r="L43" s="37">
        <f t="shared" si="6"/>
        <v>33220098.315266415</v>
      </c>
      <c r="M43" s="37">
        <f t="shared" si="7"/>
        <v>22514351.385713182</v>
      </c>
      <c r="N43" s="41">
        <f>'jan-nov'!M43</f>
        <v>22876855.935258243</v>
      </c>
      <c r="O43" s="41">
        <f t="shared" si="9"/>
        <v>-362504.54954506084</v>
      </c>
    </row>
    <row r="44" spans="1:15" x14ac:dyDescent="0.3">
      <c r="A44" s="33">
        <v>236</v>
      </c>
      <c r="B44" s="34" t="s">
        <v>100</v>
      </c>
      <c r="C44" s="35">
        <v>447461</v>
      </c>
      <c r="D44" s="36">
        <v>20410</v>
      </c>
      <c r="E44" s="37">
        <f t="shared" si="1"/>
        <v>21923.615874571289</v>
      </c>
      <c r="F44" s="38">
        <f t="shared" si="8"/>
        <v>0.82909946718486671</v>
      </c>
      <c r="G44" s="39">
        <f t="shared" si="2"/>
        <v>2711.4413523291696</v>
      </c>
      <c r="H44" s="39">
        <f t="shared" si="3"/>
        <v>656.18015436281928</v>
      </c>
      <c r="I44" s="37">
        <f t="shared" si="4"/>
        <v>3367.621506691989</v>
      </c>
      <c r="J44" s="40">
        <f t="shared" si="10"/>
        <v>-321.39738605683681</v>
      </c>
      <c r="K44" s="37">
        <f t="shared" si="5"/>
        <v>3046.2241206351523</v>
      </c>
      <c r="L44" s="37">
        <f t="shared" si="6"/>
        <v>68733154.95158349</v>
      </c>
      <c r="M44" s="37">
        <f t="shared" si="7"/>
        <v>62173434.302163459</v>
      </c>
      <c r="N44" s="41">
        <f>'jan-nov'!M44</f>
        <v>61705422.092558496</v>
      </c>
      <c r="O44" s="41">
        <f t="shared" si="9"/>
        <v>468012.20960496366</v>
      </c>
    </row>
    <row r="45" spans="1:15" x14ac:dyDescent="0.3">
      <c r="A45" s="33">
        <v>237</v>
      </c>
      <c r="B45" s="34" t="s">
        <v>101</v>
      </c>
      <c r="C45" s="35">
        <v>518464</v>
      </c>
      <c r="D45" s="36">
        <v>23238</v>
      </c>
      <c r="E45" s="37">
        <f t="shared" si="1"/>
        <v>22311.042258369911</v>
      </c>
      <c r="F45" s="38">
        <f t="shared" si="8"/>
        <v>0.84375101965771249</v>
      </c>
      <c r="G45" s="39">
        <f t="shared" si="2"/>
        <v>2478.9855220499962</v>
      </c>
      <c r="H45" s="39">
        <f t="shared" si="3"/>
        <v>520.5809200333016</v>
      </c>
      <c r="I45" s="37">
        <f t="shared" si="4"/>
        <v>2999.5664420832977</v>
      </c>
      <c r="J45" s="40">
        <f t="shared" si="10"/>
        <v>-321.39738605683681</v>
      </c>
      <c r="K45" s="37">
        <f t="shared" si="5"/>
        <v>2678.169056026461</v>
      </c>
      <c r="L45" s="37">
        <f t="shared" si="6"/>
        <v>69703924.981131673</v>
      </c>
      <c r="M45" s="37">
        <f t="shared" si="7"/>
        <v>62235292.523942903</v>
      </c>
      <c r="N45" s="41">
        <f>'jan-nov'!M45</f>
        <v>61634035.369273588</v>
      </c>
      <c r="O45" s="41">
        <f t="shared" si="9"/>
        <v>601257.15466931462</v>
      </c>
    </row>
    <row r="46" spans="1:15" x14ac:dyDescent="0.3">
      <c r="A46" s="33">
        <v>238</v>
      </c>
      <c r="B46" s="34" t="s">
        <v>102</v>
      </c>
      <c r="C46" s="35">
        <v>273585</v>
      </c>
      <c r="D46" s="36">
        <v>11882</v>
      </c>
      <c r="E46" s="37">
        <f t="shared" si="1"/>
        <v>23025.164113785559</v>
      </c>
      <c r="F46" s="38">
        <f t="shared" si="8"/>
        <v>0.87075742467856132</v>
      </c>
      <c r="G46" s="39">
        <f t="shared" si="2"/>
        <v>2050.5124088006078</v>
      </c>
      <c r="H46" s="39">
        <f t="shared" si="3"/>
        <v>270.63827063782497</v>
      </c>
      <c r="I46" s="37">
        <f t="shared" si="4"/>
        <v>2321.1506794384327</v>
      </c>
      <c r="J46" s="40">
        <f t="shared" si="10"/>
        <v>-321.39738605683681</v>
      </c>
      <c r="K46" s="37">
        <f t="shared" si="5"/>
        <v>1999.753293381596</v>
      </c>
      <c r="L46" s="37">
        <f t="shared" si="6"/>
        <v>27579912.373087458</v>
      </c>
      <c r="M46" s="37">
        <f t="shared" si="7"/>
        <v>23761068.631960124</v>
      </c>
      <c r="N46" s="41">
        <f>'jan-nov'!M46</f>
        <v>23929503.625858907</v>
      </c>
      <c r="O46" s="41">
        <f t="shared" si="9"/>
        <v>-168434.99389878288</v>
      </c>
    </row>
    <row r="47" spans="1:15" x14ac:dyDescent="0.3">
      <c r="A47" s="33">
        <v>239</v>
      </c>
      <c r="B47" s="34" t="s">
        <v>103</v>
      </c>
      <c r="C47" s="35">
        <v>53872</v>
      </c>
      <c r="D47" s="36">
        <v>2752</v>
      </c>
      <c r="E47" s="37">
        <f t="shared" si="1"/>
        <v>19575.581395348836</v>
      </c>
      <c r="F47" s="38">
        <f t="shared" si="8"/>
        <v>0.74030233870055362</v>
      </c>
      <c r="G47" s="39">
        <f t="shared" si="2"/>
        <v>4120.2620398626414</v>
      </c>
      <c r="H47" s="39">
        <f t="shared" si="3"/>
        <v>1477.9922220906778</v>
      </c>
      <c r="I47" s="37">
        <f t="shared" si="4"/>
        <v>5598.2542619533197</v>
      </c>
      <c r="J47" s="40">
        <f t="shared" si="10"/>
        <v>-321.39738605683681</v>
      </c>
      <c r="K47" s="37">
        <f t="shared" si="5"/>
        <v>5276.856875896483</v>
      </c>
      <c r="L47" s="37">
        <f t="shared" si="6"/>
        <v>15406395.728895536</v>
      </c>
      <c r="M47" s="37">
        <f t="shared" si="7"/>
        <v>14521910.122467121</v>
      </c>
      <c r="N47" s="41">
        <f>'jan-nov'!M47</f>
        <v>14674636.540848643</v>
      </c>
      <c r="O47" s="41">
        <f t="shared" si="9"/>
        <v>-152726.41838152148</v>
      </c>
    </row>
    <row r="48" spans="1:15" x14ac:dyDescent="0.3">
      <c r="A48" s="33">
        <v>301</v>
      </c>
      <c r="B48" s="34" t="s">
        <v>104</v>
      </c>
      <c r="C48" s="35">
        <v>22488171</v>
      </c>
      <c r="D48" s="36">
        <v>647676</v>
      </c>
      <c r="E48" s="37">
        <f t="shared" si="1"/>
        <v>34721.328256720954</v>
      </c>
      <c r="F48" s="38">
        <f t="shared" si="8"/>
        <v>1.31307877871497</v>
      </c>
      <c r="G48" s="39">
        <f t="shared" si="2"/>
        <v>-4967.1860769606292</v>
      </c>
      <c r="H48" s="39">
        <f t="shared" si="3"/>
        <v>0</v>
      </c>
      <c r="I48" s="37">
        <f t="shared" si="4"/>
        <v>-4967.1860769606292</v>
      </c>
      <c r="J48" s="40">
        <f t="shared" si="10"/>
        <v>-321.39738605683681</v>
      </c>
      <c r="K48" s="37">
        <f t="shared" si="5"/>
        <v>-5288.5834630174659</v>
      </c>
      <c r="L48" s="37">
        <f t="shared" si="6"/>
        <v>-3217127209.5815525</v>
      </c>
      <c r="M48" s="37">
        <f t="shared" si="7"/>
        <v>-3425288582.9933004</v>
      </c>
      <c r="N48" s="41">
        <f>'jan-nov'!M48</f>
        <v>-3314546357.1682887</v>
      </c>
      <c r="O48" s="41">
        <f t="shared" si="9"/>
        <v>-110742225.82501173</v>
      </c>
    </row>
    <row r="49" spans="1:15" x14ac:dyDescent="0.3">
      <c r="A49" s="33">
        <v>402</v>
      </c>
      <c r="B49" s="34" t="s">
        <v>105</v>
      </c>
      <c r="C49" s="35">
        <v>377420</v>
      </c>
      <c r="D49" s="36">
        <v>17881</v>
      </c>
      <c r="E49" s="37">
        <f t="shared" si="1"/>
        <v>21107.320619652146</v>
      </c>
      <c r="F49" s="38">
        <f t="shared" si="8"/>
        <v>0.79822910506982936</v>
      </c>
      <c r="G49" s="39">
        <f t="shared" si="2"/>
        <v>3201.2185052806553</v>
      </c>
      <c r="H49" s="39">
        <f t="shared" si="3"/>
        <v>941.88349358451933</v>
      </c>
      <c r="I49" s="37">
        <f t="shared" si="4"/>
        <v>4143.1019988651751</v>
      </c>
      <c r="J49" s="40">
        <f t="shared" si="10"/>
        <v>-321.39738605683681</v>
      </c>
      <c r="K49" s="37">
        <f t="shared" si="5"/>
        <v>3821.7046128083384</v>
      </c>
      <c r="L49" s="37">
        <f t="shared" si="6"/>
        <v>74082806.841708198</v>
      </c>
      <c r="M49" s="37">
        <f t="shared" si="7"/>
        <v>68335900.181625903</v>
      </c>
      <c r="N49" s="41">
        <f>'jan-nov'!M49</f>
        <v>67325011.368791699</v>
      </c>
      <c r="O49" s="41">
        <f t="shared" si="9"/>
        <v>1010888.8128342032</v>
      </c>
    </row>
    <row r="50" spans="1:15" x14ac:dyDescent="0.3">
      <c r="A50" s="33">
        <v>403</v>
      </c>
      <c r="B50" s="34" t="s">
        <v>106</v>
      </c>
      <c r="C50" s="35">
        <v>723558</v>
      </c>
      <c r="D50" s="36">
        <v>29847</v>
      </c>
      <c r="E50" s="37">
        <f t="shared" si="1"/>
        <v>24242.23540054277</v>
      </c>
      <c r="F50" s="38">
        <f t="shared" si="8"/>
        <v>0.91678419148333845</v>
      </c>
      <c r="G50" s="39">
        <f t="shared" si="2"/>
        <v>1320.2696367462813</v>
      </c>
      <c r="H50" s="39">
        <f t="shared" si="3"/>
        <v>0</v>
      </c>
      <c r="I50" s="37">
        <f t="shared" si="4"/>
        <v>1320.2696367462813</v>
      </c>
      <c r="J50" s="40">
        <f t="shared" si="10"/>
        <v>-321.39738605683681</v>
      </c>
      <c r="K50" s="37">
        <f t="shared" si="5"/>
        <v>998.87225068944451</v>
      </c>
      <c r="L50" s="37">
        <f t="shared" si="6"/>
        <v>39406087.847966261</v>
      </c>
      <c r="M50" s="37">
        <f t="shared" si="7"/>
        <v>29813340.066327851</v>
      </c>
      <c r="N50" s="41">
        <f>'jan-nov'!M50</f>
        <v>30326607.56828738</v>
      </c>
      <c r="O50" s="41">
        <f t="shared" si="9"/>
        <v>-513267.50195952877</v>
      </c>
    </row>
    <row r="51" spans="1:15" x14ac:dyDescent="0.3">
      <c r="A51" s="33">
        <v>412</v>
      </c>
      <c r="B51" s="34" t="s">
        <v>107</v>
      </c>
      <c r="C51" s="35">
        <v>679590</v>
      </c>
      <c r="D51" s="36">
        <v>33603</v>
      </c>
      <c r="E51" s="37">
        <f t="shared" si="1"/>
        <v>20224.087135077225</v>
      </c>
      <c r="F51" s="38">
        <f t="shared" si="8"/>
        <v>0.7648272969169021</v>
      </c>
      <c r="G51" s="39">
        <f t="shared" si="2"/>
        <v>3731.1585960256079</v>
      </c>
      <c r="H51" s="39">
        <f t="shared" si="3"/>
        <v>1251.0152131857417</v>
      </c>
      <c r="I51" s="37">
        <f t="shared" si="4"/>
        <v>4982.1738092113501</v>
      </c>
      <c r="J51" s="40">
        <f t="shared" si="10"/>
        <v>-321.39738605683681</v>
      </c>
      <c r="K51" s="37">
        <f t="shared" si="5"/>
        <v>4660.7764231545134</v>
      </c>
      <c r="L51" s="37">
        <f t="shared" si="6"/>
        <v>167415986.51092899</v>
      </c>
      <c r="M51" s="37">
        <f t="shared" si="7"/>
        <v>156616070.14726111</v>
      </c>
      <c r="N51" s="41">
        <f>'jan-nov'!M51</f>
        <v>151951586.91211376</v>
      </c>
      <c r="O51" s="41">
        <f t="shared" si="9"/>
        <v>4664483.235147357</v>
      </c>
    </row>
    <row r="52" spans="1:15" x14ac:dyDescent="0.3">
      <c r="A52" s="33">
        <v>415</v>
      </c>
      <c r="B52" s="34" t="s">
        <v>108</v>
      </c>
      <c r="C52" s="35">
        <v>143397</v>
      </c>
      <c r="D52" s="36">
        <v>7552</v>
      </c>
      <c r="E52" s="37">
        <f t="shared" si="1"/>
        <v>18987.950211864405</v>
      </c>
      <c r="F52" s="38">
        <f t="shared" si="8"/>
        <v>0.71807951268884396</v>
      </c>
      <c r="G52" s="39">
        <f t="shared" si="2"/>
        <v>4472.8407499532996</v>
      </c>
      <c r="H52" s="39">
        <f t="shared" si="3"/>
        <v>1683.6631363102288</v>
      </c>
      <c r="I52" s="37">
        <f t="shared" si="4"/>
        <v>6156.5038862635283</v>
      </c>
      <c r="J52" s="40">
        <f t="shared" si="10"/>
        <v>-321.39738605683681</v>
      </c>
      <c r="K52" s="37">
        <f t="shared" si="5"/>
        <v>5835.1065002066916</v>
      </c>
      <c r="L52" s="37">
        <f t="shared" si="6"/>
        <v>46493917.349062167</v>
      </c>
      <c r="M52" s="37">
        <f t="shared" si="7"/>
        <v>44066724.289560936</v>
      </c>
      <c r="N52" s="41">
        <f>'jan-nov'!M52</f>
        <v>42739601.437677681</v>
      </c>
      <c r="O52" s="41">
        <f t="shared" si="9"/>
        <v>1327122.8518832549</v>
      </c>
    </row>
    <row r="53" spans="1:15" x14ac:dyDescent="0.3">
      <c r="A53" s="33">
        <v>417</v>
      </c>
      <c r="B53" s="34" t="s">
        <v>109</v>
      </c>
      <c r="C53" s="35">
        <v>407797</v>
      </c>
      <c r="D53" s="36">
        <v>20013</v>
      </c>
      <c r="E53" s="37">
        <f t="shared" si="1"/>
        <v>20376.605206615699</v>
      </c>
      <c r="F53" s="38">
        <f t="shared" si="8"/>
        <v>0.77059517081927609</v>
      </c>
      <c r="G53" s="39">
        <f t="shared" si="2"/>
        <v>3639.6477531025234</v>
      </c>
      <c r="H53" s="39">
        <f t="shared" si="3"/>
        <v>1197.6338881472757</v>
      </c>
      <c r="I53" s="37">
        <f t="shared" si="4"/>
        <v>4837.2816412497996</v>
      </c>
      <c r="J53" s="40">
        <f t="shared" si="10"/>
        <v>-321.39738605683681</v>
      </c>
      <c r="K53" s="37">
        <f t="shared" si="5"/>
        <v>4515.8842551929629</v>
      </c>
      <c r="L53" s="37">
        <f t="shared" si="6"/>
        <v>96808517.486332238</v>
      </c>
      <c r="M53" s="37">
        <f t="shared" si="7"/>
        <v>90376391.599176764</v>
      </c>
      <c r="N53" s="41">
        <f>'jan-nov'!M53</f>
        <v>88089903.485466555</v>
      </c>
      <c r="O53" s="41">
        <f t="shared" si="9"/>
        <v>2286488.1137102097</v>
      </c>
    </row>
    <row r="54" spans="1:15" x14ac:dyDescent="0.3">
      <c r="A54" s="33">
        <v>418</v>
      </c>
      <c r="B54" s="34" t="s">
        <v>110</v>
      </c>
      <c r="C54" s="35">
        <v>94709</v>
      </c>
      <c r="D54" s="36">
        <v>5128</v>
      </c>
      <c r="E54" s="37">
        <f t="shared" si="1"/>
        <v>18468.993759750389</v>
      </c>
      <c r="F54" s="38">
        <f t="shared" si="8"/>
        <v>0.69845380311604777</v>
      </c>
      <c r="G54" s="39">
        <f t="shared" si="2"/>
        <v>4784.2146212217094</v>
      </c>
      <c r="H54" s="39">
        <f t="shared" si="3"/>
        <v>1865.2978945501343</v>
      </c>
      <c r="I54" s="37">
        <f t="shared" si="4"/>
        <v>6649.5125157718439</v>
      </c>
      <c r="J54" s="40">
        <f t="shared" si="10"/>
        <v>-321.39738605683681</v>
      </c>
      <c r="K54" s="37">
        <f t="shared" si="5"/>
        <v>6328.1151297150072</v>
      </c>
      <c r="L54" s="37">
        <f t="shared" si="6"/>
        <v>34098700.180878013</v>
      </c>
      <c r="M54" s="37">
        <f t="shared" si="7"/>
        <v>32450574.385178559</v>
      </c>
      <c r="N54" s="41">
        <f>'jan-nov'!M54</f>
        <v>31789882.914779019</v>
      </c>
      <c r="O54" s="41">
        <f t="shared" si="9"/>
        <v>660691.47039953992</v>
      </c>
    </row>
    <row r="55" spans="1:15" x14ac:dyDescent="0.3">
      <c r="A55" s="33">
        <v>419</v>
      </c>
      <c r="B55" s="34" t="s">
        <v>111</v>
      </c>
      <c r="C55" s="35">
        <v>164788</v>
      </c>
      <c r="D55" s="36">
        <v>7800</v>
      </c>
      <c r="E55" s="37">
        <f t="shared" si="1"/>
        <v>21126.666666666668</v>
      </c>
      <c r="F55" s="38">
        <f t="shared" si="8"/>
        <v>0.79896072695937714</v>
      </c>
      <c r="G55" s="39">
        <f t="shared" si="2"/>
        <v>3189.6108770719425</v>
      </c>
      <c r="H55" s="39">
        <f t="shared" si="3"/>
        <v>935.11237712943671</v>
      </c>
      <c r="I55" s="37">
        <f t="shared" si="4"/>
        <v>4124.7232542013789</v>
      </c>
      <c r="J55" s="40">
        <f t="shared" si="10"/>
        <v>-321.39738605683681</v>
      </c>
      <c r="K55" s="37">
        <f t="shared" si="5"/>
        <v>3803.3258681445423</v>
      </c>
      <c r="L55" s="37">
        <f t="shared" si="6"/>
        <v>32172841.382770754</v>
      </c>
      <c r="M55" s="37">
        <f t="shared" si="7"/>
        <v>29665941.771527428</v>
      </c>
      <c r="N55" s="41">
        <f>'jan-nov'!M55</f>
        <v>28833199.207347184</v>
      </c>
      <c r="O55" s="41">
        <f t="shared" si="9"/>
        <v>832742.56418024376</v>
      </c>
    </row>
    <row r="56" spans="1:15" x14ac:dyDescent="0.3">
      <c r="A56" s="33">
        <v>420</v>
      </c>
      <c r="B56" s="34" t="s">
        <v>112</v>
      </c>
      <c r="C56" s="35">
        <v>110856</v>
      </c>
      <c r="D56" s="36">
        <v>6219</v>
      </c>
      <c r="E56" s="37">
        <f t="shared" si="1"/>
        <v>17825.373854317415</v>
      </c>
      <c r="F56" s="38">
        <f t="shared" si="8"/>
        <v>0.67411361563433803</v>
      </c>
      <c r="G56" s="39">
        <f t="shared" si="2"/>
        <v>5170.3865644814941</v>
      </c>
      <c r="H56" s="39">
        <f t="shared" si="3"/>
        <v>2090.5648614516754</v>
      </c>
      <c r="I56" s="37">
        <f t="shared" si="4"/>
        <v>7260.95142593317</v>
      </c>
      <c r="J56" s="40">
        <f t="shared" si="10"/>
        <v>-321.39738605683681</v>
      </c>
      <c r="K56" s="37">
        <f t="shared" si="5"/>
        <v>6939.5540398763333</v>
      </c>
      <c r="L56" s="37">
        <f t="shared" si="6"/>
        <v>45155856.917878382</v>
      </c>
      <c r="M56" s="37">
        <f t="shared" si="7"/>
        <v>43157086.573990919</v>
      </c>
      <c r="N56" s="41">
        <f>'jan-nov'!M56</f>
        <v>42019700.925704114</v>
      </c>
      <c r="O56" s="41">
        <f t="shared" si="9"/>
        <v>1137385.6482868046</v>
      </c>
    </row>
    <row r="57" spans="1:15" x14ac:dyDescent="0.3">
      <c r="A57" s="33">
        <v>423</v>
      </c>
      <c r="B57" s="34" t="s">
        <v>113</v>
      </c>
      <c r="C57" s="35">
        <v>94131</v>
      </c>
      <c r="D57" s="36">
        <v>4853</v>
      </c>
      <c r="E57" s="37">
        <f t="shared" si="1"/>
        <v>19396.45580053575</v>
      </c>
      <c r="F57" s="38">
        <f t="shared" si="8"/>
        <v>0.73352823099549402</v>
      </c>
      <c r="G57" s="39">
        <f t="shared" si="2"/>
        <v>4227.7373967504927</v>
      </c>
      <c r="H57" s="39">
        <f t="shared" si="3"/>
        <v>1540.6861802752578</v>
      </c>
      <c r="I57" s="37">
        <f t="shared" si="4"/>
        <v>5768.423577025751</v>
      </c>
      <c r="J57" s="40">
        <f t="shared" si="10"/>
        <v>-321.39738605683681</v>
      </c>
      <c r="K57" s="37">
        <f t="shared" si="5"/>
        <v>5447.0261909689143</v>
      </c>
      <c r="L57" s="37">
        <f t="shared" si="6"/>
        <v>27994159.619305968</v>
      </c>
      <c r="M57" s="37">
        <f t="shared" si="7"/>
        <v>26434418.104772139</v>
      </c>
      <c r="N57" s="41">
        <f>'jan-nov'!M57</f>
        <v>25639841.436314858</v>
      </c>
      <c r="O57" s="41">
        <f t="shared" si="9"/>
        <v>794576.66845728084</v>
      </c>
    </row>
    <row r="58" spans="1:15" x14ac:dyDescent="0.3">
      <c r="A58" s="33">
        <v>425</v>
      </c>
      <c r="B58" s="34" t="s">
        <v>114</v>
      </c>
      <c r="C58" s="35">
        <v>141663</v>
      </c>
      <c r="D58" s="36">
        <v>7561</v>
      </c>
      <c r="E58" s="37">
        <f t="shared" si="1"/>
        <v>18736.013754794338</v>
      </c>
      <c r="F58" s="38">
        <f t="shared" si="8"/>
        <v>0.70855186982571972</v>
      </c>
      <c r="G58" s="39">
        <f t="shared" si="2"/>
        <v>4624.0026241953401</v>
      </c>
      <c r="H58" s="39">
        <f t="shared" si="3"/>
        <v>1771.8408962847523</v>
      </c>
      <c r="I58" s="37">
        <f t="shared" si="4"/>
        <v>6395.8435204800926</v>
      </c>
      <c r="J58" s="40">
        <f t="shared" si="10"/>
        <v>-321.39738605683681</v>
      </c>
      <c r="K58" s="37">
        <f t="shared" si="5"/>
        <v>6074.4461344232559</v>
      </c>
      <c r="L58" s="37">
        <f t="shared" si="6"/>
        <v>48358972.858349979</v>
      </c>
      <c r="M58" s="37">
        <f t="shared" si="7"/>
        <v>45928887.222374238</v>
      </c>
      <c r="N58" s="41">
        <f>'jan-nov'!M58</f>
        <v>45213099.340609238</v>
      </c>
      <c r="O58" s="41">
        <f t="shared" si="9"/>
        <v>715787.88176500052</v>
      </c>
    </row>
    <row r="59" spans="1:15" x14ac:dyDescent="0.3">
      <c r="A59" s="33">
        <v>426</v>
      </c>
      <c r="B59" s="34" t="s">
        <v>80</v>
      </c>
      <c r="C59" s="35">
        <v>72785</v>
      </c>
      <c r="D59" s="36">
        <v>3790</v>
      </c>
      <c r="E59" s="37">
        <f t="shared" si="1"/>
        <v>19204.485488126647</v>
      </c>
      <c r="F59" s="38">
        <f t="shared" si="8"/>
        <v>0.72626836635253111</v>
      </c>
      <c r="G59" s="39">
        <f t="shared" si="2"/>
        <v>4342.9195841959545</v>
      </c>
      <c r="H59" s="39">
        <f t="shared" si="3"/>
        <v>1607.8757896184438</v>
      </c>
      <c r="I59" s="37">
        <f t="shared" si="4"/>
        <v>5950.7953738143988</v>
      </c>
      <c r="J59" s="40">
        <f t="shared" si="10"/>
        <v>-321.39738605683681</v>
      </c>
      <c r="K59" s="37">
        <f t="shared" si="5"/>
        <v>5629.3979877575621</v>
      </c>
      <c r="L59" s="37">
        <f t="shared" si="6"/>
        <v>22553514.466756571</v>
      </c>
      <c r="M59" s="37">
        <f t="shared" si="7"/>
        <v>21335418.373601161</v>
      </c>
      <c r="N59" s="41">
        <f>'jan-nov'!M59</f>
        <v>21184978.012287922</v>
      </c>
      <c r="O59" s="41">
        <f t="shared" si="9"/>
        <v>150440.36131323874</v>
      </c>
    </row>
    <row r="60" spans="1:15" x14ac:dyDescent="0.3">
      <c r="A60" s="33">
        <v>427</v>
      </c>
      <c r="B60" s="34" t="s">
        <v>115</v>
      </c>
      <c r="C60" s="35">
        <v>442451</v>
      </c>
      <c r="D60" s="36">
        <v>20794</v>
      </c>
      <c r="E60" s="37">
        <f t="shared" si="1"/>
        <v>21277.820525151485</v>
      </c>
      <c r="F60" s="38">
        <f t="shared" si="8"/>
        <v>0.80467700954021071</v>
      </c>
      <c r="G60" s="39">
        <f t="shared" si="2"/>
        <v>3098.9185619810523</v>
      </c>
      <c r="H60" s="39">
        <f t="shared" si="3"/>
        <v>882.20852665975087</v>
      </c>
      <c r="I60" s="37">
        <f t="shared" si="4"/>
        <v>3981.1270886408033</v>
      </c>
      <c r="J60" s="40">
        <f t="shared" si="10"/>
        <v>-321.39738605683681</v>
      </c>
      <c r="K60" s="37">
        <f t="shared" si="5"/>
        <v>3659.7297025839666</v>
      </c>
      <c r="L60" s="37">
        <f t="shared" si="6"/>
        <v>82783556.681196868</v>
      </c>
      <c r="M60" s="37">
        <f t="shared" si="7"/>
        <v>76100419.435531005</v>
      </c>
      <c r="N60" s="41">
        <f>'jan-nov'!M60</f>
        <v>72793599.284304842</v>
      </c>
      <c r="O60" s="41">
        <f t="shared" si="9"/>
        <v>3306820.1512261629</v>
      </c>
    </row>
    <row r="61" spans="1:15" x14ac:dyDescent="0.3">
      <c r="A61" s="33">
        <v>428</v>
      </c>
      <c r="B61" s="34" t="s">
        <v>116</v>
      </c>
      <c r="C61" s="35">
        <v>128694</v>
      </c>
      <c r="D61" s="36">
        <v>6569</v>
      </c>
      <c r="E61" s="37">
        <f t="shared" si="1"/>
        <v>19591.109757954026</v>
      </c>
      <c r="F61" s="38">
        <f t="shared" si="8"/>
        <v>0.74088958476597799</v>
      </c>
      <c r="G61" s="39">
        <f t="shared" si="2"/>
        <v>4110.9450222995274</v>
      </c>
      <c r="H61" s="39">
        <f t="shared" si="3"/>
        <v>1472.5572951788615</v>
      </c>
      <c r="I61" s="37">
        <f t="shared" si="4"/>
        <v>5583.5023174783892</v>
      </c>
      <c r="J61" s="40">
        <f t="shared" si="10"/>
        <v>-321.39738605683681</v>
      </c>
      <c r="K61" s="37">
        <f t="shared" si="5"/>
        <v>5262.1049314215525</v>
      </c>
      <c r="L61" s="37">
        <f t="shared" si="6"/>
        <v>36678026.72351554</v>
      </c>
      <c r="M61" s="37">
        <f t="shared" si="7"/>
        <v>34566767.294508182</v>
      </c>
      <c r="N61" s="41">
        <f>'jan-nov'!M61</f>
        <v>34132558.261931233</v>
      </c>
      <c r="O61" s="41">
        <f t="shared" si="9"/>
        <v>434209.0325769484</v>
      </c>
    </row>
    <row r="62" spans="1:15" x14ac:dyDescent="0.3">
      <c r="A62" s="33">
        <v>429</v>
      </c>
      <c r="B62" s="34" t="s">
        <v>117</v>
      </c>
      <c r="C62" s="35">
        <v>91773</v>
      </c>
      <c r="D62" s="36">
        <v>4456</v>
      </c>
      <c r="E62" s="37">
        <f t="shared" si="1"/>
        <v>20595.377019748652</v>
      </c>
      <c r="F62" s="38">
        <f t="shared" si="8"/>
        <v>0.77886860503475064</v>
      </c>
      <c r="G62" s="39">
        <f t="shared" si="2"/>
        <v>3508.3846652227517</v>
      </c>
      <c r="H62" s="39">
        <f t="shared" si="3"/>
        <v>1121.0637535507421</v>
      </c>
      <c r="I62" s="37">
        <f t="shared" si="4"/>
        <v>4629.4484187734943</v>
      </c>
      <c r="J62" s="40">
        <f t="shared" si="10"/>
        <v>-321.39738605683681</v>
      </c>
      <c r="K62" s="37">
        <f t="shared" si="5"/>
        <v>4308.0510327166576</v>
      </c>
      <c r="L62" s="37">
        <f t="shared" si="6"/>
        <v>20628822.15405469</v>
      </c>
      <c r="M62" s="37">
        <f t="shared" si="7"/>
        <v>19196675.401785426</v>
      </c>
      <c r="N62" s="41">
        <f>'jan-nov'!M62</f>
        <v>18371522.829222962</v>
      </c>
      <c r="O62" s="41">
        <f t="shared" si="9"/>
        <v>825152.57256246358</v>
      </c>
    </row>
    <row r="63" spans="1:15" x14ac:dyDescent="0.3">
      <c r="A63" s="33">
        <v>430</v>
      </c>
      <c r="B63" s="34" t="s">
        <v>118</v>
      </c>
      <c r="C63" s="35">
        <v>46804</v>
      </c>
      <c r="D63" s="36">
        <v>2619</v>
      </c>
      <c r="E63" s="37">
        <f t="shared" si="1"/>
        <v>17870.943108056512</v>
      </c>
      <c r="F63" s="38">
        <f t="shared" si="8"/>
        <v>0.67583693738068007</v>
      </c>
      <c r="G63" s="39">
        <f t="shared" si="2"/>
        <v>5143.0450122380362</v>
      </c>
      <c r="H63" s="39">
        <f t="shared" si="3"/>
        <v>2074.6156226429912</v>
      </c>
      <c r="I63" s="37">
        <f t="shared" si="4"/>
        <v>7217.6606348810274</v>
      </c>
      <c r="J63" s="40">
        <f t="shared" si="10"/>
        <v>-321.39738605683681</v>
      </c>
      <c r="K63" s="37">
        <f t="shared" si="5"/>
        <v>6896.2632488241907</v>
      </c>
      <c r="L63" s="37">
        <f t="shared" si="6"/>
        <v>18903053.20275341</v>
      </c>
      <c r="M63" s="37">
        <f t="shared" si="7"/>
        <v>18061313.448670555</v>
      </c>
      <c r="N63" s="41">
        <f>'jan-nov'!M63</f>
        <v>17484239.753082346</v>
      </c>
      <c r="O63" s="41">
        <f t="shared" si="9"/>
        <v>577073.69558820873</v>
      </c>
    </row>
    <row r="64" spans="1:15" x14ac:dyDescent="0.3">
      <c r="A64" s="33">
        <v>432</v>
      </c>
      <c r="B64" s="34" t="s">
        <v>119</v>
      </c>
      <c r="C64" s="35">
        <v>39705</v>
      </c>
      <c r="D64" s="36">
        <v>1885</v>
      </c>
      <c r="E64" s="37">
        <f t="shared" si="1"/>
        <v>21063.660477453581</v>
      </c>
      <c r="F64" s="38">
        <f t="shared" si="8"/>
        <v>0.79657798142119662</v>
      </c>
      <c r="G64" s="39">
        <f t="shared" si="2"/>
        <v>3227.4145905997943</v>
      </c>
      <c r="H64" s="39">
        <f t="shared" si="3"/>
        <v>957.16454335401716</v>
      </c>
      <c r="I64" s="37">
        <f t="shared" si="4"/>
        <v>4184.5791339538118</v>
      </c>
      <c r="J64" s="40">
        <f t="shared" si="10"/>
        <v>-321.39738605683681</v>
      </c>
      <c r="K64" s="37">
        <f t="shared" si="5"/>
        <v>3863.1817478969751</v>
      </c>
      <c r="L64" s="37">
        <f t="shared" si="6"/>
        <v>7887931.667502935</v>
      </c>
      <c r="M64" s="37">
        <f t="shared" si="7"/>
        <v>7282097.5947857983</v>
      </c>
      <c r="N64" s="41">
        <f>'jan-nov'!M64</f>
        <v>6886505.2251089048</v>
      </c>
      <c r="O64" s="41">
        <f t="shared" si="9"/>
        <v>395592.36967689358</v>
      </c>
    </row>
    <row r="65" spans="1:15" x14ac:dyDescent="0.3">
      <c r="A65" s="33">
        <v>434</v>
      </c>
      <c r="B65" s="34" t="s">
        <v>120</v>
      </c>
      <c r="C65" s="35">
        <v>23795</v>
      </c>
      <c r="D65" s="36">
        <v>1359</v>
      </c>
      <c r="E65" s="37">
        <f t="shared" si="1"/>
        <v>17509.197939661517</v>
      </c>
      <c r="F65" s="38">
        <f t="shared" si="8"/>
        <v>0.66215658793062138</v>
      </c>
      <c r="G65" s="39">
        <f t="shared" si="2"/>
        <v>5360.0921132750327</v>
      </c>
      <c r="H65" s="39">
        <f t="shared" si="3"/>
        <v>2201.2264315812395</v>
      </c>
      <c r="I65" s="37">
        <f t="shared" si="4"/>
        <v>7561.3185448562726</v>
      </c>
      <c r="J65" s="40">
        <f t="shared" si="10"/>
        <v>-321.39738605683681</v>
      </c>
      <c r="K65" s="37">
        <f t="shared" si="5"/>
        <v>7239.9211587994359</v>
      </c>
      <c r="L65" s="37">
        <f t="shared" si="6"/>
        <v>10275831.902459674</v>
      </c>
      <c r="M65" s="37">
        <f t="shared" si="7"/>
        <v>9839052.854808433</v>
      </c>
      <c r="N65" s="41">
        <f>'jan-nov'!M65</f>
        <v>9632033.3426647205</v>
      </c>
      <c r="O65" s="41">
        <f t="shared" si="9"/>
        <v>207019.51214371249</v>
      </c>
    </row>
    <row r="66" spans="1:15" x14ac:dyDescent="0.3">
      <c r="A66" s="33">
        <v>436</v>
      </c>
      <c r="B66" s="34" t="s">
        <v>121</v>
      </c>
      <c r="C66" s="35">
        <v>27218</v>
      </c>
      <c r="D66" s="36">
        <v>1656</v>
      </c>
      <c r="E66" s="37">
        <f t="shared" si="1"/>
        <v>16435.990338164251</v>
      </c>
      <c r="F66" s="38">
        <f t="shared" si="8"/>
        <v>0.62157040654198525</v>
      </c>
      <c r="G66" s="39">
        <f t="shared" si="2"/>
        <v>6004.0166741733929</v>
      </c>
      <c r="H66" s="39">
        <f t="shared" si="3"/>
        <v>2576.8490921052826</v>
      </c>
      <c r="I66" s="37">
        <f t="shared" si="4"/>
        <v>8580.8657662786754</v>
      </c>
      <c r="J66" s="40">
        <f t="shared" si="10"/>
        <v>-321.39738605683681</v>
      </c>
      <c r="K66" s="37">
        <f t="shared" si="5"/>
        <v>8259.4683802218387</v>
      </c>
      <c r="L66" s="37">
        <f t="shared" si="6"/>
        <v>14209913.708957486</v>
      </c>
      <c r="M66" s="37">
        <f t="shared" si="7"/>
        <v>13677679.637647364</v>
      </c>
      <c r="N66" s="41">
        <f>'jan-nov'!M66</f>
        <v>13298564.139406018</v>
      </c>
      <c r="O66" s="41">
        <f t="shared" si="9"/>
        <v>379115.49824134633</v>
      </c>
    </row>
    <row r="67" spans="1:15" x14ac:dyDescent="0.3">
      <c r="A67" s="33">
        <v>437</v>
      </c>
      <c r="B67" s="34" t="s">
        <v>122</v>
      </c>
      <c r="C67" s="35">
        <v>113932</v>
      </c>
      <c r="D67" s="36">
        <v>5562</v>
      </c>
      <c r="E67" s="37">
        <f t="shared" si="1"/>
        <v>20483.998561668464</v>
      </c>
      <c r="F67" s="38">
        <f t="shared" si="8"/>
        <v>0.77465653432622927</v>
      </c>
      <c r="G67" s="39">
        <f t="shared" si="2"/>
        <v>3575.2117400708644</v>
      </c>
      <c r="H67" s="39">
        <f t="shared" si="3"/>
        <v>1160.046213878808</v>
      </c>
      <c r="I67" s="37">
        <f t="shared" si="4"/>
        <v>4735.2579539496728</v>
      </c>
      <c r="J67" s="40">
        <f t="shared" si="10"/>
        <v>-321.39738605683681</v>
      </c>
      <c r="K67" s="37">
        <f t="shared" si="5"/>
        <v>4413.8605678928361</v>
      </c>
      <c r="L67" s="37">
        <f t="shared" si="6"/>
        <v>26337504.739868078</v>
      </c>
      <c r="M67" s="37">
        <f t="shared" si="7"/>
        <v>24549892.478619955</v>
      </c>
      <c r="N67" s="41">
        <f>'jan-nov'!M67</f>
        <v>24430654.011700641</v>
      </c>
      <c r="O67" s="41">
        <f t="shared" si="9"/>
        <v>119238.46691931412</v>
      </c>
    </row>
    <row r="68" spans="1:15" x14ac:dyDescent="0.3">
      <c r="A68" s="33">
        <v>438</v>
      </c>
      <c r="B68" s="34" t="s">
        <v>123</v>
      </c>
      <c r="C68" s="35">
        <v>49066</v>
      </c>
      <c r="D68" s="36">
        <v>2418</v>
      </c>
      <c r="E68" s="37">
        <f t="shared" si="1"/>
        <v>20291.976840363935</v>
      </c>
      <c r="F68" s="38">
        <f t="shared" si="8"/>
        <v>0.76739472552003851</v>
      </c>
      <c r="G68" s="39">
        <f t="shared" si="2"/>
        <v>3690.4247728535815</v>
      </c>
      <c r="H68" s="39">
        <f t="shared" si="3"/>
        <v>1227.2538163353929</v>
      </c>
      <c r="I68" s="37">
        <f t="shared" si="4"/>
        <v>4917.678589188974</v>
      </c>
      <c r="J68" s="40">
        <f t="shared" si="10"/>
        <v>-321.39738605683681</v>
      </c>
      <c r="K68" s="37">
        <f t="shared" si="5"/>
        <v>4596.2812031321373</v>
      </c>
      <c r="L68" s="37">
        <f t="shared" si="6"/>
        <v>11890946.828658938</v>
      </c>
      <c r="M68" s="37">
        <f t="shared" si="7"/>
        <v>11113807.949173508</v>
      </c>
      <c r="N68" s="41">
        <f>'jan-nov'!M68</f>
        <v>10637053.254277632</v>
      </c>
      <c r="O68" s="41">
        <f t="shared" si="9"/>
        <v>476754.69489587657</v>
      </c>
    </row>
    <row r="69" spans="1:15" x14ac:dyDescent="0.3">
      <c r="A69" s="33">
        <v>439</v>
      </c>
      <c r="B69" s="34" t="s">
        <v>124</v>
      </c>
      <c r="C69" s="35">
        <v>29300</v>
      </c>
      <c r="D69" s="36">
        <v>1597</v>
      </c>
      <c r="E69" s="37">
        <f t="shared" si="1"/>
        <v>18346.900438321853</v>
      </c>
      <c r="F69" s="38">
        <f t="shared" si="8"/>
        <v>0.69383652153611275</v>
      </c>
      <c r="G69" s="39">
        <f t="shared" si="2"/>
        <v>4857.4706140788312</v>
      </c>
      <c r="H69" s="39">
        <f t="shared" si="3"/>
        <v>1908.0305570501221</v>
      </c>
      <c r="I69" s="37">
        <f t="shared" si="4"/>
        <v>6765.5011711289535</v>
      </c>
      <c r="J69" s="40">
        <f t="shared" si="10"/>
        <v>-321.39738605683681</v>
      </c>
      <c r="K69" s="37">
        <f t="shared" si="5"/>
        <v>6444.1037850721168</v>
      </c>
      <c r="L69" s="37">
        <f t="shared" si="6"/>
        <v>10804505.370292939</v>
      </c>
      <c r="M69" s="37">
        <f t="shared" si="7"/>
        <v>10291233.744760171</v>
      </c>
      <c r="N69" s="41">
        <f>'jan-nov'!M69</f>
        <v>10051122.331299163</v>
      </c>
      <c r="O69" s="41">
        <f t="shared" si="9"/>
        <v>240111.41346100718</v>
      </c>
    </row>
    <row r="70" spans="1:15" x14ac:dyDescent="0.3">
      <c r="A70" s="33">
        <v>441</v>
      </c>
      <c r="B70" s="34" t="s">
        <v>125</v>
      </c>
      <c r="C70" s="35">
        <v>38018</v>
      </c>
      <c r="D70" s="36">
        <v>1991</v>
      </c>
      <c r="E70" s="37">
        <f t="shared" si="1"/>
        <v>19094.927172275238</v>
      </c>
      <c r="F70" s="38">
        <f t="shared" si="8"/>
        <v>0.7221251291320947</v>
      </c>
      <c r="G70" s="39">
        <f t="shared" si="2"/>
        <v>4408.6545737068</v>
      </c>
      <c r="H70" s="39">
        <f t="shared" si="3"/>
        <v>1646.221200166437</v>
      </c>
      <c r="I70" s="37">
        <f t="shared" si="4"/>
        <v>6054.8757738732365</v>
      </c>
      <c r="J70" s="40">
        <f t="shared" si="10"/>
        <v>-321.39738605683681</v>
      </c>
      <c r="K70" s="37">
        <f t="shared" si="5"/>
        <v>5733.4783878163998</v>
      </c>
      <c r="L70" s="37">
        <f t="shared" si="6"/>
        <v>12055257.665781613</v>
      </c>
      <c r="M70" s="37">
        <f t="shared" si="7"/>
        <v>11415355.470142452</v>
      </c>
      <c r="N70" s="41">
        <f>'jan-nov'!M70</f>
        <v>11080258.30408055</v>
      </c>
      <c r="O70" s="41">
        <f t="shared" si="9"/>
        <v>335097.16606190242</v>
      </c>
    </row>
    <row r="71" spans="1:15" x14ac:dyDescent="0.3">
      <c r="A71" s="33">
        <v>501</v>
      </c>
      <c r="B71" s="34" t="s">
        <v>126</v>
      </c>
      <c r="C71" s="35">
        <v>657280</v>
      </c>
      <c r="D71" s="36">
        <v>27300</v>
      </c>
      <c r="E71" s="37">
        <f t="shared" si="1"/>
        <v>24076.190476190477</v>
      </c>
      <c r="F71" s="38">
        <f t="shared" si="8"/>
        <v>0.91050476389726609</v>
      </c>
      <c r="G71" s="39">
        <f t="shared" si="2"/>
        <v>1419.8965913576569</v>
      </c>
      <c r="H71" s="39">
        <f t="shared" si="3"/>
        <v>0</v>
      </c>
      <c r="I71" s="37">
        <f t="shared" si="4"/>
        <v>1419.8965913576569</v>
      </c>
      <c r="J71" s="40">
        <f t="shared" si="10"/>
        <v>-321.39738605683681</v>
      </c>
      <c r="K71" s="37">
        <f t="shared" si="5"/>
        <v>1098.49920530082</v>
      </c>
      <c r="L71" s="37">
        <f t="shared" si="6"/>
        <v>38763176.944064036</v>
      </c>
      <c r="M71" s="37">
        <f t="shared" si="7"/>
        <v>29989028.304712385</v>
      </c>
      <c r="N71" s="41">
        <f>'jan-nov'!M71</f>
        <v>29273800.871586647</v>
      </c>
      <c r="O71" s="41">
        <f t="shared" si="9"/>
        <v>715227.43312573805</v>
      </c>
    </row>
    <row r="72" spans="1:15" x14ac:dyDescent="0.3">
      <c r="A72" s="33">
        <v>502</v>
      </c>
      <c r="B72" s="34" t="s">
        <v>127</v>
      </c>
      <c r="C72" s="35">
        <v>645070</v>
      </c>
      <c r="D72" s="36">
        <v>30063</v>
      </c>
      <c r="E72" s="37">
        <f t="shared" ref="E72:E135" si="11">(C72*1000)/D72</f>
        <v>21457.273059907526</v>
      </c>
      <c r="F72" s="38">
        <f t="shared" si="8"/>
        <v>0.81146348134314805</v>
      </c>
      <c r="G72" s="39">
        <f t="shared" ref="G72:G135" si="12">(E$437-E72)*0.6</f>
        <v>2991.2470411274276</v>
      </c>
      <c r="H72" s="39">
        <f t="shared" ref="H72:H135" si="13">IF(E72&gt;=E$437*0.9,0,IF(E72&lt;0.9*E$437,(E$437*0.9-E72)*0.35))</f>
        <v>819.4001394951365</v>
      </c>
      <c r="I72" s="37">
        <f t="shared" ref="I72:I135" si="14">G72+H72</f>
        <v>3810.6471806225641</v>
      </c>
      <c r="J72" s="40">
        <f t="shared" si="10"/>
        <v>-321.39738605683681</v>
      </c>
      <c r="K72" s="37">
        <f t="shared" ref="K72:K135" si="15">I72+J72</f>
        <v>3489.2497945657274</v>
      </c>
      <c r="L72" s="37">
        <f t="shared" ref="L72:L135" si="16">(I72*D72)</f>
        <v>114559486.19105615</v>
      </c>
      <c r="M72" s="37">
        <f t="shared" ref="M72:M135" si="17">(K72*D72)</f>
        <v>104897316.57402946</v>
      </c>
      <c r="N72" s="41">
        <f>'jan-nov'!M72</f>
        <v>101848978.42570239</v>
      </c>
      <c r="O72" s="41">
        <f t="shared" si="9"/>
        <v>3048338.1483270675</v>
      </c>
    </row>
    <row r="73" spans="1:15" x14ac:dyDescent="0.3">
      <c r="A73" s="33">
        <v>511</v>
      </c>
      <c r="B73" s="34" t="s">
        <v>128</v>
      </c>
      <c r="C73" s="35">
        <v>54394</v>
      </c>
      <c r="D73" s="36">
        <v>2745</v>
      </c>
      <c r="E73" s="37">
        <f t="shared" si="11"/>
        <v>19815.664845173043</v>
      </c>
      <c r="F73" s="38">
        <f t="shared" ref="F73:F136" si="18">IF(ISNUMBER(C73),E73/E$437,"")</f>
        <v>0.74938172877324838</v>
      </c>
      <c r="G73" s="39">
        <f t="shared" si="12"/>
        <v>3976.211969968117</v>
      </c>
      <c r="H73" s="39">
        <f t="shared" si="13"/>
        <v>1393.9630146522052</v>
      </c>
      <c r="I73" s="37">
        <f t="shared" si="14"/>
        <v>5370.174984620322</v>
      </c>
      <c r="J73" s="40">
        <f t="shared" si="10"/>
        <v>-321.39738605683681</v>
      </c>
      <c r="K73" s="37">
        <f t="shared" si="15"/>
        <v>5048.7775985634853</v>
      </c>
      <c r="L73" s="37">
        <f t="shared" si="16"/>
        <v>14741130.332782784</v>
      </c>
      <c r="M73" s="37">
        <f t="shared" si="17"/>
        <v>13858894.508056767</v>
      </c>
      <c r="N73" s="41">
        <f>'jan-nov'!M73</f>
        <v>13329460.394124104</v>
      </c>
      <c r="O73" s="41">
        <f t="shared" ref="O73:O136" si="19">M73-N73</f>
        <v>529434.11393266357</v>
      </c>
    </row>
    <row r="74" spans="1:15" x14ac:dyDescent="0.3">
      <c r="A74" s="33">
        <v>512</v>
      </c>
      <c r="B74" s="34" t="s">
        <v>129</v>
      </c>
      <c r="C74" s="35">
        <v>41423</v>
      </c>
      <c r="D74" s="36">
        <v>2059</v>
      </c>
      <c r="E74" s="37">
        <f t="shared" si="11"/>
        <v>20118.018455560952</v>
      </c>
      <c r="F74" s="38">
        <f t="shared" si="18"/>
        <v>0.76081602951580041</v>
      </c>
      <c r="G74" s="39">
        <f t="shared" si="12"/>
        <v>3794.7998037353718</v>
      </c>
      <c r="H74" s="39">
        <f t="shared" si="13"/>
        <v>1288.1392510164371</v>
      </c>
      <c r="I74" s="37">
        <f t="shared" si="14"/>
        <v>5082.9390547518087</v>
      </c>
      <c r="J74" s="40">
        <f t="shared" ref="J74:J137" si="20">I$439</f>
        <v>-321.39738605683681</v>
      </c>
      <c r="K74" s="37">
        <f t="shared" si="15"/>
        <v>4761.541668694972</v>
      </c>
      <c r="L74" s="37">
        <f t="shared" si="16"/>
        <v>10465771.513733974</v>
      </c>
      <c r="M74" s="37">
        <f t="shared" si="17"/>
        <v>9804014.2958429474</v>
      </c>
      <c r="N74" s="41">
        <f>'jan-nov'!M74</f>
        <v>9506148.0151189547</v>
      </c>
      <c r="O74" s="41">
        <f t="shared" si="19"/>
        <v>297866.28072399274</v>
      </c>
    </row>
    <row r="75" spans="1:15" x14ac:dyDescent="0.3">
      <c r="A75" s="33">
        <v>513</v>
      </c>
      <c r="B75" s="34" t="s">
        <v>130</v>
      </c>
      <c r="C75" s="35">
        <v>57843</v>
      </c>
      <c r="D75" s="36">
        <v>2245</v>
      </c>
      <c r="E75" s="37">
        <f t="shared" si="11"/>
        <v>25765.256124721604</v>
      </c>
      <c r="F75" s="38">
        <f t="shared" si="18"/>
        <v>0.97438124473187671</v>
      </c>
      <c r="G75" s="39">
        <f t="shared" si="12"/>
        <v>406.45720223898098</v>
      </c>
      <c r="H75" s="39">
        <f t="shared" si="13"/>
        <v>0</v>
      </c>
      <c r="I75" s="37">
        <f t="shared" si="14"/>
        <v>406.45720223898098</v>
      </c>
      <c r="J75" s="40">
        <f t="shared" si="20"/>
        <v>-321.39738605683681</v>
      </c>
      <c r="K75" s="37">
        <f t="shared" si="15"/>
        <v>85.059816182144175</v>
      </c>
      <c r="L75" s="37">
        <f t="shared" si="16"/>
        <v>912496.4190265123</v>
      </c>
      <c r="M75" s="37">
        <f t="shared" si="17"/>
        <v>190959.28732891366</v>
      </c>
      <c r="N75" s="41">
        <f>'jan-nov'!M75</f>
        <v>52841.866546223726</v>
      </c>
      <c r="O75" s="41">
        <f t="shared" si="19"/>
        <v>138117.42078268994</v>
      </c>
    </row>
    <row r="76" spans="1:15" x14ac:dyDescent="0.3">
      <c r="A76" s="33">
        <v>514</v>
      </c>
      <c r="B76" s="34" t="s">
        <v>131</v>
      </c>
      <c r="C76" s="35">
        <v>48209</v>
      </c>
      <c r="D76" s="36">
        <v>2356</v>
      </c>
      <c r="E76" s="37">
        <f t="shared" si="11"/>
        <v>20462.224108658742</v>
      </c>
      <c r="F76" s="38">
        <f t="shared" si="18"/>
        <v>0.77383307584693972</v>
      </c>
      <c r="G76" s="39">
        <f t="shared" si="12"/>
        <v>3588.2764118766977</v>
      </c>
      <c r="H76" s="39">
        <f t="shared" si="13"/>
        <v>1167.6672724322107</v>
      </c>
      <c r="I76" s="37">
        <f t="shared" si="14"/>
        <v>4755.9436843089079</v>
      </c>
      <c r="J76" s="40">
        <f t="shared" si="20"/>
        <v>-321.39738605683681</v>
      </c>
      <c r="K76" s="37">
        <f t="shared" si="15"/>
        <v>4434.5462982520712</v>
      </c>
      <c r="L76" s="37">
        <f t="shared" si="16"/>
        <v>11205003.320231788</v>
      </c>
      <c r="M76" s="37">
        <f t="shared" si="17"/>
        <v>10447791.078681881</v>
      </c>
      <c r="N76" s="41">
        <f>'jan-nov'!M76</f>
        <v>10327428.811860258</v>
      </c>
      <c r="O76" s="41">
        <f t="shared" si="19"/>
        <v>120362.26682162285</v>
      </c>
    </row>
    <row r="77" spans="1:15" x14ac:dyDescent="0.3">
      <c r="A77" s="33">
        <v>515</v>
      </c>
      <c r="B77" s="34" t="s">
        <v>132</v>
      </c>
      <c r="C77" s="35">
        <v>69739</v>
      </c>
      <c r="D77" s="36">
        <v>3675</v>
      </c>
      <c r="E77" s="37">
        <f t="shared" si="11"/>
        <v>18976.598639455784</v>
      </c>
      <c r="F77" s="38">
        <f t="shared" si="18"/>
        <v>0.71765022298182013</v>
      </c>
      <c r="G77" s="39">
        <f t="shared" si="12"/>
        <v>4479.6516933984722</v>
      </c>
      <c r="H77" s="39">
        <f t="shared" si="13"/>
        <v>1687.6361866532461</v>
      </c>
      <c r="I77" s="37">
        <f t="shared" si="14"/>
        <v>6167.2878800517183</v>
      </c>
      <c r="J77" s="40">
        <f t="shared" si="20"/>
        <v>-321.39738605683681</v>
      </c>
      <c r="K77" s="37">
        <f t="shared" si="15"/>
        <v>5845.8904939948816</v>
      </c>
      <c r="L77" s="37">
        <f t="shared" si="16"/>
        <v>22664782.959190063</v>
      </c>
      <c r="M77" s="37">
        <f t="shared" si="17"/>
        <v>21483647.565431189</v>
      </c>
      <c r="N77" s="41">
        <f>'jan-nov'!M77</f>
        <v>20826677.030384723</v>
      </c>
      <c r="O77" s="41">
        <f t="shared" si="19"/>
        <v>656970.53504646569</v>
      </c>
    </row>
    <row r="78" spans="1:15" x14ac:dyDescent="0.3">
      <c r="A78" s="33">
        <v>516</v>
      </c>
      <c r="B78" s="34" t="s">
        <v>133</v>
      </c>
      <c r="C78" s="35">
        <v>147197</v>
      </c>
      <c r="D78" s="36">
        <v>5754</v>
      </c>
      <c r="E78" s="37">
        <f t="shared" si="11"/>
        <v>25581.68230795968</v>
      </c>
      <c r="F78" s="38">
        <f t="shared" si="18"/>
        <v>0.9674389157594494</v>
      </c>
      <c r="G78" s="39">
        <f t="shared" si="12"/>
        <v>516.60149229613523</v>
      </c>
      <c r="H78" s="39">
        <f t="shared" si="13"/>
        <v>0</v>
      </c>
      <c r="I78" s="37">
        <f t="shared" si="14"/>
        <v>516.60149229613523</v>
      </c>
      <c r="J78" s="40">
        <f t="shared" si="20"/>
        <v>-321.39738605683681</v>
      </c>
      <c r="K78" s="37">
        <f t="shared" si="15"/>
        <v>195.20410623929843</v>
      </c>
      <c r="L78" s="37">
        <f t="shared" si="16"/>
        <v>2972524.9866719623</v>
      </c>
      <c r="M78" s="37">
        <f t="shared" si="17"/>
        <v>1123204.427300923</v>
      </c>
      <c r="N78" s="41">
        <f>'jan-nov'!M78</f>
        <v>681927.26062671584</v>
      </c>
      <c r="O78" s="41">
        <f t="shared" si="19"/>
        <v>441277.1666742072</v>
      </c>
    </row>
    <row r="79" spans="1:15" x14ac:dyDescent="0.3">
      <c r="A79" s="33">
        <v>517</v>
      </c>
      <c r="B79" s="34" t="s">
        <v>134</v>
      </c>
      <c r="C79" s="35">
        <v>106162</v>
      </c>
      <c r="D79" s="36">
        <v>5965</v>
      </c>
      <c r="E79" s="37">
        <f t="shared" si="11"/>
        <v>17797.485331098072</v>
      </c>
      <c r="F79" s="38">
        <f t="shared" si="18"/>
        <v>0.6730589374337157</v>
      </c>
      <c r="G79" s="39">
        <f t="shared" si="12"/>
        <v>5187.1196784130998</v>
      </c>
      <c r="H79" s="39">
        <f t="shared" si="13"/>
        <v>2100.325844578445</v>
      </c>
      <c r="I79" s="37">
        <f t="shared" si="14"/>
        <v>7287.4455229915447</v>
      </c>
      <c r="J79" s="40">
        <f t="shared" si="20"/>
        <v>-321.39738605683681</v>
      </c>
      <c r="K79" s="37">
        <f t="shared" si="15"/>
        <v>6966.0481369347081</v>
      </c>
      <c r="L79" s="37">
        <f t="shared" si="16"/>
        <v>43469612.544644564</v>
      </c>
      <c r="M79" s="37">
        <f t="shared" si="17"/>
        <v>41552477.136815533</v>
      </c>
      <c r="N79" s="41">
        <f>'jan-nov'!M79</f>
        <v>40507487.887413591</v>
      </c>
      <c r="O79" s="41">
        <f t="shared" si="19"/>
        <v>1044989.2494019419</v>
      </c>
    </row>
    <row r="80" spans="1:15" x14ac:dyDescent="0.3">
      <c r="A80" s="33">
        <v>519</v>
      </c>
      <c r="B80" s="34" t="s">
        <v>135</v>
      </c>
      <c r="C80" s="35">
        <v>72836</v>
      </c>
      <c r="D80" s="36">
        <v>3204</v>
      </c>
      <c r="E80" s="37">
        <f t="shared" si="11"/>
        <v>22732.833957553059</v>
      </c>
      <c r="F80" s="38">
        <f t="shared" si="18"/>
        <v>0.85970218734175163</v>
      </c>
      <c r="G80" s="39">
        <f t="shared" si="12"/>
        <v>2225.9105025401077</v>
      </c>
      <c r="H80" s="39">
        <f t="shared" si="13"/>
        <v>372.95382531919984</v>
      </c>
      <c r="I80" s="37">
        <f t="shared" si="14"/>
        <v>2598.8643278593077</v>
      </c>
      <c r="J80" s="40">
        <f t="shared" si="20"/>
        <v>-321.39738605683681</v>
      </c>
      <c r="K80" s="37">
        <f t="shared" si="15"/>
        <v>2277.466941802471</v>
      </c>
      <c r="L80" s="37">
        <f t="shared" si="16"/>
        <v>8326761.3064612215</v>
      </c>
      <c r="M80" s="37">
        <f t="shared" si="17"/>
        <v>7297004.0815351168</v>
      </c>
      <c r="N80" s="41">
        <f>'jan-nov'!M80</f>
        <v>7340453.4436333813</v>
      </c>
      <c r="O80" s="41">
        <f t="shared" si="19"/>
        <v>-43449.362098264508</v>
      </c>
    </row>
    <row r="81" spans="1:15" x14ac:dyDescent="0.3">
      <c r="A81" s="33">
        <v>520</v>
      </c>
      <c r="B81" s="34" t="s">
        <v>136</v>
      </c>
      <c r="C81" s="35">
        <v>96151</v>
      </c>
      <c r="D81" s="36">
        <v>4459</v>
      </c>
      <c r="E81" s="37">
        <f t="shared" si="11"/>
        <v>21563.355012334603</v>
      </c>
      <c r="F81" s="38">
        <f t="shared" si="18"/>
        <v>0.81547525069444537</v>
      </c>
      <c r="G81" s="39">
        <f t="shared" si="12"/>
        <v>2927.5978696711813</v>
      </c>
      <c r="H81" s="39">
        <f t="shared" si="13"/>
        <v>782.27145614565939</v>
      </c>
      <c r="I81" s="37">
        <f t="shared" si="14"/>
        <v>3709.8693258168405</v>
      </c>
      <c r="J81" s="40">
        <f t="shared" si="20"/>
        <v>-321.39738605683681</v>
      </c>
      <c r="K81" s="37">
        <f t="shared" si="15"/>
        <v>3388.4719397600038</v>
      </c>
      <c r="L81" s="37">
        <f t="shared" si="16"/>
        <v>16542307.323817292</v>
      </c>
      <c r="M81" s="37">
        <f t="shared" si="17"/>
        <v>15109196.379389858</v>
      </c>
      <c r="N81" s="41">
        <f>'jan-nov'!M81</f>
        <v>15105005.463533485</v>
      </c>
      <c r="O81" s="41">
        <f t="shared" si="19"/>
        <v>4190.915856372565</v>
      </c>
    </row>
    <row r="82" spans="1:15" x14ac:dyDescent="0.3">
      <c r="A82" s="33">
        <v>521</v>
      </c>
      <c r="B82" s="34" t="s">
        <v>137</v>
      </c>
      <c r="C82" s="35">
        <v>116092</v>
      </c>
      <c r="D82" s="36">
        <v>5065</v>
      </c>
      <c r="E82" s="37">
        <f t="shared" si="11"/>
        <v>22920.434353405726</v>
      </c>
      <c r="F82" s="38">
        <f t="shared" si="18"/>
        <v>0.86679679204268156</v>
      </c>
      <c r="G82" s="39">
        <f t="shared" si="12"/>
        <v>2113.3502650285072</v>
      </c>
      <c r="H82" s="39">
        <f t="shared" si="13"/>
        <v>307.29368677076633</v>
      </c>
      <c r="I82" s="37">
        <f t="shared" si="14"/>
        <v>2420.6439517992735</v>
      </c>
      <c r="J82" s="40">
        <f t="shared" si="20"/>
        <v>-321.39738605683681</v>
      </c>
      <c r="K82" s="37">
        <f t="shared" si="15"/>
        <v>2099.2465657424368</v>
      </c>
      <c r="L82" s="37">
        <f t="shared" si="16"/>
        <v>12260561.615863319</v>
      </c>
      <c r="M82" s="37">
        <f t="shared" si="17"/>
        <v>10632683.855485443</v>
      </c>
      <c r="N82" s="41">
        <f>'jan-nov'!M82</f>
        <v>9719697.5942581538</v>
      </c>
      <c r="O82" s="41">
        <f t="shared" si="19"/>
        <v>912986.26122728921</v>
      </c>
    </row>
    <row r="83" spans="1:15" x14ac:dyDescent="0.3">
      <c r="A83" s="33">
        <v>522</v>
      </c>
      <c r="B83" s="34" t="s">
        <v>138</v>
      </c>
      <c r="C83" s="35">
        <v>129805</v>
      </c>
      <c r="D83" s="36">
        <v>6210</v>
      </c>
      <c r="E83" s="37">
        <f t="shared" si="11"/>
        <v>20902.57648953301</v>
      </c>
      <c r="F83" s="38">
        <f t="shared" si="18"/>
        <v>0.79048616475550382</v>
      </c>
      <c r="G83" s="39">
        <f t="shared" si="12"/>
        <v>3324.064983352137</v>
      </c>
      <c r="H83" s="39">
        <f t="shared" si="13"/>
        <v>1013.5439391262169</v>
      </c>
      <c r="I83" s="37">
        <f t="shared" si="14"/>
        <v>4337.6089224783536</v>
      </c>
      <c r="J83" s="40">
        <f t="shared" si="20"/>
        <v>-321.39738605683681</v>
      </c>
      <c r="K83" s="37">
        <f t="shared" si="15"/>
        <v>4016.2115364215169</v>
      </c>
      <c r="L83" s="37">
        <f t="shared" si="16"/>
        <v>26936551.408590578</v>
      </c>
      <c r="M83" s="37">
        <f t="shared" si="17"/>
        <v>24940673.641177621</v>
      </c>
      <c r="N83" s="41">
        <f>'jan-nov'!M83</f>
        <v>23883553.022772558</v>
      </c>
      <c r="O83" s="41">
        <f t="shared" si="19"/>
        <v>1057120.6184050627</v>
      </c>
    </row>
    <row r="84" spans="1:15" x14ac:dyDescent="0.3">
      <c r="A84" s="33">
        <v>528</v>
      </c>
      <c r="B84" s="34" t="s">
        <v>139</v>
      </c>
      <c r="C84" s="35">
        <v>298093</v>
      </c>
      <c r="D84" s="36">
        <v>14796</v>
      </c>
      <c r="E84" s="37">
        <f t="shared" si="11"/>
        <v>20146.864017301974</v>
      </c>
      <c r="F84" s="38">
        <f t="shared" si="18"/>
        <v>0.76190690065708278</v>
      </c>
      <c r="G84" s="39">
        <f t="shared" si="12"/>
        <v>3777.4924666907586</v>
      </c>
      <c r="H84" s="39">
        <f t="shared" si="13"/>
        <v>1278.0433044070796</v>
      </c>
      <c r="I84" s="37">
        <f t="shared" si="14"/>
        <v>5055.5357710978387</v>
      </c>
      <c r="J84" s="40">
        <f t="shared" si="20"/>
        <v>-321.39738605683681</v>
      </c>
      <c r="K84" s="37">
        <f t="shared" si="15"/>
        <v>4734.138385041002</v>
      </c>
      <c r="L84" s="37">
        <f t="shared" si="16"/>
        <v>74801707.269163623</v>
      </c>
      <c r="M84" s="37">
        <f t="shared" si="17"/>
        <v>70046311.54506667</v>
      </c>
      <c r="N84" s="41">
        <f>'jan-nov'!M84</f>
        <v>68627252.419475511</v>
      </c>
      <c r="O84" s="41">
        <f t="shared" si="19"/>
        <v>1419059.1255911589</v>
      </c>
    </row>
    <row r="85" spans="1:15" x14ac:dyDescent="0.3">
      <c r="A85" s="33">
        <v>529</v>
      </c>
      <c r="B85" s="34" t="s">
        <v>140</v>
      </c>
      <c r="C85" s="35">
        <v>268292</v>
      </c>
      <c r="D85" s="36">
        <v>13152</v>
      </c>
      <c r="E85" s="37">
        <f t="shared" si="11"/>
        <v>20399.330900243309</v>
      </c>
      <c r="F85" s="38">
        <f t="shared" si="18"/>
        <v>0.77145460297617285</v>
      </c>
      <c r="G85" s="39">
        <f t="shared" si="12"/>
        <v>3626.0123369259577</v>
      </c>
      <c r="H85" s="39">
        <f t="shared" si="13"/>
        <v>1189.6798953776124</v>
      </c>
      <c r="I85" s="37">
        <f t="shared" si="14"/>
        <v>4815.6922323035706</v>
      </c>
      <c r="J85" s="40">
        <f t="shared" si="20"/>
        <v>-321.39738605683681</v>
      </c>
      <c r="K85" s="37">
        <f t="shared" si="15"/>
        <v>4494.2948462467339</v>
      </c>
      <c r="L85" s="37">
        <f t="shared" si="16"/>
        <v>63335984.239256561</v>
      </c>
      <c r="M85" s="37">
        <f t="shared" si="17"/>
        <v>59108965.817837045</v>
      </c>
      <c r="N85" s="41">
        <f>'jan-nov'!M85</f>
        <v>56908768.817311563</v>
      </c>
      <c r="O85" s="41">
        <f t="shared" si="19"/>
        <v>2200197.000525482</v>
      </c>
    </row>
    <row r="86" spans="1:15" x14ac:dyDescent="0.3">
      <c r="A86" s="33">
        <v>532</v>
      </c>
      <c r="B86" s="34" t="s">
        <v>141</v>
      </c>
      <c r="C86" s="35">
        <v>133870</v>
      </c>
      <c r="D86" s="36">
        <v>6599</v>
      </c>
      <c r="E86" s="37">
        <f t="shared" si="11"/>
        <v>20286.407031368388</v>
      </c>
      <c r="F86" s="38">
        <f t="shared" si="18"/>
        <v>0.76718408847471942</v>
      </c>
      <c r="G86" s="39">
        <f t="shared" si="12"/>
        <v>3693.76665825091</v>
      </c>
      <c r="H86" s="39">
        <f t="shared" si="13"/>
        <v>1229.2032494838347</v>
      </c>
      <c r="I86" s="37">
        <f t="shared" si="14"/>
        <v>4922.969907734745</v>
      </c>
      <c r="J86" s="40">
        <f t="shared" si="20"/>
        <v>-321.39738605683681</v>
      </c>
      <c r="K86" s="37">
        <f t="shared" si="15"/>
        <v>4601.5725216779083</v>
      </c>
      <c r="L86" s="37">
        <f t="shared" si="16"/>
        <v>32486678.421141583</v>
      </c>
      <c r="M86" s="37">
        <f t="shared" si="17"/>
        <v>30365777.070552517</v>
      </c>
      <c r="N86" s="41">
        <f>'jan-nov'!M86</f>
        <v>30233384.605036423</v>
      </c>
      <c r="O86" s="41">
        <f t="shared" si="19"/>
        <v>132392.46551609412</v>
      </c>
    </row>
    <row r="87" spans="1:15" x14ac:dyDescent="0.3">
      <c r="A87" s="33">
        <v>533</v>
      </c>
      <c r="B87" s="34" t="s">
        <v>142</v>
      </c>
      <c r="C87" s="35">
        <v>209542</v>
      </c>
      <c r="D87" s="36">
        <v>9003</v>
      </c>
      <c r="E87" s="37">
        <f t="shared" si="11"/>
        <v>23274.686215705875</v>
      </c>
      <c r="F87" s="38">
        <f t="shared" si="18"/>
        <v>0.88019376232179358</v>
      </c>
      <c r="G87" s="39">
        <f t="shared" si="12"/>
        <v>1900.7991476484181</v>
      </c>
      <c r="H87" s="39">
        <f t="shared" si="13"/>
        <v>183.30553496571429</v>
      </c>
      <c r="I87" s="37">
        <f t="shared" si="14"/>
        <v>2084.1046826141323</v>
      </c>
      <c r="J87" s="40">
        <f t="shared" si="20"/>
        <v>-321.39738605683681</v>
      </c>
      <c r="K87" s="37">
        <f t="shared" si="15"/>
        <v>1762.7072965572956</v>
      </c>
      <c r="L87" s="37">
        <f t="shared" si="16"/>
        <v>18763194.457575034</v>
      </c>
      <c r="M87" s="37">
        <f t="shared" si="17"/>
        <v>15869653.790905332</v>
      </c>
      <c r="N87" s="41">
        <f>'jan-nov'!M87</f>
        <v>15917785.565864969</v>
      </c>
      <c r="O87" s="41">
        <f t="shared" si="19"/>
        <v>-48131.774959636852</v>
      </c>
    </row>
    <row r="88" spans="1:15" x14ac:dyDescent="0.3">
      <c r="A88" s="33">
        <v>534</v>
      </c>
      <c r="B88" s="34" t="s">
        <v>143</v>
      </c>
      <c r="C88" s="35">
        <v>299360</v>
      </c>
      <c r="D88" s="36">
        <v>13685</v>
      </c>
      <c r="E88" s="37">
        <f t="shared" si="11"/>
        <v>21875.04567044209</v>
      </c>
      <c r="F88" s="38">
        <f t="shared" si="18"/>
        <v>0.82726265656954812</v>
      </c>
      <c r="G88" s="39">
        <f t="shared" si="12"/>
        <v>2740.5834748066886</v>
      </c>
      <c r="H88" s="39">
        <f t="shared" si="13"/>
        <v>673.17972580803882</v>
      </c>
      <c r="I88" s="37">
        <f t="shared" si="14"/>
        <v>3413.7632006147273</v>
      </c>
      <c r="J88" s="40">
        <f t="shared" si="20"/>
        <v>-321.39738605683681</v>
      </c>
      <c r="K88" s="37">
        <f t="shared" si="15"/>
        <v>3092.3658145578906</v>
      </c>
      <c r="L88" s="37">
        <f t="shared" si="16"/>
        <v>46717349.400412545</v>
      </c>
      <c r="M88" s="37">
        <f t="shared" si="17"/>
        <v>42319026.17222473</v>
      </c>
      <c r="N88" s="41">
        <f>'jan-nov'!M88</f>
        <v>41150116.84648031</v>
      </c>
      <c r="O88" s="41">
        <f t="shared" si="19"/>
        <v>1168909.3257444203</v>
      </c>
    </row>
    <row r="89" spans="1:15" x14ac:dyDescent="0.3">
      <c r="A89" s="33">
        <v>536</v>
      </c>
      <c r="B89" s="34" t="s">
        <v>144</v>
      </c>
      <c r="C89" s="35">
        <v>99452</v>
      </c>
      <c r="D89" s="36">
        <v>5772</v>
      </c>
      <c r="E89" s="37">
        <f t="shared" si="11"/>
        <v>17230.076230076229</v>
      </c>
      <c r="F89" s="38">
        <f t="shared" si="18"/>
        <v>0.65160086290693531</v>
      </c>
      <c r="G89" s="39">
        <f t="shared" si="12"/>
        <v>5527.5651390262055</v>
      </c>
      <c r="H89" s="39">
        <f t="shared" si="13"/>
        <v>2298.9190299360903</v>
      </c>
      <c r="I89" s="37">
        <f t="shared" si="14"/>
        <v>7826.4841689622954</v>
      </c>
      <c r="J89" s="40">
        <f t="shared" si="20"/>
        <v>-321.39738605683681</v>
      </c>
      <c r="K89" s="37">
        <f t="shared" si="15"/>
        <v>7505.0867829054587</v>
      </c>
      <c r="L89" s="37">
        <f t="shared" si="16"/>
        <v>45174466.623250365</v>
      </c>
      <c r="M89" s="37">
        <f t="shared" si="17"/>
        <v>43319360.910930306</v>
      </c>
      <c r="N89" s="41">
        <f>'jan-nov'!M89</f>
        <v>42457138.413436912</v>
      </c>
      <c r="O89" s="41">
        <f t="shared" si="19"/>
        <v>862222.49749339372</v>
      </c>
    </row>
    <row r="90" spans="1:15" x14ac:dyDescent="0.3">
      <c r="A90" s="33">
        <v>538</v>
      </c>
      <c r="B90" s="34" t="s">
        <v>145</v>
      </c>
      <c r="C90" s="35">
        <v>130066</v>
      </c>
      <c r="D90" s="36">
        <v>6740</v>
      </c>
      <c r="E90" s="37">
        <f t="shared" si="11"/>
        <v>19297.626112759644</v>
      </c>
      <c r="F90" s="38">
        <f t="shared" si="18"/>
        <v>0.72979072519599419</v>
      </c>
      <c r="G90" s="39">
        <f t="shared" si="12"/>
        <v>4287.0352094161562</v>
      </c>
      <c r="H90" s="39">
        <f t="shared" si="13"/>
        <v>1575.2765709968949</v>
      </c>
      <c r="I90" s="37">
        <f t="shared" si="14"/>
        <v>5862.3117804130507</v>
      </c>
      <c r="J90" s="40">
        <f t="shared" si="20"/>
        <v>-321.39738605683681</v>
      </c>
      <c r="K90" s="37">
        <f t="shared" si="15"/>
        <v>5540.914394356214</v>
      </c>
      <c r="L90" s="37">
        <f t="shared" si="16"/>
        <v>39511981.399983965</v>
      </c>
      <c r="M90" s="37">
        <f t="shared" si="17"/>
        <v>37345763.017960884</v>
      </c>
      <c r="N90" s="41">
        <f>'jan-nov'!M90</f>
        <v>36532218.417630762</v>
      </c>
      <c r="O90" s="41">
        <f t="shared" si="19"/>
        <v>813544.60033012182</v>
      </c>
    </row>
    <row r="91" spans="1:15" x14ac:dyDescent="0.3">
      <c r="A91" s="33">
        <v>540</v>
      </c>
      <c r="B91" s="34" t="s">
        <v>146</v>
      </c>
      <c r="C91" s="35">
        <v>64195</v>
      </c>
      <c r="D91" s="36">
        <v>3094</v>
      </c>
      <c r="E91" s="37">
        <f t="shared" si="11"/>
        <v>20748.222365869424</v>
      </c>
      <c r="F91" s="38">
        <f t="shared" si="18"/>
        <v>0.78464885569027332</v>
      </c>
      <c r="G91" s="39">
        <f t="shared" si="12"/>
        <v>3416.6774575502886</v>
      </c>
      <c r="H91" s="39">
        <f t="shared" si="13"/>
        <v>1067.5678824084721</v>
      </c>
      <c r="I91" s="37">
        <f t="shared" si="14"/>
        <v>4484.2453399587612</v>
      </c>
      <c r="J91" s="40">
        <f t="shared" si="20"/>
        <v>-321.39738605683681</v>
      </c>
      <c r="K91" s="37">
        <f t="shared" si="15"/>
        <v>4162.8479539019245</v>
      </c>
      <c r="L91" s="37">
        <f t="shared" si="16"/>
        <v>13874255.081832407</v>
      </c>
      <c r="M91" s="37">
        <f t="shared" si="17"/>
        <v>12879851.569372555</v>
      </c>
      <c r="N91" s="41">
        <f>'jan-nov'!M91</f>
        <v>12711856.852247713</v>
      </c>
      <c r="O91" s="41">
        <f t="shared" si="19"/>
        <v>167994.71712484211</v>
      </c>
    </row>
    <row r="92" spans="1:15" x14ac:dyDescent="0.3">
      <c r="A92" s="33">
        <v>541</v>
      </c>
      <c r="B92" s="34" t="s">
        <v>147</v>
      </c>
      <c r="C92" s="35">
        <v>24754</v>
      </c>
      <c r="D92" s="36">
        <v>1402</v>
      </c>
      <c r="E92" s="37">
        <f t="shared" si="11"/>
        <v>17656.205420827391</v>
      </c>
      <c r="F92" s="38">
        <f t="shared" si="18"/>
        <v>0.66771606429638752</v>
      </c>
      <c r="G92" s="39">
        <f t="shared" si="12"/>
        <v>5271.8876245755082</v>
      </c>
      <c r="H92" s="39">
        <f t="shared" si="13"/>
        <v>2149.7738131731835</v>
      </c>
      <c r="I92" s="37">
        <f t="shared" si="14"/>
        <v>7421.6614377486912</v>
      </c>
      <c r="J92" s="40">
        <f t="shared" si="20"/>
        <v>-321.39738605683681</v>
      </c>
      <c r="K92" s="37">
        <f t="shared" si="15"/>
        <v>7100.2640516918545</v>
      </c>
      <c r="L92" s="37">
        <f t="shared" si="16"/>
        <v>10405169.335723665</v>
      </c>
      <c r="M92" s="37">
        <f t="shared" si="17"/>
        <v>9954570.2004719805</v>
      </c>
      <c r="N92" s="41">
        <f>'jan-nov'!M92</f>
        <v>9857851.1011154819</v>
      </c>
      <c r="O92" s="41">
        <f t="shared" si="19"/>
        <v>96719.099356498569</v>
      </c>
    </row>
    <row r="93" spans="1:15" x14ac:dyDescent="0.3">
      <c r="A93" s="33">
        <v>542</v>
      </c>
      <c r="B93" s="34" t="s">
        <v>148</v>
      </c>
      <c r="C93" s="35">
        <v>144388</v>
      </c>
      <c r="D93" s="36">
        <v>6466</v>
      </c>
      <c r="E93" s="37">
        <f t="shared" si="11"/>
        <v>22330.343334364366</v>
      </c>
      <c r="F93" s="38">
        <f t="shared" si="18"/>
        <v>0.84448094084930114</v>
      </c>
      <c r="G93" s="39">
        <f t="shared" si="12"/>
        <v>2467.4048764533231</v>
      </c>
      <c r="H93" s="39">
        <f t="shared" si="13"/>
        <v>513.82554343524225</v>
      </c>
      <c r="I93" s="37">
        <f t="shared" si="14"/>
        <v>2981.2304198885654</v>
      </c>
      <c r="J93" s="40">
        <f t="shared" si="20"/>
        <v>-321.39738605683681</v>
      </c>
      <c r="K93" s="37">
        <f t="shared" si="15"/>
        <v>2659.8330338317287</v>
      </c>
      <c r="L93" s="37">
        <f t="shared" si="16"/>
        <v>19276635.894999463</v>
      </c>
      <c r="M93" s="37">
        <f t="shared" si="17"/>
        <v>17198480.396755956</v>
      </c>
      <c r="N93" s="41">
        <f>'jan-nov'!M93</f>
        <v>16858787.817270119</v>
      </c>
      <c r="O93" s="41">
        <f t="shared" si="19"/>
        <v>339692.57948583737</v>
      </c>
    </row>
    <row r="94" spans="1:15" x14ac:dyDescent="0.3">
      <c r="A94" s="33">
        <v>543</v>
      </c>
      <c r="B94" s="34" t="s">
        <v>149</v>
      </c>
      <c r="C94" s="35">
        <v>50874</v>
      </c>
      <c r="D94" s="36">
        <v>2180</v>
      </c>
      <c r="E94" s="37">
        <f t="shared" si="11"/>
        <v>23336.697247706423</v>
      </c>
      <c r="F94" s="38">
        <f t="shared" si="18"/>
        <v>0.88253887336029113</v>
      </c>
      <c r="G94" s="39">
        <f t="shared" si="12"/>
        <v>1863.5925284480893</v>
      </c>
      <c r="H94" s="39">
        <f t="shared" si="13"/>
        <v>161.60167376552252</v>
      </c>
      <c r="I94" s="37">
        <f t="shared" si="14"/>
        <v>2025.1942022136118</v>
      </c>
      <c r="J94" s="40">
        <f t="shared" si="20"/>
        <v>-321.39738605683681</v>
      </c>
      <c r="K94" s="37">
        <f t="shared" si="15"/>
        <v>1703.7968161567751</v>
      </c>
      <c r="L94" s="37">
        <f t="shared" si="16"/>
        <v>4414923.3608256737</v>
      </c>
      <c r="M94" s="37">
        <f t="shared" si="17"/>
        <v>3714277.0592217697</v>
      </c>
      <c r="N94" s="41">
        <f>'jan-nov'!M94</f>
        <v>3396014.2656431901</v>
      </c>
      <c r="O94" s="41">
        <f t="shared" si="19"/>
        <v>318262.79357857956</v>
      </c>
    </row>
    <row r="95" spans="1:15" x14ac:dyDescent="0.3">
      <c r="A95" s="33">
        <v>544</v>
      </c>
      <c r="B95" s="34" t="s">
        <v>150</v>
      </c>
      <c r="C95" s="35">
        <v>80327</v>
      </c>
      <c r="D95" s="36">
        <v>3199</v>
      </c>
      <c r="E95" s="37">
        <f t="shared" si="11"/>
        <v>25110.034385745545</v>
      </c>
      <c r="F95" s="38">
        <f t="shared" si="18"/>
        <v>0.94960230325703132</v>
      </c>
      <c r="G95" s="39">
        <f t="shared" si="12"/>
        <v>799.59024562461639</v>
      </c>
      <c r="H95" s="39">
        <f t="shared" si="13"/>
        <v>0</v>
      </c>
      <c r="I95" s="37">
        <f t="shared" si="14"/>
        <v>799.59024562461639</v>
      </c>
      <c r="J95" s="40">
        <f t="shared" si="20"/>
        <v>-321.39738605683681</v>
      </c>
      <c r="K95" s="37">
        <f t="shared" si="15"/>
        <v>478.19285956777958</v>
      </c>
      <c r="L95" s="37">
        <f t="shared" si="16"/>
        <v>2557889.1957531478</v>
      </c>
      <c r="M95" s="37">
        <f t="shared" si="17"/>
        <v>1529738.9577573268</v>
      </c>
      <c r="N95" s="41">
        <f>'jan-nov'!M95</f>
        <v>1652322.8200807928</v>
      </c>
      <c r="O95" s="41">
        <f t="shared" si="19"/>
        <v>-122583.86232346599</v>
      </c>
    </row>
    <row r="96" spans="1:15" x14ac:dyDescent="0.3">
      <c r="A96" s="33">
        <v>545</v>
      </c>
      <c r="B96" s="34" t="s">
        <v>151</v>
      </c>
      <c r="C96" s="35">
        <v>37972</v>
      </c>
      <c r="D96" s="36">
        <v>1619</v>
      </c>
      <c r="E96" s="37">
        <f t="shared" si="11"/>
        <v>23453.98394070414</v>
      </c>
      <c r="F96" s="38">
        <f t="shared" si="18"/>
        <v>0.88697437958465775</v>
      </c>
      <c r="G96" s="39">
        <f t="shared" si="12"/>
        <v>1793.2205126494591</v>
      </c>
      <c r="H96" s="39">
        <f t="shared" si="13"/>
        <v>120.55133121632151</v>
      </c>
      <c r="I96" s="37">
        <f t="shared" si="14"/>
        <v>1913.7718438657807</v>
      </c>
      <c r="J96" s="40">
        <f t="shared" si="20"/>
        <v>-321.39738605683681</v>
      </c>
      <c r="K96" s="37">
        <f t="shared" si="15"/>
        <v>1592.374457808944</v>
      </c>
      <c r="L96" s="37">
        <f t="shared" si="16"/>
        <v>3098396.615218699</v>
      </c>
      <c r="M96" s="37">
        <f t="shared" si="17"/>
        <v>2578054.2471926804</v>
      </c>
      <c r="N96" s="41">
        <f>'jan-nov'!M96</f>
        <v>2233361.6495762938</v>
      </c>
      <c r="O96" s="41">
        <f t="shared" si="19"/>
        <v>344692.5976163866</v>
      </c>
    </row>
    <row r="97" spans="1:15" x14ac:dyDescent="0.3">
      <c r="A97" s="33">
        <v>602</v>
      </c>
      <c r="B97" s="34" t="s">
        <v>152</v>
      </c>
      <c r="C97" s="35">
        <v>1706967</v>
      </c>
      <c r="D97" s="36">
        <v>67016</v>
      </c>
      <c r="E97" s="37">
        <f t="shared" si="11"/>
        <v>25471.036767339141</v>
      </c>
      <c r="F97" s="38">
        <f t="shared" si="18"/>
        <v>0.96325456226139017</v>
      </c>
      <c r="G97" s="39">
        <f t="shared" si="12"/>
        <v>582.98881666845841</v>
      </c>
      <c r="H97" s="39">
        <f t="shared" si="13"/>
        <v>0</v>
      </c>
      <c r="I97" s="37">
        <f t="shared" si="14"/>
        <v>582.98881666845841</v>
      </c>
      <c r="J97" s="40">
        <f t="shared" si="20"/>
        <v>-321.39738605683681</v>
      </c>
      <c r="K97" s="37">
        <f t="shared" si="15"/>
        <v>261.5914306116216</v>
      </c>
      <c r="L97" s="37">
        <f t="shared" si="16"/>
        <v>39069578.537853412</v>
      </c>
      <c r="M97" s="37">
        <f t="shared" si="17"/>
        <v>17530811.313868433</v>
      </c>
      <c r="N97" s="41">
        <f>'jan-nov'!M97</f>
        <v>23930700.19085164</v>
      </c>
      <c r="O97" s="41">
        <f t="shared" si="19"/>
        <v>-6399888.8769832067</v>
      </c>
    </row>
    <row r="98" spans="1:15" x14ac:dyDescent="0.3">
      <c r="A98" s="33">
        <v>604</v>
      </c>
      <c r="B98" s="34" t="s">
        <v>153</v>
      </c>
      <c r="C98" s="35">
        <v>781052</v>
      </c>
      <c r="D98" s="36">
        <v>26711</v>
      </c>
      <c r="E98" s="37">
        <f t="shared" si="11"/>
        <v>29240.837108307438</v>
      </c>
      <c r="F98" s="38">
        <f t="shared" si="18"/>
        <v>1.1058195238065971</v>
      </c>
      <c r="G98" s="39">
        <f t="shared" si="12"/>
        <v>-1678.8913879125196</v>
      </c>
      <c r="H98" s="39">
        <f t="shared" si="13"/>
        <v>0</v>
      </c>
      <c r="I98" s="37">
        <f t="shared" si="14"/>
        <v>-1678.8913879125196</v>
      </c>
      <c r="J98" s="40">
        <f t="shared" si="20"/>
        <v>-321.39738605683681</v>
      </c>
      <c r="K98" s="37">
        <f t="shared" si="15"/>
        <v>-2000.2887739693565</v>
      </c>
      <c r="L98" s="37">
        <f t="shared" si="16"/>
        <v>-44844867.862531312</v>
      </c>
      <c r="M98" s="37">
        <f t="shared" si="17"/>
        <v>-53429713.441495478</v>
      </c>
      <c r="N98" s="41">
        <f>'jan-nov'!M98</f>
        <v>-51796308.019012816</v>
      </c>
      <c r="O98" s="41">
        <f t="shared" si="19"/>
        <v>-1633405.4224826619</v>
      </c>
    </row>
    <row r="99" spans="1:15" x14ac:dyDescent="0.3">
      <c r="A99" s="33">
        <v>605</v>
      </c>
      <c r="B99" s="34" t="s">
        <v>154</v>
      </c>
      <c r="C99" s="35">
        <v>674660</v>
      </c>
      <c r="D99" s="36">
        <v>29712</v>
      </c>
      <c r="E99" s="37">
        <f t="shared" si="11"/>
        <v>22706.650511577813</v>
      </c>
      <c r="F99" s="38">
        <f t="shared" si="18"/>
        <v>0.85871199114276053</v>
      </c>
      <c r="G99" s="39">
        <f t="shared" si="12"/>
        <v>2241.6205701252552</v>
      </c>
      <c r="H99" s="39">
        <f t="shared" si="13"/>
        <v>382.11803141053605</v>
      </c>
      <c r="I99" s="37">
        <f t="shared" si="14"/>
        <v>2623.7386015357911</v>
      </c>
      <c r="J99" s="40">
        <f t="shared" si="20"/>
        <v>-321.39738605683681</v>
      </c>
      <c r="K99" s="37">
        <f t="shared" si="15"/>
        <v>2302.3412154789544</v>
      </c>
      <c r="L99" s="37">
        <f t="shared" si="16"/>
        <v>77956521.328831419</v>
      </c>
      <c r="M99" s="37">
        <f t="shared" si="17"/>
        <v>68407162.194310695</v>
      </c>
      <c r="N99" s="41">
        <f>'jan-nov'!M99</f>
        <v>66890310.211371809</v>
      </c>
      <c r="O99" s="41">
        <f t="shared" si="19"/>
        <v>1516851.9829388857</v>
      </c>
    </row>
    <row r="100" spans="1:15" x14ac:dyDescent="0.3">
      <c r="A100" s="33">
        <v>612</v>
      </c>
      <c r="B100" s="34" t="s">
        <v>155</v>
      </c>
      <c r="C100" s="35">
        <v>149683</v>
      </c>
      <c r="D100" s="36">
        <v>6698</v>
      </c>
      <c r="E100" s="37">
        <f t="shared" si="11"/>
        <v>22347.417139444609</v>
      </c>
      <c r="F100" s="38">
        <f t="shared" si="18"/>
        <v>0.84512663190573245</v>
      </c>
      <c r="G100" s="39">
        <f t="shared" si="12"/>
        <v>2457.1605934051772</v>
      </c>
      <c r="H100" s="39">
        <f t="shared" si="13"/>
        <v>507.84971165715723</v>
      </c>
      <c r="I100" s="37">
        <f t="shared" si="14"/>
        <v>2965.0103050623343</v>
      </c>
      <c r="J100" s="40">
        <f t="shared" si="20"/>
        <v>-321.39738605683681</v>
      </c>
      <c r="K100" s="37">
        <f t="shared" si="15"/>
        <v>2643.6129190054976</v>
      </c>
      <c r="L100" s="37">
        <f t="shared" si="16"/>
        <v>19859639.023307513</v>
      </c>
      <c r="M100" s="37">
        <f t="shared" si="17"/>
        <v>17706919.331498824</v>
      </c>
      <c r="N100" s="41">
        <f>'jan-nov'!M100</f>
        <v>17870561.537283525</v>
      </c>
      <c r="O100" s="41">
        <f t="shared" si="19"/>
        <v>-163642.20578470081</v>
      </c>
    </row>
    <row r="101" spans="1:15" x14ac:dyDescent="0.3">
      <c r="A101" s="33">
        <v>615</v>
      </c>
      <c r="B101" s="34" t="s">
        <v>156</v>
      </c>
      <c r="C101" s="35">
        <v>25335</v>
      </c>
      <c r="D101" s="36">
        <v>1033</v>
      </c>
      <c r="E101" s="37">
        <f t="shared" si="11"/>
        <v>24525.653436592449</v>
      </c>
      <c r="F101" s="38">
        <f t="shared" si="18"/>
        <v>0.92750239344526575</v>
      </c>
      <c r="G101" s="39">
        <f t="shared" si="12"/>
        <v>1150.2188151164737</v>
      </c>
      <c r="H101" s="39">
        <f t="shared" si="13"/>
        <v>0</v>
      </c>
      <c r="I101" s="37">
        <f t="shared" si="14"/>
        <v>1150.2188151164737</v>
      </c>
      <c r="J101" s="40">
        <f t="shared" si="20"/>
        <v>-321.39738605683681</v>
      </c>
      <c r="K101" s="37">
        <f t="shared" si="15"/>
        <v>828.8214290596369</v>
      </c>
      <c r="L101" s="37">
        <f t="shared" si="16"/>
        <v>1188176.0360153173</v>
      </c>
      <c r="M101" s="37">
        <f t="shared" si="17"/>
        <v>856172.53621860489</v>
      </c>
      <c r="N101" s="41">
        <f>'jan-nov'!M101</f>
        <v>808883.67400545639</v>
      </c>
      <c r="O101" s="41">
        <f t="shared" si="19"/>
        <v>47288.862213148503</v>
      </c>
    </row>
    <row r="102" spans="1:15" x14ac:dyDescent="0.3">
      <c r="A102" s="33">
        <v>616</v>
      </c>
      <c r="B102" s="34" t="s">
        <v>100</v>
      </c>
      <c r="C102" s="35">
        <v>79354</v>
      </c>
      <c r="D102" s="36">
        <v>3414</v>
      </c>
      <c r="E102" s="37">
        <f t="shared" si="11"/>
        <v>23243.702401874634</v>
      </c>
      <c r="F102" s="38">
        <f t="shared" si="18"/>
        <v>0.87902202752741454</v>
      </c>
      <c r="G102" s="39">
        <f t="shared" si="12"/>
        <v>1919.3894359471624</v>
      </c>
      <c r="H102" s="39">
        <f t="shared" si="13"/>
        <v>194.14986980664852</v>
      </c>
      <c r="I102" s="37">
        <f t="shared" si="14"/>
        <v>2113.5393057538108</v>
      </c>
      <c r="J102" s="40">
        <f t="shared" si="20"/>
        <v>-321.39738605683681</v>
      </c>
      <c r="K102" s="37">
        <f t="shared" si="15"/>
        <v>1792.1419196969741</v>
      </c>
      <c r="L102" s="37">
        <f t="shared" si="16"/>
        <v>7215623.1898435103</v>
      </c>
      <c r="M102" s="37">
        <f t="shared" si="17"/>
        <v>6118372.5138454698</v>
      </c>
      <c r="N102" s="41">
        <f>'jan-nov'!M102</f>
        <v>6247237.8453696538</v>
      </c>
      <c r="O102" s="41">
        <f t="shared" si="19"/>
        <v>-128865.33152418397</v>
      </c>
    </row>
    <row r="103" spans="1:15" x14ac:dyDescent="0.3">
      <c r="A103" s="33">
        <v>617</v>
      </c>
      <c r="B103" s="34" t="s">
        <v>157</v>
      </c>
      <c r="C103" s="35">
        <v>114168</v>
      </c>
      <c r="D103" s="36">
        <v>4588</v>
      </c>
      <c r="E103" s="37">
        <f t="shared" si="11"/>
        <v>24884.04533565824</v>
      </c>
      <c r="F103" s="38">
        <f t="shared" si="18"/>
        <v>0.94105593015466726</v>
      </c>
      <c r="G103" s="39">
        <f t="shared" si="12"/>
        <v>935.18367567699897</v>
      </c>
      <c r="H103" s="39">
        <f t="shared" si="13"/>
        <v>0</v>
      </c>
      <c r="I103" s="37">
        <f t="shared" si="14"/>
        <v>935.18367567699897</v>
      </c>
      <c r="J103" s="40">
        <f t="shared" si="20"/>
        <v>-321.39738605683681</v>
      </c>
      <c r="K103" s="37">
        <f t="shared" si="15"/>
        <v>613.78628962016217</v>
      </c>
      <c r="L103" s="37">
        <f t="shared" si="16"/>
        <v>4290622.7040060712</v>
      </c>
      <c r="M103" s="37">
        <f t="shared" si="17"/>
        <v>2816051.496777304</v>
      </c>
      <c r="N103" s="41">
        <f>'jan-nov'!M103</f>
        <v>2585006.0951955803</v>
      </c>
      <c r="O103" s="41">
        <f t="shared" si="19"/>
        <v>231045.40158172371</v>
      </c>
    </row>
    <row r="104" spans="1:15" x14ac:dyDescent="0.3">
      <c r="A104" s="33">
        <v>618</v>
      </c>
      <c r="B104" s="34" t="s">
        <v>158</v>
      </c>
      <c r="C104" s="35">
        <v>64349</v>
      </c>
      <c r="D104" s="36">
        <v>2344</v>
      </c>
      <c r="E104" s="37">
        <f t="shared" si="11"/>
        <v>27452.64505119454</v>
      </c>
      <c r="F104" s="38">
        <f t="shared" si="18"/>
        <v>1.0381943158911393</v>
      </c>
      <c r="G104" s="39">
        <f t="shared" si="12"/>
        <v>-605.97615364478111</v>
      </c>
      <c r="H104" s="39">
        <f t="shared" si="13"/>
        <v>0</v>
      </c>
      <c r="I104" s="37">
        <f t="shared" si="14"/>
        <v>-605.97615364478111</v>
      </c>
      <c r="J104" s="40">
        <f t="shared" si="20"/>
        <v>-321.39738605683681</v>
      </c>
      <c r="K104" s="37">
        <f t="shared" si="15"/>
        <v>-927.37353970161791</v>
      </c>
      <c r="L104" s="37">
        <f t="shared" si="16"/>
        <v>-1420408.1041433669</v>
      </c>
      <c r="M104" s="37">
        <f t="shared" si="17"/>
        <v>-2173763.5770605924</v>
      </c>
      <c r="N104" s="41">
        <f>'jan-nov'!M104</f>
        <v>-2247661.0533699966</v>
      </c>
      <c r="O104" s="41">
        <f t="shared" si="19"/>
        <v>73897.476309404243</v>
      </c>
    </row>
    <row r="105" spans="1:15" x14ac:dyDescent="0.3">
      <c r="A105" s="33">
        <v>619</v>
      </c>
      <c r="B105" s="34" t="s">
        <v>159</v>
      </c>
      <c r="C105" s="35">
        <v>119963</v>
      </c>
      <c r="D105" s="36">
        <v>4716</v>
      </c>
      <c r="E105" s="37">
        <f t="shared" si="11"/>
        <v>25437.446988973705</v>
      </c>
      <c r="F105" s="38">
        <f t="shared" si="18"/>
        <v>0.96198427603192094</v>
      </c>
      <c r="G105" s="39">
        <f t="shared" si="12"/>
        <v>603.14268368772025</v>
      </c>
      <c r="H105" s="39">
        <f t="shared" si="13"/>
        <v>0</v>
      </c>
      <c r="I105" s="37">
        <f t="shared" si="14"/>
        <v>603.14268368772025</v>
      </c>
      <c r="J105" s="40">
        <f t="shared" si="20"/>
        <v>-321.39738605683681</v>
      </c>
      <c r="K105" s="37">
        <f t="shared" si="15"/>
        <v>281.74529763088344</v>
      </c>
      <c r="L105" s="37">
        <f t="shared" si="16"/>
        <v>2844420.8962712889</v>
      </c>
      <c r="M105" s="37">
        <f t="shared" si="17"/>
        <v>1328710.8236272463</v>
      </c>
      <c r="N105" s="41">
        <f>'jan-nov'!M105</f>
        <v>1549369.9967180404</v>
      </c>
      <c r="O105" s="41">
        <f t="shared" si="19"/>
        <v>-220659.17309079412</v>
      </c>
    </row>
    <row r="106" spans="1:15" x14ac:dyDescent="0.3">
      <c r="A106" s="33">
        <v>620</v>
      </c>
      <c r="B106" s="34" t="s">
        <v>160</v>
      </c>
      <c r="C106" s="35">
        <v>150303</v>
      </c>
      <c r="D106" s="36">
        <v>4471</v>
      </c>
      <c r="E106" s="37">
        <f t="shared" si="11"/>
        <v>33617.311563408635</v>
      </c>
      <c r="F106" s="38">
        <f t="shared" si="18"/>
        <v>1.2713274701066979</v>
      </c>
      <c r="G106" s="39">
        <f t="shared" si="12"/>
        <v>-4304.7760609732377</v>
      </c>
      <c r="H106" s="39">
        <f t="shared" si="13"/>
        <v>0</v>
      </c>
      <c r="I106" s="37">
        <f t="shared" si="14"/>
        <v>-4304.7760609732377</v>
      </c>
      <c r="J106" s="40">
        <f t="shared" si="20"/>
        <v>-321.39738605683681</v>
      </c>
      <c r="K106" s="37">
        <f t="shared" si="15"/>
        <v>-4626.1734470300744</v>
      </c>
      <c r="L106" s="37">
        <f t="shared" si="16"/>
        <v>-19246653.768611345</v>
      </c>
      <c r="M106" s="37">
        <f t="shared" si="17"/>
        <v>-20683621.481671464</v>
      </c>
      <c r="N106" s="41">
        <f>'jan-nov'!M106</f>
        <v>-20822835.908539794</v>
      </c>
      <c r="O106" s="41">
        <f t="shared" si="19"/>
        <v>139214.42686833069</v>
      </c>
    </row>
    <row r="107" spans="1:15" x14ac:dyDescent="0.3">
      <c r="A107" s="33">
        <v>621</v>
      </c>
      <c r="B107" s="34" t="s">
        <v>161</v>
      </c>
      <c r="C107" s="35">
        <v>87162</v>
      </c>
      <c r="D107" s="36">
        <v>3520</v>
      </c>
      <c r="E107" s="37">
        <f t="shared" si="11"/>
        <v>24761.93181818182</v>
      </c>
      <c r="F107" s="38">
        <f t="shared" si="18"/>
        <v>0.93643788480781365</v>
      </c>
      <c r="G107" s="39">
        <f t="shared" si="12"/>
        <v>1008.4517861628511</v>
      </c>
      <c r="H107" s="39">
        <f t="shared" si="13"/>
        <v>0</v>
      </c>
      <c r="I107" s="37">
        <f t="shared" si="14"/>
        <v>1008.4517861628511</v>
      </c>
      <c r="J107" s="40">
        <f t="shared" si="20"/>
        <v>-321.39738605683681</v>
      </c>
      <c r="K107" s="37">
        <f t="shared" si="15"/>
        <v>687.05440010601433</v>
      </c>
      <c r="L107" s="37">
        <f t="shared" si="16"/>
        <v>3549750.2872932358</v>
      </c>
      <c r="M107" s="37">
        <f t="shared" si="17"/>
        <v>2418431.4883731706</v>
      </c>
      <c r="N107" s="41">
        <f>'jan-nov'!M107</f>
        <v>2469807.2918675784</v>
      </c>
      <c r="O107" s="41">
        <f t="shared" si="19"/>
        <v>-51375.803494407795</v>
      </c>
    </row>
    <row r="108" spans="1:15" x14ac:dyDescent="0.3">
      <c r="A108" s="33">
        <v>622</v>
      </c>
      <c r="B108" s="34" t="s">
        <v>162</v>
      </c>
      <c r="C108" s="35">
        <v>62344</v>
      </c>
      <c r="D108" s="36">
        <v>2268</v>
      </c>
      <c r="E108" s="37">
        <f t="shared" si="11"/>
        <v>27488.536155202823</v>
      </c>
      <c r="F108" s="38">
        <f t="shared" si="18"/>
        <v>1.0395516328310177</v>
      </c>
      <c r="G108" s="39">
        <f t="shared" si="12"/>
        <v>-627.51081604975036</v>
      </c>
      <c r="H108" s="39">
        <f t="shared" si="13"/>
        <v>0</v>
      </c>
      <c r="I108" s="37">
        <f t="shared" si="14"/>
        <v>-627.51081604975036</v>
      </c>
      <c r="J108" s="40">
        <f t="shared" si="20"/>
        <v>-321.39738605683681</v>
      </c>
      <c r="K108" s="37">
        <f t="shared" si="15"/>
        <v>-948.90820210658717</v>
      </c>
      <c r="L108" s="37">
        <f t="shared" si="16"/>
        <v>-1423194.5308008338</v>
      </c>
      <c r="M108" s="37">
        <f t="shared" si="17"/>
        <v>-2152123.8023777399</v>
      </c>
      <c r="N108" s="41">
        <f>'jan-nov'!M108</f>
        <v>-2337939.6198989563</v>
      </c>
      <c r="O108" s="41">
        <f t="shared" si="19"/>
        <v>185815.81752121635</v>
      </c>
    </row>
    <row r="109" spans="1:15" x14ac:dyDescent="0.3">
      <c r="A109" s="33">
        <v>623</v>
      </c>
      <c r="B109" s="34" t="s">
        <v>163</v>
      </c>
      <c r="C109" s="35">
        <v>305637</v>
      </c>
      <c r="D109" s="36">
        <v>13685</v>
      </c>
      <c r="E109" s="37">
        <f t="shared" si="11"/>
        <v>22333.723054439168</v>
      </c>
      <c r="F109" s="38">
        <f t="shared" si="18"/>
        <v>0.84460875389479884</v>
      </c>
      <c r="G109" s="39">
        <f t="shared" si="12"/>
        <v>2465.3770444084425</v>
      </c>
      <c r="H109" s="39">
        <f t="shared" si="13"/>
        <v>512.64264140906175</v>
      </c>
      <c r="I109" s="37">
        <f t="shared" si="14"/>
        <v>2978.0196858175041</v>
      </c>
      <c r="J109" s="40">
        <f t="shared" si="20"/>
        <v>-321.39738605683681</v>
      </c>
      <c r="K109" s="37">
        <f t="shared" si="15"/>
        <v>2656.6222997606674</v>
      </c>
      <c r="L109" s="37">
        <f t="shared" si="16"/>
        <v>40754199.400412545</v>
      </c>
      <c r="M109" s="37">
        <f t="shared" si="17"/>
        <v>36355876.17222473</v>
      </c>
      <c r="N109" s="41">
        <f>'jan-nov'!M109</f>
        <v>34635966.846480317</v>
      </c>
      <c r="O109" s="41">
        <f t="shared" si="19"/>
        <v>1719909.3257444128</v>
      </c>
    </row>
    <row r="110" spans="1:15" x14ac:dyDescent="0.3">
      <c r="A110" s="33">
        <v>624</v>
      </c>
      <c r="B110" s="34" t="s">
        <v>164</v>
      </c>
      <c r="C110" s="35">
        <v>436278</v>
      </c>
      <c r="D110" s="36">
        <v>18039</v>
      </c>
      <c r="E110" s="37">
        <f t="shared" si="11"/>
        <v>24185.265258606352</v>
      </c>
      <c r="F110" s="38">
        <f t="shared" si="18"/>
        <v>0.91462971502310653</v>
      </c>
      <c r="G110" s="39">
        <f t="shared" si="12"/>
        <v>1354.4517219081317</v>
      </c>
      <c r="H110" s="39">
        <f t="shared" si="13"/>
        <v>0</v>
      </c>
      <c r="I110" s="37">
        <f t="shared" si="14"/>
        <v>1354.4517219081317</v>
      </c>
      <c r="J110" s="40">
        <f t="shared" si="20"/>
        <v>-321.39738605683681</v>
      </c>
      <c r="K110" s="37">
        <f t="shared" si="15"/>
        <v>1033.054335851295</v>
      </c>
      <c r="L110" s="37">
        <f t="shared" si="16"/>
        <v>24432954.611500788</v>
      </c>
      <c r="M110" s="37">
        <f t="shared" si="17"/>
        <v>18635267.16442151</v>
      </c>
      <c r="N110" s="41">
        <f>'jan-nov'!M110</f>
        <v>17646537.652840696</v>
      </c>
      <c r="O110" s="41">
        <f t="shared" si="19"/>
        <v>988729.51158081368</v>
      </c>
    </row>
    <row r="111" spans="1:15" x14ac:dyDescent="0.3">
      <c r="A111" s="33">
        <v>625</v>
      </c>
      <c r="B111" s="34" t="s">
        <v>165</v>
      </c>
      <c r="C111" s="35">
        <v>541773</v>
      </c>
      <c r="D111" s="36">
        <v>24154</v>
      </c>
      <c r="E111" s="37">
        <f t="shared" si="11"/>
        <v>22429.949490767576</v>
      </c>
      <c r="F111" s="38">
        <f t="shared" si="18"/>
        <v>0.84824781086174372</v>
      </c>
      <c r="G111" s="39">
        <f t="shared" si="12"/>
        <v>2407.6411826113972</v>
      </c>
      <c r="H111" s="39">
        <f t="shared" si="13"/>
        <v>478.96338869411881</v>
      </c>
      <c r="I111" s="37">
        <f t="shared" si="14"/>
        <v>2886.6045713055159</v>
      </c>
      <c r="J111" s="40">
        <f t="shared" si="20"/>
        <v>-321.39738605683681</v>
      </c>
      <c r="K111" s="37">
        <f t="shared" si="15"/>
        <v>2565.2071852486793</v>
      </c>
      <c r="L111" s="37">
        <f t="shared" si="16"/>
        <v>69723046.815313429</v>
      </c>
      <c r="M111" s="37">
        <f t="shared" si="17"/>
        <v>61960014.352496602</v>
      </c>
      <c r="N111" s="41">
        <f>'jan-nov'!M111</f>
        <v>62081349.71208515</v>
      </c>
      <c r="O111" s="41">
        <f t="shared" si="19"/>
        <v>-121335.35958854854</v>
      </c>
    </row>
    <row r="112" spans="1:15" x14ac:dyDescent="0.3">
      <c r="A112" s="33">
        <v>626</v>
      </c>
      <c r="B112" s="34" t="s">
        <v>166</v>
      </c>
      <c r="C112" s="35">
        <v>737381</v>
      </c>
      <c r="D112" s="36">
        <v>25378</v>
      </c>
      <c r="E112" s="37">
        <f t="shared" si="11"/>
        <v>29055.914571676254</v>
      </c>
      <c r="F112" s="38">
        <f t="shared" si="18"/>
        <v>1.0988261894283378</v>
      </c>
      <c r="G112" s="39">
        <f t="shared" si="12"/>
        <v>-1567.9378659338092</v>
      </c>
      <c r="H112" s="39">
        <f t="shared" si="13"/>
        <v>0</v>
      </c>
      <c r="I112" s="37">
        <f t="shared" si="14"/>
        <v>-1567.9378659338092</v>
      </c>
      <c r="J112" s="40">
        <f t="shared" si="20"/>
        <v>-321.39738605683681</v>
      </c>
      <c r="K112" s="37">
        <f t="shared" si="15"/>
        <v>-1889.3352519906462</v>
      </c>
      <c r="L112" s="37">
        <f t="shared" si="16"/>
        <v>-39791127.161668211</v>
      </c>
      <c r="M112" s="37">
        <f t="shared" si="17"/>
        <v>-47947550.025018618</v>
      </c>
      <c r="N112" s="41">
        <f>'jan-nov'!M112</f>
        <v>-43722407.087211542</v>
      </c>
      <c r="O112" s="41">
        <f t="shared" si="19"/>
        <v>-4225142.9378070757</v>
      </c>
    </row>
    <row r="113" spans="1:15" x14ac:dyDescent="0.3">
      <c r="A113" s="33">
        <v>627</v>
      </c>
      <c r="B113" s="34" t="s">
        <v>167</v>
      </c>
      <c r="C113" s="35">
        <v>562478</v>
      </c>
      <c r="D113" s="36">
        <v>21038</v>
      </c>
      <c r="E113" s="37">
        <f t="shared" si="11"/>
        <v>26736.286719269894</v>
      </c>
      <c r="F113" s="38">
        <f t="shared" si="18"/>
        <v>1.0111033326012409</v>
      </c>
      <c r="G113" s="39">
        <f t="shared" si="12"/>
        <v>-176.16115448999335</v>
      </c>
      <c r="H113" s="39">
        <f t="shared" si="13"/>
        <v>0</v>
      </c>
      <c r="I113" s="37">
        <f t="shared" si="14"/>
        <v>-176.16115448999335</v>
      </c>
      <c r="J113" s="40">
        <f t="shared" si="20"/>
        <v>-321.39738605683681</v>
      </c>
      <c r="K113" s="37">
        <f t="shared" si="15"/>
        <v>-497.55854054683016</v>
      </c>
      <c r="L113" s="37">
        <f t="shared" si="16"/>
        <v>-3706078.3681604802</v>
      </c>
      <c r="M113" s="37">
        <f t="shared" si="17"/>
        <v>-10467636.576024214</v>
      </c>
      <c r="N113" s="41">
        <f>'jan-nov'!M113</f>
        <v>-9505883.1232073605</v>
      </c>
      <c r="O113" s="41">
        <f t="shared" si="19"/>
        <v>-961753.4528168533</v>
      </c>
    </row>
    <row r="114" spans="1:15" x14ac:dyDescent="0.3">
      <c r="A114" s="33">
        <v>628</v>
      </c>
      <c r="B114" s="34" t="s">
        <v>168</v>
      </c>
      <c r="C114" s="35">
        <v>225635</v>
      </c>
      <c r="D114" s="36">
        <v>9365</v>
      </c>
      <c r="E114" s="37">
        <f t="shared" si="11"/>
        <v>24093.432995194875</v>
      </c>
      <c r="F114" s="38">
        <f t="shared" si="18"/>
        <v>0.91115683531656388</v>
      </c>
      <c r="G114" s="39">
        <f t="shared" si="12"/>
        <v>1409.5510799550182</v>
      </c>
      <c r="H114" s="39">
        <f t="shared" si="13"/>
        <v>0</v>
      </c>
      <c r="I114" s="37">
        <f t="shared" si="14"/>
        <v>1409.5510799550182</v>
      </c>
      <c r="J114" s="40">
        <f t="shared" si="20"/>
        <v>-321.39738605683681</v>
      </c>
      <c r="K114" s="37">
        <f t="shared" si="15"/>
        <v>1088.1536938981812</v>
      </c>
      <c r="L114" s="37">
        <f t="shared" si="16"/>
        <v>13200445.863778746</v>
      </c>
      <c r="M114" s="37">
        <f t="shared" si="17"/>
        <v>10190559.343356468</v>
      </c>
      <c r="N114" s="41">
        <f>'jan-nov'!M114</f>
        <v>10165033.888732927</v>
      </c>
      <c r="O114" s="41">
        <f t="shared" si="19"/>
        <v>25525.454623540863</v>
      </c>
    </row>
    <row r="115" spans="1:15" x14ac:dyDescent="0.3">
      <c r="A115" s="33">
        <v>631</v>
      </c>
      <c r="B115" s="34" t="s">
        <v>169</v>
      </c>
      <c r="C115" s="35">
        <v>64103</v>
      </c>
      <c r="D115" s="36">
        <v>2671</v>
      </c>
      <c r="E115" s="37">
        <f t="shared" si="11"/>
        <v>23999.625608386374</v>
      </c>
      <c r="F115" s="38">
        <f t="shared" si="18"/>
        <v>0.90760926109952322</v>
      </c>
      <c r="G115" s="39">
        <f t="shared" si="12"/>
        <v>1465.8355120401188</v>
      </c>
      <c r="H115" s="39">
        <f t="shared" si="13"/>
        <v>0</v>
      </c>
      <c r="I115" s="37">
        <f t="shared" si="14"/>
        <v>1465.8355120401188</v>
      </c>
      <c r="J115" s="40">
        <f t="shared" si="20"/>
        <v>-321.39738605683681</v>
      </c>
      <c r="K115" s="37">
        <f t="shared" si="15"/>
        <v>1144.4381259832821</v>
      </c>
      <c r="L115" s="37">
        <f t="shared" si="16"/>
        <v>3915246.6526591573</v>
      </c>
      <c r="M115" s="37">
        <f t="shared" si="17"/>
        <v>3056794.2345013465</v>
      </c>
      <c r="N115" s="41">
        <f>'jan-nov'!M115</f>
        <v>3044471.7263006512</v>
      </c>
      <c r="O115" s="41">
        <f t="shared" si="19"/>
        <v>12322.508200695273</v>
      </c>
    </row>
    <row r="116" spans="1:15" x14ac:dyDescent="0.3">
      <c r="A116" s="33">
        <v>632</v>
      </c>
      <c r="B116" s="34" t="s">
        <v>170</v>
      </c>
      <c r="C116" s="35">
        <v>33997</v>
      </c>
      <c r="D116" s="36">
        <v>1375</v>
      </c>
      <c r="E116" s="37">
        <f t="shared" si="11"/>
        <v>24725.090909090908</v>
      </c>
      <c r="F116" s="38">
        <f t="shared" si="18"/>
        <v>0.93504464847888724</v>
      </c>
      <c r="G116" s="39">
        <f t="shared" si="12"/>
        <v>1030.5563316173982</v>
      </c>
      <c r="H116" s="39">
        <f t="shared" si="13"/>
        <v>0</v>
      </c>
      <c r="I116" s="37">
        <f t="shared" si="14"/>
        <v>1030.5563316173982</v>
      </c>
      <c r="J116" s="40">
        <f t="shared" si="20"/>
        <v>-321.39738605683681</v>
      </c>
      <c r="K116" s="37">
        <f t="shared" si="15"/>
        <v>709.15894556056139</v>
      </c>
      <c r="L116" s="37">
        <f t="shared" si="16"/>
        <v>1417014.9559739225</v>
      </c>
      <c r="M116" s="37">
        <f t="shared" si="17"/>
        <v>975093.55014577194</v>
      </c>
      <c r="N116" s="41">
        <f>'jan-nov'!M116</f>
        <v>793037.22338577209</v>
      </c>
      <c r="O116" s="41">
        <f t="shared" si="19"/>
        <v>182056.32675999985</v>
      </c>
    </row>
    <row r="117" spans="1:15" x14ac:dyDescent="0.3">
      <c r="A117" s="33">
        <v>633</v>
      </c>
      <c r="B117" s="34" t="s">
        <v>171</v>
      </c>
      <c r="C117" s="35">
        <v>79807</v>
      </c>
      <c r="D117" s="36">
        <v>2541</v>
      </c>
      <c r="E117" s="37">
        <f t="shared" si="11"/>
        <v>31407.71349862259</v>
      </c>
      <c r="F117" s="38">
        <f t="shared" si="18"/>
        <v>1.1877656804508367</v>
      </c>
      <c r="G117" s="39">
        <f t="shared" si="12"/>
        <v>-2979.017222101611</v>
      </c>
      <c r="H117" s="39">
        <f t="shared" si="13"/>
        <v>0</v>
      </c>
      <c r="I117" s="37">
        <f t="shared" si="14"/>
        <v>-2979.017222101611</v>
      </c>
      <c r="J117" s="40">
        <f t="shared" si="20"/>
        <v>-321.39738605683681</v>
      </c>
      <c r="K117" s="37">
        <f t="shared" si="15"/>
        <v>-3300.4146081584477</v>
      </c>
      <c r="L117" s="37">
        <f t="shared" si="16"/>
        <v>-7569682.7613601936</v>
      </c>
      <c r="M117" s="37">
        <f t="shared" si="17"/>
        <v>-8386353.5193306152</v>
      </c>
      <c r="N117" s="41">
        <f>'jan-nov'!M117</f>
        <v>-8579441.6111830939</v>
      </c>
      <c r="O117" s="41">
        <f t="shared" si="19"/>
        <v>193088.09185247868</v>
      </c>
    </row>
    <row r="118" spans="1:15" x14ac:dyDescent="0.3">
      <c r="A118" s="33">
        <v>701</v>
      </c>
      <c r="B118" s="34" t="s">
        <v>172</v>
      </c>
      <c r="C118" s="35">
        <v>579819</v>
      </c>
      <c r="D118" s="36">
        <v>26903</v>
      </c>
      <c r="E118" s="37">
        <f t="shared" si="11"/>
        <v>21552.206073672081</v>
      </c>
      <c r="F118" s="38">
        <f t="shared" si="18"/>
        <v>0.81505362411798743</v>
      </c>
      <c r="G118" s="39">
        <f t="shared" si="12"/>
        <v>2934.287232868694</v>
      </c>
      <c r="H118" s="39">
        <f t="shared" si="13"/>
        <v>786.17358467754195</v>
      </c>
      <c r="I118" s="37">
        <f t="shared" si="14"/>
        <v>3720.4608175462358</v>
      </c>
      <c r="J118" s="40">
        <f t="shared" si="20"/>
        <v>-321.39738605683681</v>
      </c>
      <c r="K118" s="37">
        <f t="shared" si="15"/>
        <v>3399.0634314893991</v>
      </c>
      <c r="L118" s="37">
        <f t="shared" si="16"/>
        <v>100091557.37444638</v>
      </c>
      <c r="M118" s="37">
        <f t="shared" si="17"/>
        <v>91445003.497359306</v>
      </c>
      <c r="N118" s="41">
        <f>'jan-nov'!M118</f>
        <v>91958303.618623301</v>
      </c>
      <c r="O118" s="41">
        <f t="shared" si="19"/>
        <v>-513300.12126399577</v>
      </c>
    </row>
    <row r="119" spans="1:15" x14ac:dyDescent="0.3">
      <c r="A119" s="33">
        <v>702</v>
      </c>
      <c r="B119" s="34" t="s">
        <v>173</v>
      </c>
      <c r="C119" s="35">
        <v>243605</v>
      </c>
      <c r="D119" s="36">
        <v>10661</v>
      </c>
      <c r="E119" s="37">
        <f t="shared" si="11"/>
        <v>22850.107869805834</v>
      </c>
      <c r="F119" s="38">
        <f t="shared" si="18"/>
        <v>0.86413721022847523</v>
      </c>
      <c r="G119" s="39">
        <f t="shared" si="12"/>
        <v>2155.5461551884428</v>
      </c>
      <c r="H119" s="39">
        <f t="shared" si="13"/>
        <v>331.90795603072871</v>
      </c>
      <c r="I119" s="37">
        <f t="shared" si="14"/>
        <v>2487.4541112191714</v>
      </c>
      <c r="J119" s="40">
        <f t="shared" si="20"/>
        <v>-321.39738605683681</v>
      </c>
      <c r="K119" s="37">
        <f t="shared" si="15"/>
        <v>2166.0567251623347</v>
      </c>
      <c r="L119" s="37">
        <f t="shared" si="16"/>
        <v>26518748.279707588</v>
      </c>
      <c r="M119" s="37">
        <f t="shared" si="17"/>
        <v>23092330.746955652</v>
      </c>
      <c r="N119" s="41">
        <f>'jan-nov'!M119</f>
        <v>21978971.461478014</v>
      </c>
      <c r="O119" s="41">
        <f t="shared" si="19"/>
        <v>1113359.2854776382</v>
      </c>
    </row>
    <row r="120" spans="1:15" x14ac:dyDescent="0.3">
      <c r="A120" s="33">
        <v>704</v>
      </c>
      <c r="B120" s="34" t="s">
        <v>174</v>
      </c>
      <c r="C120" s="35">
        <v>1069347</v>
      </c>
      <c r="D120" s="36">
        <v>41920</v>
      </c>
      <c r="E120" s="37">
        <f t="shared" si="11"/>
        <v>25509.231870229007</v>
      </c>
      <c r="F120" s="38">
        <f t="shared" si="18"/>
        <v>0.96469901100726463</v>
      </c>
      <c r="G120" s="39">
        <f t="shared" si="12"/>
        <v>560.07175493453906</v>
      </c>
      <c r="H120" s="39">
        <f t="shared" si="13"/>
        <v>0</v>
      </c>
      <c r="I120" s="37">
        <f t="shared" si="14"/>
        <v>560.07175493453906</v>
      </c>
      <c r="J120" s="40">
        <f t="shared" si="20"/>
        <v>-321.39738605683681</v>
      </c>
      <c r="K120" s="37">
        <f t="shared" si="15"/>
        <v>238.67436887770225</v>
      </c>
      <c r="L120" s="37">
        <f t="shared" si="16"/>
        <v>23478207.966855876</v>
      </c>
      <c r="M120" s="37">
        <f t="shared" si="17"/>
        <v>10005229.543353278</v>
      </c>
      <c r="N120" s="41">
        <f>'jan-nov'!M120</f>
        <v>12469377.748604789</v>
      </c>
      <c r="O120" s="41">
        <f t="shared" si="19"/>
        <v>-2464148.2052515112</v>
      </c>
    </row>
    <row r="121" spans="1:15" x14ac:dyDescent="0.3">
      <c r="A121" s="33">
        <v>706</v>
      </c>
      <c r="B121" s="34" t="s">
        <v>175</v>
      </c>
      <c r="C121" s="35">
        <v>1075893</v>
      </c>
      <c r="D121" s="36">
        <v>45281</v>
      </c>
      <c r="E121" s="37">
        <f t="shared" si="11"/>
        <v>23760.363066186699</v>
      </c>
      <c r="F121" s="38">
        <f t="shared" si="18"/>
        <v>0.89856091581788855</v>
      </c>
      <c r="G121" s="39">
        <f t="shared" si="12"/>
        <v>1609.3930373599235</v>
      </c>
      <c r="H121" s="39">
        <f t="shared" si="13"/>
        <v>13.318637297425811</v>
      </c>
      <c r="I121" s="37">
        <f t="shared" si="14"/>
        <v>1622.7116746573492</v>
      </c>
      <c r="J121" s="40">
        <f t="shared" si="20"/>
        <v>-321.39738605683681</v>
      </c>
      <c r="K121" s="37">
        <f t="shared" si="15"/>
        <v>1301.3142886005126</v>
      </c>
      <c r="L121" s="37">
        <f t="shared" si="16"/>
        <v>73478007.340159431</v>
      </c>
      <c r="M121" s="37">
        <f t="shared" si="17"/>
        <v>58924812.302119806</v>
      </c>
      <c r="N121" s="41">
        <f>'jan-nov'!M121</f>
        <v>60947121.404857449</v>
      </c>
      <c r="O121" s="41">
        <f t="shared" si="19"/>
        <v>-2022309.1027376428</v>
      </c>
    </row>
    <row r="122" spans="1:15" x14ac:dyDescent="0.3">
      <c r="A122" s="33">
        <v>709</v>
      </c>
      <c r="B122" s="34" t="s">
        <v>176</v>
      </c>
      <c r="C122" s="35">
        <v>1012148</v>
      </c>
      <c r="D122" s="36">
        <v>43506</v>
      </c>
      <c r="E122" s="37">
        <f t="shared" si="11"/>
        <v>23264.561209948053</v>
      </c>
      <c r="F122" s="38">
        <f t="shared" si="18"/>
        <v>0.87981085847385709</v>
      </c>
      <c r="G122" s="39">
        <f t="shared" si="12"/>
        <v>1906.8741511031112</v>
      </c>
      <c r="H122" s="39">
        <f t="shared" si="13"/>
        <v>186.84928698095189</v>
      </c>
      <c r="I122" s="37">
        <f t="shared" si="14"/>
        <v>2093.7234380840632</v>
      </c>
      <c r="J122" s="40">
        <f t="shared" si="20"/>
        <v>-321.39738605683681</v>
      </c>
      <c r="K122" s="37">
        <f t="shared" si="15"/>
        <v>1772.3260520272265</v>
      </c>
      <c r="L122" s="37">
        <f t="shared" si="16"/>
        <v>91089531.897285253</v>
      </c>
      <c r="M122" s="37">
        <f t="shared" si="17"/>
        <v>77106817.219496518</v>
      </c>
      <c r="N122" s="41">
        <f>'jan-nov'!M122</f>
        <v>78822262.771134287</v>
      </c>
      <c r="O122" s="41">
        <f t="shared" si="19"/>
        <v>-1715445.5516377687</v>
      </c>
    </row>
    <row r="123" spans="1:15" x14ac:dyDescent="0.3">
      <c r="A123" s="33">
        <v>711</v>
      </c>
      <c r="B123" s="34" t="s">
        <v>177</v>
      </c>
      <c r="C123" s="35">
        <v>146397</v>
      </c>
      <c r="D123" s="36">
        <v>6601</v>
      </c>
      <c r="E123" s="37">
        <f t="shared" si="11"/>
        <v>22178.003332828361</v>
      </c>
      <c r="F123" s="38">
        <f t="shared" si="18"/>
        <v>0.8387198011346183</v>
      </c>
      <c r="G123" s="39">
        <f t="shared" si="12"/>
        <v>2558.8088773749264</v>
      </c>
      <c r="H123" s="39">
        <f t="shared" si="13"/>
        <v>567.14454397284419</v>
      </c>
      <c r="I123" s="37">
        <f t="shared" si="14"/>
        <v>3125.9534213477705</v>
      </c>
      <c r="J123" s="40">
        <f t="shared" si="20"/>
        <v>-321.39738605683681</v>
      </c>
      <c r="K123" s="37">
        <f t="shared" si="15"/>
        <v>2804.5560352909338</v>
      </c>
      <c r="L123" s="37">
        <f t="shared" si="16"/>
        <v>20634418.534316633</v>
      </c>
      <c r="M123" s="37">
        <f t="shared" si="17"/>
        <v>18512874.388955455</v>
      </c>
      <c r="N123" s="41">
        <f>'jan-nov'!M123</f>
        <v>17803306.361243434</v>
      </c>
      <c r="O123" s="41">
        <f t="shared" si="19"/>
        <v>709568.02771202102</v>
      </c>
    </row>
    <row r="124" spans="1:15" x14ac:dyDescent="0.3">
      <c r="A124" s="33">
        <v>713</v>
      </c>
      <c r="B124" s="34" t="s">
        <v>178</v>
      </c>
      <c r="C124" s="35">
        <v>216349</v>
      </c>
      <c r="D124" s="36">
        <v>9149</v>
      </c>
      <c r="E124" s="37">
        <f t="shared" si="11"/>
        <v>23647.283856159142</v>
      </c>
      <c r="F124" s="38">
        <f t="shared" si="18"/>
        <v>0.89428452668026115</v>
      </c>
      <c r="G124" s="39">
        <f t="shared" si="12"/>
        <v>1677.2405633764581</v>
      </c>
      <c r="H124" s="39">
        <f t="shared" si="13"/>
        <v>52.896360807070955</v>
      </c>
      <c r="I124" s="37">
        <f t="shared" si="14"/>
        <v>1730.1369241835291</v>
      </c>
      <c r="J124" s="40">
        <f t="shared" si="20"/>
        <v>-321.39738605683681</v>
      </c>
      <c r="K124" s="37">
        <f t="shared" si="15"/>
        <v>1408.7395381266924</v>
      </c>
      <c r="L124" s="37">
        <f t="shared" si="16"/>
        <v>15829022.719355108</v>
      </c>
      <c r="M124" s="37">
        <f t="shared" si="17"/>
        <v>12888558.034321109</v>
      </c>
      <c r="N124" s="41">
        <f>'jan-nov'!M124</f>
        <v>12693123.768976869</v>
      </c>
      <c r="O124" s="41">
        <f t="shared" si="19"/>
        <v>195434.26534423977</v>
      </c>
    </row>
    <row r="125" spans="1:15" x14ac:dyDescent="0.3">
      <c r="A125" s="33">
        <v>714</v>
      </c>
      <c r="B125" s="34" t="s">
        <v>179</v>
      </c>
      <c r="C125" s="35">
        <v>66832</v>
      </c>
      <c r="D125" s="36">
        <v>3114</v>
      </c>
      <c r="E125" s="37">
        <f t="shared" si="11"/>
        <v>21461.785484906872</v>
      </c>
      <c r="F125" s="38">
        <f t="shared" si="18"/>
        <v>0.81163413061852641</v>
      </c>
      <c r="G125" s="39">
        <f t="shared" si="12"/>
        <v>2988.5395861278198</v>
      </c>
      <c r="H125" s="39">
        <f t="shared" si="13"/>
        <v>817.82079074536534</v>
      </c>
      <c r="I125" s="37">
        <f t="shared" si="14"/>
        <v>3806.360376873185</v>
      </c>
      <c r="J125" s="40">
        <f t="shared" si="20"/>
        <v>-321.39738605683681</v>
      </c>
      <c r="K125" s="37">
        <f t="shared" si="15"/>
        <v>3484.9629908163483</v>
      </c>
      <c r="L125" s="37">
        <f t="shared" si="16"/>
        <v>11853006.213583099</v>
      </c>
      <c r="M125" s="37">
        <f t="shared" si="17"/>
        <v>10852174.753402108</v>
      </c>
      <c r="N125" s="41">
        <f>'jan-nov'!M125</f>
        <v>10610524.414317843</v>
      </c>
      <c r="O125" s="41">
        <f t="shared" si="19"/>
        <v>241650.33908426575</v>
      </c>
    </row>
    <row r="126" spans="1:15" x14ac:dyDescent="0.3">
      <c r="A126" s="33">
        <v>716</v>
      </c>
      <c r="B126" s="34" t="s">
        <v>180</v>
      </c>
      <c r="C126" s="35">
        <v>209397</v>
      </c>
      <c r="D126" s="36">
        <v>9253</v>
      </c>
      <c r="E126" s="37">
        <f t="shared" si="11"/>
        <v>22630.173997622394</v>
      </c>
      <c r="F126" s="38">
        <f t="shared" si="18"/>
        <v>0.85581982967927961</v>
      </c>
      <c r="G126" s="39">
        <f t="shared" si="12"/>
        <v>2287.5064784985066</v>
      </c>
      <c r="H126" s="39">
        <f t="shared" si="13"/>
        <v>408.88481129493243</v>
      </c>
      <c r="I126" s="37">
        <f t="shared" si="14"/>
        <v>2696.3912897934388</v>
      </c>
      <c r="J126" s="40">
        <f t="shared" si="20"/>
        <v>-321.39738605683681</v>
      </c>
      <c r="K126" s="37">
        <f t="shared" si="15"/>
        <v>2374.9939037366021</v>
      </c>
      <c r="L126" s="37">
        <f t="shared" si="16"/>
        <v>24949708.60445869</v>
      </c>
      <c r="M126" s="37">
        <f t="shared" si="17"/>
        <v>21975818.591274779</v>
      </c>
      <c r="N126" s="41">
        <f>'jan-nov'!M126</f>
        <v>23013705.091741491</v>
      </c>
      <c r="O126" s="41">
        <f t="shared" si="19"/>
        <v>-1037886.5004667118</v>
      </c>
    </row>
    <row r="127" spans="1:15" x14ac:dyDescent="0.3">
      <c r="A127" s="33">
        <v>719</v>
      </c>
      <c r="B127" s="34" t="s">
        <v>181</v>
      </c>
      <c r="C127" s="35">
        <v>117824</v>
      </c>
      <c r="D127" s="36">
        <v>5860</v>
      </c>
      <c r="E127" s="37">
        <f t="shared" si="11"/>
        <v>20106.484641638224</v>
      </c>
      <c r="F127" s="38">
        <f t="shared" si="18"/>
        <v>0.76037984786434965</v>
      </c>
      <c r="G127" s="39">
        <f t="shared" si="12"/>
        <v>3801.7200920890082</v>
      </c>
      <c r="H127" s="39">
        <f t="shared" si="13"/>
        <v>1292.176085889392</v>
      </c>
      <c r="I127" s="37">
        <f t="shared" si="14"/>
        <v>5093.8961779784004</v>
      </c>
      <c r="J127" s="40">
        <f t="shared" si="20"/>
        <v>-321.39738605683681</v>
      </c>
      <c r="K127" s="37">
        <f t="shared" si="15"/>
        <v>4772.4987919215637</v>
      </c>
      <c r="L127" s="37">
        <f t="shared" si="16"/>
        <v>29850231.602953427</v>
      </c>
      <c r="M127" s="37">
        <f t="shared" si="17"/>
        <v>27966842.920660362</v>
      </c>
      <c r="N127" s="41">
        <f>'jan-nov'!M127</f>
        <v>27125195.686545447</v>
      </c>
      <c r="O127" s="41">
        <f t="shared" si="19"/>
        <v>841647.23411491513</v>
      </c>
    </row>
    <row r="128" spans="1:15" x14ac:dyDescent="0.3">
      <c r="A128" s="33">
        <v>720</v>
      </c>
      <c r="B128" s="34" t="s">
        <v>182</v>
      </c>
      <c r="C128" s="35">
        <v>256597</v>
      </c>
      <c r="D128" s="36">
        <v>11506</v>
      </c>
      <c r="E128" s="37">
        <f t="shared" si="11"/>
        <v>22301.14722753346</v>
      </c>
      <c r="F128" s="38">
        <f t="shared" si="18"/>
        <v>0.84337681291913369</v>
      </c>
      <c r="G128" s="39">
        <f t="shared" si="12"/>
        <v>2484.9225405518669</v>
      </c>
      <c r="H128" s="39">
        <f t="shared" si="13"/>
        <v>524.04418082605946</v>
      </c>
      <c r="I128" s="37">
        <f t="shared" si="14"/>
        <v>3008.9667213779262</v>
      </c>
      <c r="J128" s="40">
        <f t="shared" si="20"/>
        <v>-321.39738605683681</v>
      </c>
      <c r="K128" s="37">
        <f t="shared" si="15"/>
        <v>2687.5693353210895</v>
      </c>
      <c r="L128" s="37">
        <f t="shared" si="16"/>
        <v>34621171.096174419</v>
      </c>
      <c r="M128" s="37">
        <f t="shared" si="17"/>
        <v>30923172.772204455</v>
      </c>
      <c r="N128" s="41">
        <f>'jan-nov'!M128</f>
        <v>30811363.458940629</v>
      </c>
      <c r="O128" s="41">
        <f t="shared" si="19"/>
        <v>111809.31326382607</v>
      </c>
    </row>
    <row r="129" spans="1:15" x14ac:dyDescent="0.3">
      <c r="A129" s="33">
        <v>722</v>
      </c>
      <c r="B129" s="34" t="s">
        <v>183</v>
      </c>
      <c r="C129" s="35">
        <v>584105</v>
      </c>
      <c r="D129" s="36">
        <v>21483</v>
      </c>
      <c r="E129" s="37">
        <f t="shared" si="11"/>
        <v>27189.172834334124</v>
      </c>
      <c r="F129" s="38">
        <f t="shared" si="18"/>
        <v>1.0282304177884383</v>
      </c>
      <c r="G129" s="39">
        <f t="shared" si="12"/>
        <v>-447.89282352853115</v>
      </c>
      <c r="H129" s="39">
        <f t="shared" si="13"/>
        <v>0</v>
      </c>
      <c r="I129" s="37">
        <f t="shared" si="14"/>
        <v>-447.89282352853115</v>
      </c>
      <c r="J129" s="40">
        <f t="shared" si="20"/>
        <v>-321.39738605683681</v>
      </c>
      <c r="K129" s="37">
        <f t="shared" si="15"/>
        <v>-769.29020958536796</v>
      </c>
      <c r="L129" s="37">
        <f t="shared" si="16"/>
        <v>-9622081.5278634354</v>
      </c>
      <c r="M129" s="37">
        <f t="shared" si="17"/>
        <v>-16526661.57252246</v>
      </c>
      <c r="N129" s="41">
        <f>'jan-nov'!M129</f>
        <v>-13035733.621820686</v>
      </c>
      <c r="O129" s="41">
        <f t="shared" si="19"/>
        <v>-3490927.9507017732</v>
      </c>
    </row>
    <row r="130" spans="1:15" x14ac:dyDescent="0.3">
      <c r="A130" s="33">
        <v>723</v>
      </c>
      <c r="B130" s="34" t="s">
        <v>184</v>
      </c>
      <c r="C130" s="35">
        <v>126973</v>
      </c>
      <c r="D130" s="36">
        <v>4962</v>
      </c>
      <c r="E130" s="37">
        <f t="shared" si="11"/>
        <v>25589.07698508666</v>
      </c>
      <c r="F130" s="38">
        <f t="shared" si="18"/>
        <v>0.96771856501535047</v>
      </c>
      <c r="G130" s="39">
        <f t="shared" si="12"/>
        <v>512.16468601994711</v>
      </c>
      <c r="H130" s="39">
        <f t="shared" si="13"/>
        <v>0</v>
      </c>
      <c r="I130" s="37">
        <f t="shared" si="14"/>
        <v>512.16468601994711</v>
      </c>
      <c r="J130" s="40">
        <f t="shared" si="20"/>
        <v>-321.39738605683681</v>
      </c>
      <c r="K130" s="37">
        <f t="shared" si="15"/>
        <v>190.7672999631103</v>
      </c>
      <c r="L130" s="37">
        <f t="shared" si="16"/>
        <v>2541361.1720309774</v>
      </c>
      <c r="M130" s="37">
        <f t="shared" si="17"/>
        <v>946587.3424169533</v>
      </c>
      <c r="N130" s="41">
        <f>'jan-nov'!M130</f>
        <v>886750.61995651061</v>
      </c>
      <c r="O130" s="41">
        <f t="shared" si="19"/>
        <v>59836.722460442688</v>
      </c>
    </row>
    <row r="131" spans="1:15" x14ac:dyDescent="0.3">
      <c r="A131" s="33">
        <v>728</v>
      </c>
      <c r="B131" s="34" t="s">
        <v>185</v>
      </c>
      <c r="C131" s="35">
        <v>54547</v>
      </c>
      <c r="D131" s="36">
        <v>2463</v>
      </c>
      <c r="E131" s="37">
        <f t="shared" si="11"/>
        <v>22146.56922452294</v>
      </c>
      <c r="F131" s="38">
        <f t="shared" si="18"/>
        <v>0.83753103726480038</v>
      </c>
      <c r="G131" s="39">
        <f t="shared" si="12"/>
        <v>2577.6693423581787</v>
      </c>
      <c r="H131" s="39">
        <f t="shared" si="13"/>
        <v>578.14648187974137</v>
      </c>
      <c r="I131" s="37">
        <f t="shared" si="14"/>
        <v>3155.81582423792</v>
      </c>
      <c r="J131" s="40">
        <f t="shared" si="20"/>
        <v>-321.39738605683681</v>
      </c>
      <c r="K131" s="37">
        <f t="shared" si="15"/>
        <v>2834.4184381810833</v>
      </c>
      <c r="L131" s="37">
        <f t="shared" si="16"/>
        <v>7772774.3750979966</v>
      </c>
      <c r="M131" s="37">
        <f t="shared" si="17"/>
        <v>6981172.6132400082</v>
      </c>
      <c r="N131" s="41">
        <f>'jan-nov'!M131</f>
        <v>6770942.7689354038</v>
      </c>
      <c r="O131" s="41">
        <f t="shared" si="19"/>
        <v>210229.84430460446</v>
      </c>
    </row>
    <row r="132" spans="1:15" x14ac:dyDescent="0.3">
      <c r="A132" s="33">
        <v>805</v>
      </c>
      <c r="B132" s="34" t="s">
        <v>186</v>
      </c>
      <c r="C132" s="35">
        <v>832456</v>
      </c>
      <c r="D132" s="36">
        <v>35755</v>
      </c>
      <c r="E132" s="37">
        <f t="shared" si="11"/>
        <v>23282.226262061249</v>
      </c>
      <c r="F132" s="38">
        <f t="shared" si="18"/>
        <v>0.88047890909920268</v>
      </c>
      <c r="G132" s="39">
        <f t="shared" si="12"/>
        <v>1896.2751198351934</v>
      </c>
      <c r="H132" s="39">
        <f t="shared" si="13"/>
        <v>180.66651874133331</v>
      </c>
      <c r="I132" s="37">
        <f t="shared" si="14"/>
        <v>2076.9416385765267</v>
      </c>
      <c r="J132" s="40">
        <f t="shared" si="20"/>
        <v>-321.39738605683681</v>
      </c>
      <c r="K132" s="37">
        <f t="shared" si="15"/>
        <v>1755.54425251969</v>
      </c>
      <c r="L132" s="37">
        <f t="shared" si="16"/>
        <v>74261048.287303716</v>
      </c>
      <c r="M132" s="37">
        <f t="shared" si="17"/>
        <v>62769484.748841517</v>
      </c>
      <c r="N132" s="41">
        <f>'jan-nov'!M132</f>
        <v>62004496.590858832</v>
      </c>
      <c r="O132" s="41">
        <f t="shared" si="19"/>
        <v>764988.15798268467</v>
      </c>
    </row>
    <row r="133" spans="1:15" x14ac:dyDescent="0.3">
      <c r="A133" s="33">
        <v>806</v>
      </c>
      <c r="B133" s="34" t="s">
        <v>187</v>
      </c>
      <c r="C133" s="35">
        <v>1204597</v>
      </c>
      <c r="D133" s="36">
        <v>53745</v>
      </c>
      <c r="E133" s="37">
        <f t="shared" si="11"/>
        <v>22413.191924830218</v>
      </c>
      <c r="F133" s="38">
        <f t="shared" si="18"/>
        <v>0.84761407922415866</v>
      </c>
      <c r="G133" s="39">
        <f t="shared" si="12"/>
        <v>2417.6957221738121</v>
      </c>
      <c r="H133" s="39">
        <f t="shared" si="13"/>
        <v>484.82853677219407</v>
      </c>
      <c r="I133" s="37">
        <f t="shared" si="14"/>
        <v>2902.5242589460063</v>
      </c>
      <c r="J133" s="40">
        <f t="shared" si="20"/>
        <v>-321.39738605683681</v>
      </c>
      <c r="K133" s="37">
        <f t="shared" si="15"/>
        <v>2581.1268728891696</v>
      </c>
      <c r="L133" s="37">
        <f t="shared" si="16"/>
        <v>155996166.2970531</v>
      </c>
      <c r="M133" s="37">
        <f t="shared" si="17"/>
        <v>138722663.78342843</v>
      </c>
      <c r="N133" s="41">
        <f>'jan-nov'!M133</f>
        <v>137953643.67293271</v>
      </c>
      <c r="O133" s="41">
        <f t="shared" si="19"/>
        <v>769020.11049571633</v>
      </c>
    </row>
    <row r="134" spans="1:15" x14ac:dyDescent="0.3">
      <c r="A134" s="33">
        <v>807</v>
      </c>
      <c r="B134" s="34" t="s">
        <v>188</v>
      </c>
      <c r="C134" s="35">
        <v>277956</v>
      </c>
      <c r="D134" s="36">
        <v>12599</v>
      </c>
      <c r="E134" s="37">
        <f t="shared" si="11"/>
        <v>22061.750932613701</v>
      </c>
      <c r="F134" s="38">
        <f t="shared" si="18"/>
        <v>0.83432340942494909</v>
      </c>
      <c r="G134" s="39">
        <f t="shared" si="12"/>
        <v>2628.5603175037227</v>
      </c>
      <c r="H134" s="39">
        <f t="shared" si="13"/>
        <v>607.83288404797531</v>
      </c>
      <c r="I134" s="37">
        <f t="shared" si="14"/>
        <v>3236.393201551698</v>
      </c>
      <c r="J134" s="40">
        <f t="shared" si="20"/>
        <v>-321.39738605683681</v>
      </c>
      <c r="K134" s="37">
        <f t="shared" si="15"/>
        <v>2914.9958154948613</v>
      </c>
      <c r="L134" s="37">
        <f t="shared" si="16"/>
        <v>40775317.946349844</v>
      </c>
      <c r="M134" s="37">
        <f t="shared" si="17"/>
        <v>36726032.279419757</v>
      </c>
      <c r="N134" s="41">
        <f>'jan-nov'!M134</f>
        <v>36053403.226072729</v>
      </c>
      <c r="O134" s="41">
        <f t="shared" si="19"/>
        <v>672629.05334702879</v>
      </c>
    </row>
    <row r="135" spans="1:15" x14ac:dyDescent="0.3">
      <c r="A135" s="33">
        <v>811</v>
      </c>
      <c r="B135" s="34" t="s">
        <v>189</v>
      </c>
      <c r="C135" s="35">
        <v>49972</v>
      </c>
      <c r="D135" s="36">
        <v>2361</v>
      </c>
      <c r="E135" s="37">
        <f t="shared" si="11"/>
        <v>21165.607793307921</v>
      </c>
      <c r="F135" s="38">
        <f t="shared" si="18"/>
        <v>0.80043338856476909</v>
      </c>
      <c r="G135" s="39">
        <f t="shared" si="12"/>
        <v>3166.24620108719</v>
      </c>
      <c r="H135" s="39">
        <f t="shared" si="13"/>
        <v>921.48298280499796</v>
      </c>
      <c r="I135" s="37">
        <f t="shared" si="14"/>
        <v>4087.7291838921878</v>
      </c>
      <c r="J135" s="40">
        <f t="shared" si="20"/>
        <v>-321.39738605683681</v>
      </c>
      <c r="K135" s="37">
        <f t="shared" si="15"/>
        <v>3766.3317978353512</v>
      </c>
      <c r="L135" s="37">
        <f t="shared" si="16"/>
        <v>9651128.6031694561</v>
      </c>
      <c r="M135" s="37">
        <f t="shared" si="17"/>
        <v>8892309.3746892642</v>
      </c>
      <c r="N135" s="41">
        <f>'jan-nov'!M135</f>
        <v>8690833.202377785</v>
      </c>
      <c r="O135" s="41">
        <f t="shared" si="19"/>
        <v>201476.17231147923</v>
      </c>
    </row>
    <row r="136" spans="1:15" x14ac:dyDescent="0.3">
      <c r="A136" s="33">
        <v>814</v>
      </c>
      <c r="B136" s="34" t="s">
        <v>190</v>
      </c>
      <c r="C136" s="35">
        <v>322952</v>
      </c>
      <c r="D136" s="36">
        <v>14140</v>
      </c>
      <c r="E136" s="37">
        <f t="shared" ref="E136:E199" si="21">(C136*1000)/D136</f>
        <v>22839.603960396038</v>
      </c>
      <c r="F136" s="38">
        <f t="shared" si="18"/>
        <v>0.86373997713769102</v>
      </c>
      <c r="G136" s="39">
        <f t="shared" ref="G136:G199" si="22">(E$437-E136)*0.6</f>
        <v>2161.84850083432</v>
      </c>
      <c r="H136" s="39">
        <f t="shared" ref="H136:H199" si="23">IF(E136&gt;=E$437*0.9,0,IF(E136&lt;0.9*E$437,(E$437*0.9-E136)*0.35))</f>
        <v>335.58432432415719</v>
      </c>
      <c r="I136" s="37">
        <f t="shared" ref="I136:I199" si="24">G136+H136</f>
        <v>2497.432825158477</v>
      </c>
      <c r="J136" s="40">
        <f t="shared" si="20"/>
        <v>-321.39738605683681</v>
      </c>
      <c r="K136" s="37">
        <f t="shared" ref="K136:K199" si="25">I136+J136</f>
        <v>2176.0354391016403</v>
      </c>
      <c r="L136" s="37">
        <f t="shared" ref="L136:L199" si="26">(I136*D136)</f>
        <v>35313700.147740863</v>
      </c>
      <c r="M136" s="37">
        <f t="shared" ref="M136:M199" si="27">(K136*D136)</f>
        <v>30769141.108897194</v>
      </c>
      <c r="N136" s="41">
        <f>'jan-nov'!M136</f>
        <v>28430916.383575555</v>
      </c>
      <c r="O136" s="41">
        <f t="shared" si="19"/>
        <v>2338224.7253216393</v>
      </c>
    </row>
    <row r="137" spans="1:15" x14ac:dyDescent="0.3">
      <c r="A137" s="33">
        <v>815</v>
      </c>
      <c r="B137" s="34" t="s">
        <v>191</v>
      </c>
      <c r="C137" s="35">
        <v>222964</v>
      </c>
      <c r="D137" s="36">
        <v>10636</v>
      </c>
      <c r="E137" s="37">
        <f t="shared" si="21"/>
        <v>20963.144039112449</v>
      </c>
      <c r="F137" s="38">
        <f t="shared" ref="F137:F200" si="28">IF(ISNUMBER(C137),E137/E$437,"")</f>
        <v>0.79277668669186252</v>
      </c>
      <c r="G137" s="39">
        <f t="shared" si="22"/>
        <v>3287.7244536044736</v>
      </c>
      <c r="H137" s="39">
        <f t="shared" si="23"/>
        <v>992.34529677341334</v>
      </c>
      <c r="I137" s="37">
        <f t="shared" si="24"/>
        <v>4280.0697503778865</v>
      </c>
      <c r="J137" s="40">
        <f t="shared" si="20"/>
        <v>-321.39738605683681</v>
      </c>
      <c r="K137" s="37">
        <f t="shared" si="25"/>
        <v>3958.6723643210498</v>
      </c>
      <c r="L137" s="37">
        <f t="shared" si="26"/>
        <v>45522821.865019202</v>
      </c>
      <c r="M137" s="37">
        <f t="shared" si="27"/>
        <v>42104439.266918689</v>
      </c>
      <c r="N137" s="41">
        <f>'jan-nov'!M137</f>
        <v>41955249.508890338</v>
      </c>
      <c r="O137" s="41">
        <f t="shared" ref="O137:O200" si="29">M137-N137</f>
        <v>149189.75802835077</v>
      </c>
    </row>
    <row r="138" spans="1:15" x14ac:dyDescent="0.3">
      <c r="A138" s="33">
        <v>817</v>
      </c>
      <c r="B138" s="34" t="s">
        <v>192</v>
      </c>
      <c r="C138" s="35">
        <v>77737</v>
      </c>
      <c r="D138" s="36">
        <v>4111</v>
      </c>
      <c r="E138" s="37">
        <f t="shared" si="21"/>
        <v>18909.511067866701</v>
      </c>
      <c r="F138" s="38">
        <f t="shared" si="28"/>
        <v>0.71511312918408798</v>
      </c>
      <c r="G138" s="39">
        <f t="shared" si="22"/>
        <v>4519.9042363519229</v>
      </c>
      <c r="H138" s="39">
        <f t="shared" si="23"/>
        <v>1711.1168367094251</v>
      </c>
      <c r="I138" s="37">
        <f t="shared" si="24"/>
        <v>6231.021073061348</v>
      </c>
      <c r="J138" s="40">
        <f t="shared" ref="J138:J201" si="30">I$439</f>
        <v>-321.39738605683681</v>
      </c>
      <c r="K138" s="37">
        <f t="shared" si="25"/>
        <v>5909.6236870045113</v>
      </c>
      <c r="L138" s="37">
        <f t="shared" si="26"/>
        <v>25615727.6313552</v>
      </c>
      <c r="M138" s="37">
        <f t="shared" si="27"/>
        <v>24294462.977275547</v>
      </c>
      <c r="N138" s="41">
        <f>'jan-nov'!M138</f>
        <v>23720519.883513369</v>
      </c>
      <c r="O138" s="41">
        <f t="shared" si="29"/>
        <v>573943.09376217797</v>
      </c>
    </row>
    <row r="139" spans="1:15" x14ac:dyDescent="0.3">
      <c r="A139" s="33">
        <v>819</v>
      </c>
      <c r="B139" s="34" t="s">
        <v>193</v>
      </c>
      <c r="C139" s="35">
        <v>140747</v>
      </c>
      <c r="D139" s="36">
        <v>6630</v>
      </c>
      <c r="E139" s="37">
        <f t="shared" si="21"/>
        <v>21228.808446455507</v>
      </c>
      <c r="F139" s="38">
        <f t="shared" si="28"/>
        <v>0.80282348827050121</v>
      </c>
      <c r="G139" s="39">
        <f t="shared" si="22"/>
        <v>3128.325809198639</v>
      </c>
      <c r="H139" s="39">
        <f t="shared" si="23"/>
        <v>899.36275420334312</v>
      </c>
      <c r="I139" s="37">
        <f t="shared" si="24"/>
        <v>4027.6885634019823</v>
      </c>
      <c r="J139" s="40">
        <f t="shared" si="30"/>
        <v>-321.39738605683681</v>
      </c>
      <c r="K139" s="37">
        <f t="shared" si="25"/>
        <v>3706.2911773451456</v>
      </c>
      <c r="L139" s="37">
        <f t="shared" si="26"/>
        <v>26703575.175355144</v>
      </c>
      <c r="M139" s="37">
        <f t="shared" si="27"/>
        <v>24572710.505798314</v>
      </c>
      <c r="N139" s="41">
        <f>'jan-nov'!M139</f>
        <v>23823221.826245122</v>
      </c>
      <c r="O139" s="41">
        <f t="shared" si="29"/>
        <v>749488.67955319211</v>
      </c>
    </row>
    <row r="140" spans="1:15" x14ac:dyDescent="0.3">
      <c r="A140" s="33">
        <v>821</v>
      </c>
      <c r="B140" s="34" t="s">
        <v>194</v>
      </c>
      <c r="C140" s="35">
        <v>120811</v>
      </c>
      <c r="D140" s="36">
        <v>5977</v>
      </c>
      <c r="E140" s="37">
        <f t="shared" si="21"/>
        <v>20212.648485862472</v>
      </c>
      <c r="F140" s="38">
        <f t="shared" si="28"/>
        <v>0.76439471417035498</v>
      </c>
      <c r="G140" s="39">
        <f t="shared" si="22"/>
        <v>3738.0217855544597</v>
      </c>
      <c r="H140" s="39">
        <f t="shared" si="23"/>
        <v>1255.0187404109054</v>
      </c>
      <c r="I140" s="37">
        <f t="shared" si="24"/>
        <v>4993.0405259653653</v>
      </c>
      <c r="J140" s="40">
        <f t="shared" si="30"/>
        <v>-321.39738605683681</v>
      </c>
      <c r="K140" s="37">
        <f t="shared" si="25"/>
        <v>4671.6431399085286</v>
      </c>
      <c r="L140" s="37">
        <f t="shared" si="26"/>
        <v>29843403.223694988</v>
      </c>
      <c r="M140" s="37">
        <f t="shared" si="27"/>
        <v>27922411.047233276</v>
      </c>
      <c r="N140" s="41">
        <f>'jan-nov'!M140</f>
        <v>28035168.424655657</v>
      </c>
      <c r="O140" s="41">
        <f t="shared" si="29"/>
        <v>-112757.37742238119</v>
      </c>
    </row>
    <row r="141" spans="1:15" x14ac:dyDescent="0.3">
      <c r="A141" s="33">
        <v>822</v>
      </c>
      <c r="B141" s="34" t="s">
        <v>195</v>
      </c>
      <c r="C141" s="35">
        <v>90745</v>
      </c>
      <c r="D141" s="36">
        <v>4346</v>
      </c>
      <c r="E141" s="37">
        <f t="shared" si="21"/>
        <v>20880.119650253106</v>
      </c>
      <c r="F141" s="38">
        <f t="shared" si="28"/>
        <v>0.78963690003621001</v>
      </c>
      <c r="G141" s="39">
        <f t="shared" si="22"/>
        <v>3337.5390869200796</v>
      </c>
      <c r="H141" s="39">
        <f t="shared" si="23"/>
        <v>1021.4038328741834</v>
      </c>
      <c r="I141" s="37">
        <f t="shared" si="24"/>
        <v>4358.9429197942627</v>
      </c>
      <c r="J141" s="40">
        <f t="shared" si="30"/>
        <v>-321.39738605683681</v>
      </c>
      <c r="K141" s="37">
        <f t="shared" si="25"/>
        <v>4037.545533737426</v>
      </c>
      <c r="L141" s="37">
        <f t="shared" si="26"/>
        <v>18943965.929425865</v>
      </c>
      <c r="M141" s="37">
        <f t="shared" si="27"/>
        <v>17547172.889622852</v>
      </c>
      <c r="N141" s="41">
        <f>'jan-nov'!M141</f>
        <v>17221176.237837292</v>
      </c>
      <c r="O141" s="41">
        <f t="shared" si="29"/>
        <v>325996.65178555995</v>
      </c>
    </row>
    <row r="142" spans="1:15" x14ac:dyDescent="0.3">
      <c r="A142" s="33">
        <v>826</v>
      </c>
      <c r="B142" s="34" t="s">
        <v>196</v>
      </c>
      <c r="C142" s="35">
        <v>175352</v>
      </c>
      <c r="D142" s="36">
        <v>5913</v>
      </c>
      <c r="E142" s="37">
        <f t="shared" si="21"/>
        <v>29655.335700997803</v>
      </c>
      <c r="F142" s="38">
        <f t="shared" si="28"/>
        <v>1.1214948833966665</v>
      </c>
      <c r="G142" s="39">
        <f t="shared" si="22"/>
        <v>-1927.5905435267384</v>
      </c>
      <c r="H142" s="39">
        <f t="shared" si="23"/>
        <v>0</v>
      </c>
      <c r="I142" s="37">
        <f t="shared" si="24"/>
        <v>-1927.5905435267384</v>
      </c>
      <c r="J142" s="40">
        <f t="shared" si="30"/>
        <v>-321.39738605683681</v>
      </c>
      <c r="K142" s="37">
        <f t="shared" si="25"/>
        <v>-2248.9879295835754</v>
      </c>
      <c r="L142" s="37">
        <f t="shared" si="26"/>
        <v>-11397842.883873604</v>
      </c>
      <c r="M142" s="37">
        <f t="shared" si="27"/>
        <v>-13298265.627627682</v>
      </c>
      <c r="N142" s="41">
        <f>'jan-nov'!M142</f>
        <v>-13561292.580450855</v>
      </c>
      <c r="O142" s="41">
        <f t="shared" si="29"/>
        <v>263026.95282317325</v>
      </c>
    </row>
    <row r="143" spans="1:15" x14ac:dyDescent="0.3">
      <c r="A143" s="33">
        <v>827</v>
      </c>
      <c r="B143" s="34" t="s">
        <v>197</v>
      </c>
      <c r="C143" s="35">
        <v>42830</v>
      </c>
      <c r="D143" s="36">
        <v>1594</v>
      </c>
      <c r="E143" s="37">
        <f t="shared" si="21"/>
        <v>26869.510664993726</v>
      </c>
      <c r="F143" s="38">
        <f t="shared" si="28"/>
        <v>1.0161415481514415</v>
      </c>
      <c r="G143" s="39">
        <f t="shared" si="22"/>
        <v>-256.09552192429254</v>
      </c>
      <c r="H143" s="39">
        <f t="shared" si="23"/>
        <v>0</v>
      </c>
      <c r="I143" s="37">
        <f t="shared" si="24"/>
        <v>-256.09552192429254</v>
      </c>
      <c r="J143" s="40">
        <f t="shared" si="30"/>
        <v>-321.39738605683681</v>
      </c>
      <c r="K143" s="37">
        <f t="shared" si="25"/>
        <v>-577.49290798112929</v>
      </c>
      <c r="L143" s="37">
        <f t="shared" si="26"/>
        <v>-408216.26194732229</v>
      </c>
      <c r="M143" s="37">
        <f t="shared" si="27"/>
        <v>-920523.6953219201</v>
      </c>
      <c r="N143" s="41">
        <f>'jan-nov'!M143</f>
        <v>-1035899.5388531474</v>
      </c>
      <c r="O143" s="41">
        <f t="shared" si="29"/>
        <v>115375.84353122732</v>
      </c>
    </row>
    <row r="144" spans="1:15" x14ac:dyDescent="0.3">
      <c r="A144" s="33">
        <v>828</v>
      </c>
      <c r="B144" s="34" t="s">
        <v>198</v>
      </c>
      <c r="C144" s="35">
        <v>68192</v>
      </c>
      <c r="D144" s="36">
        <v>3002</v>
      </c>
      <c r="E144" s="37">
        <f t="shared" si="21"/>
        <v>22715.522984676882</v>
      </c>
      <c r="F144" s="38">
        <f t="shared" si="28"/>
        <v>0.85904752715840393</v>
      </c>
      <c r="G144" s="39">
        <f t="shared" si="22"/>
        <v>2236.297086265814</v>
      </c>
      <c r="H144" s="39">
        <f t="shared" si="23"/>
        <v>379.01266582586192</v>
      </c>
      <c r="I144" s="37">
        <f t="shared" si="24"/>
        <v>2615.3097520916758</v>
      </c>
      <c r="J144" s="40">
        <f t="shared" si="30"/>
        <v>-321.39738605683681</v>
      </c>
      <c r="K144" s="37">
        <f t="shared" si="25"/>
        <v>2293.9123660348391</v>
      </c>
      <c r="L144" s="37">
        <f t="shared" si="26"/>
        <v>7851159.8757792106</v>
      </c>
      <c r="M144" s="37">
        <f t="shared" si="27"/>
        <v>6886324.9228365868</v>
      </c>
      <c r="N144" s="41">
        <f>'jan-nov'!M144</f>
        <v>6762456.06672516</v>
      </c>
      <c r="O144" s="41">
        <f t="shared" si="29"/>
        <v>123868.85611142684</v>
      </c>
    </row>
    <row r="145" spans="1:15" x14ac:dyDescent="0.3">
      <c r="A145" s="33">
        <v>829</v>
      </c>
      <c r="B145" s="34" t="s">
        <v>199</v>
      </c>
      <c r="C145" s="35">
        <v>53676</v>
      </c>
      <c r="D145" s="36">
        <v>2466</v>
      </c>
      <c r="E145" s="37">
        <f t="shared" si="21"/>
        <v>21766.423357664233</v>
      </c>
      <c r="F145" s="38">
        <f t="shared" si="28"/>
        <v>0.82315481677871483</v>
      </c>
      <c r="G145" s="39">
        <f t="shared" si="22"/>
        <v>2805.7568624734035</v>
      </c>
      <c r="H145" s="39">
        <f t="shared" si="23"/>
        <v>711.197535280289</v>
      </c>
      <c r="I145" s="37">
        <f t="shared" si="24"/>
        <v>3516.9543977536923</v>
      </c>
      <c r="J145" s="40">
        <f t="shared" si="30"/>
        <v>-321.39738605683681</v>
      </c>
      <c r="K145" s="37">
        <f t="shared" si="25"/>
        <v>3195.5570116968556</v>
      </c>
      <c r="L145" s="37">
        <f t="shared" si="26"/>
        <v>8672809.5448606052</v>
      </c>
      <c r="M145" s="37">
        <f t="shared" si="27"/>
        <v>7880243.5908444459</v>
      </c>
      <c r="N145" s="41">
        <f>'jan-nov'!M145</f>
        <v>7511525.403245924</v>
      </c>
      <c r="O145" s="41">
        <f t="shared" si="29"/>
        <v>368718.18759852182</v>
      </c>
    </row>
    <row r="146" spans="1:15" x14ac:dyDescent="0.3">
      <c r="A146" s="33">
        <v>830</v>
      </c>
      <c r="B146" s="34" t="s">
        <v>200</v>
      </c>
      <c r="C146" s="35">
        <v>37410</v>
      </c>
      <c r="D146" s="36">
        <v>1439</v>
      </c>
      <c r="E146" s="37">
        <f t="shared" si="21"/>
        <v>25997.220291869355</v>
      </c>
      <c r="F146" s="38">
        <f t="shared" si="28"/>
        <v>0.9831535826750557</v>
      </c>
      <c r="G146" s="39">
        <f t="shared" si="22"/>
        <v>267.27870195033029</v>
      </c>
      <c r="H146" s="39">
        <f t="shared" si="23"/>
        <v>0</v>
      </c>
      <c r="I146" s="37">
        <f t="shared" si="24"/>
        <v>267.27870195033029</v>
      </c>
      <c r="J146" s="40">
        <f t="shared" si="30"/>
        <v>-321.39738605683681</v>
      </c>
      <c r="K146" s="37">
        <f t="shared" si="25"/>
        <v>-54.118684106506521</v>
      </c>
      <c r="L146" s="37">
        <f t="shared" si="26"/>
        <v>384614.05210652528</v>
      </c>
      <c r="M146" s="37">
        <f t="shared" si="27"/>
        <v>-77876.78642926288</v>
      </c>
      <c r="N146" s="41">
        <f>'jan-nov'!M146</f>
        <v>-186180.82585299839</v>
      </c>
      <c r="O146" s="41">
        <f t="shared" si="29"/>
        <v>108304.03942373551</v>
      </c>
    </row>
    <row r="147" spans="1:15" x14ac:dyDescent="0.3">
      <c r="A147" s="33">
        <v>831</v>
      </c>
      <c r="B147" s="34" t="s">
        <v>201</v>
      </c>
      <c r="C147" s="35">
        <v>30134</v>
      </c>
      <c r="D147" s="36">
        <v>1298</v>
      </c>
      <c r="E147" s="37">
        <f t="shared" si="21"/>
        <v>23215.716486902929</v>
      </c>
      <c r="F147" s="38">
        <f t="shared" si="28"/>
        <v>0.87796366620031996</v>
      </c>
      <c r="G147" s="39">
        <f t="shared" si="22"/>
        <v>1936.1809849301853</v>
      </c>
      <c r="H147" s="39">
        <f t="shared" si="23"/>
        <v>203.94494004674524</v>
      </c>
      <c r="I147" s="37">
        <f t="shared" si="24"/>
        <v>2140.1259249769305</v>
      </c>
      <c r="J147" s="40">
        <f t="shared" si="30"/>
        <v>-321.39738605683681</v>
      </c>
      <c r="K147" s="37">
        <f t="shared" si="25"/>
        <v>1818.7285389200938</v>
      </c>
      <c r="L147" s="37">
        <f t="shared" si="26"/>
        <v>2777883.4506200557</v>
      </c>
      <c r="M147" s="37">
        <f t="shared" si="27"/>
        <v>2360709.6435182816</v>
      </c>
      <c r="N147" s="41">
        <f>'jan-nov'!M147</f>
        <v>2107019.7783508538</v>
      </c>
      <c r="O147" s="41">
        <f t="shared" si="29"/>
        <v>253689.86516742781</v>
      </c>
    </row>
    <row r="148" spans="1:15" x14ac:dyDescent="0.3">
      <c r="A148" s="33">
        <v>833</v>
      </c>
      <c r="B148" s="34" t="s">
        <v>202</v>
      </c>
      <c r="C148" s="35">
        <v>73784</v>
      </c>
      <c r="D148" s="36">
        <v>2252</v>
      </c>
      <c r="E148" s="37">
        <f t="shared" si="21"/>
        <v>32763.765541740675</v>
      </c>
      <c r="F148" s="38">
        <f t="shared" si="28"/>
        <v>1.2390483718123566</v>
      </c>
      <c r="G148" s="39">
        <f t="shared" si="22"/>
        <v>-3792.6484479724618</v>
      </c>
      <c r="H148" s="39">
        <f t="shared" si="23"/>
        <v>0</v>
      </c>
      <c r="I148" s="37">
        <f t="shared" si="24"/>
        <v>-3792.6484479724618</v>
      </c>
      <c r="J148" s="40">
        <f t="shared" si="30"/>
        <v>-321.39738605683681</v>
      </c>
      <c r="K148" s="37">
        <f t="shared" si="25"/>
        <v>-4114.0458340292989</v>
      </c>
      <c r="L148" s="37">
        <f t="shared" si="26"/>
        <v>-8541044.304833984</v>
      </c>
      <c r="M148" s="37">
        <f t="shared" si="27"/>
        <v>-9264831.2182339821</v>
      </c>
      <c r="N148" s="41">
        <f>'jan-nov'!M148</f>
        <v>-9471335.1075892672</v>
      </c>
      <c r="O148" s="41">
        <f t="shared" si="29"/>
        <v>206503.88935528509</v>
      </c>
    </row>
    <row r="149" spans="1:15" x14ac:dyDescent="0.3">
      <c r="A149" s="33">
        <v>834</v>
      </c>
      <c r="B149" s="34" t="s">
        <v>203</v>
      </c>
      <c r="C149" s="35">
        <v>128208</v>
      </c>
      <c r="D149" s="36">
        <v>3689</v>
      </c>
      <c r="E149" s="37">
        <f t="shared" si="21"/>
        <v>34754.133911629171</v>
      </c>
      <c r="F149" s="38">
        <f t="shared" si="28"/>
        <v>1.3143194112438679</v>
      </c>
      <c r="G149" s="39">
        <f t="shared" si="22"/>
        <v>-4986.8694699055595</v>
      </c>
      <c r="H149" s="39">
        <f t="shared" si="23"/>
        <v>0</v>
      </c>
      <c r="I149" s="37">
        <f t="shared" si="24"/>
        <v>-4986.8694699055595</v>
      </c>
      <c r="J149" s="40">
        <f t="shared" si="30"/>
        <v>-321.39738605683681</v>
      </c>
      <c r="K149" s="37">
        <f t="shared" si="25"/>
        <v>-5308.2668559623962</v>
      </c>
      <c r="L149" s="37">
        <f t="shared" si="26"/>
        <v>-18396561.474481609</v>
      </c>
      <c r="M149" s="37">
        <f t="shared" si="27"/>
        <v>-19582196.431645278</v>
      </c>
      <c r="N149" s="41">
        <f>'jan-nov'!M149</f>
        <v>-19776065.369403552</v>
      </c>
      <c r="O149" s="41">
        <f t="shared" si="29"/>
        <v>193868.93775827438</v>
      </c>
    </row>
    <row r="150" spans="1:15" x14ac:dyDescent="0.3">
      <c r="A150" s="33">
        <v>901</v>
      </c>
      <c r="B150" s="34" t="s">
        <v>204</v>
      </c>
      <c r="C150" s="35">
        <v>147885</v>
      </c>
      <c r="D150" s="36">
        <v>6909</v>
      </c>
      <c r="E150" s="37">
        <f t="shared" si="21"/>
        <v>21404.689535388625</v>
      </c>
      <c r="F150" s="38">
        <f t="shared" si="28"/>
        <v>0.80947489641214265</v>
      </c>
      <c r="G150" s="39">
        <f t="shared" si="22"/>
        <v>3022.797155838768</v>
      </c>
      <c r="H150" s="39">
        <f t="shared" si="23"/>
        <v>837.80437307675174</v>
      </c>
      <c r="I150" s="37">
        <f t="shared" si="24"/>
        <v>3860.6015289155198</v>
      </c>
      <c r="J150" s="40">
        <f t="shared" si="30"/>
        <v>-321.39738605683681</v>
      </c>
      <c r="K150" s="37">
        <f t="shared" si="25"/>
        <v>3539.2041428586831</v>
      </c>
      <c r="L150" s="37">
        <f t="shared" si="26"/>
        <v>26672895.963277325</v>
      </c>
      <c r="M150" s="37">
        <f t="shared" si="27"/>
        <v>24452361.42301064</v>
      </c>
      <c r="N150" s="41">
        <f>'jan-nov'!M150</f>
        <v>24685006.817123294</v>
      </c>
      <c r="O150" s="41">
        <f t="shared" si="29"/>
        <v>-232645.39411265403</v>
      </c>
    </row>
    <row r="151" spans="1:15" x14ac:dyDescent="0.3">
      <c r="A151" s="33">
        <v>904</v>
      </c>
      <c r="B151" s="34" t="s">
        <v>205</v>
      </c>
      <c r="C151" s="35">
        <v>543922</v>
      </c>
      <c r="D151" s="36">
        <v>22098</v>
      </c>
      <c r="E151" s="37">
        <f t="shared" si="21"/>
        <v>24614.082722418319</v>
      </c>
      <c r="F151" s="38">
        <f t="shared" si="28"/>
        <v>0.93084658056208192</v>
      </c>
      <c r="G151" s="39">
        <f t="shared" si="22"/>
        <v>1097.1612436209514</v>
      </c>
      <c r="H151" s="39">
        <f t="shared" si="23"/>
        <v>0</v>
      </c>
      <c r="I151" s="37">
        <f t="shared" si="24"/>
        <v>1097.1612436209514</v>
      </c>
      <c r="J151" s="40">
        <f t="shared" si="30"/>
        <v>-321.39738605683681</v>
      </c>
      <c r="K151" s="37">
        <f t="shared" si="25"/>
        <v>775.76385756411457</v>
      </c>
      <c r="L151" s="37">
        <f t="shared" si="26"/>
        <v>24245069.161535785</v>
      </c>
      <c r="M151" s="37">
        <f t="shared" si="27"/>
        <v>17142829.724451803</v>
      </c>
      <c r="N151" s="41">
        <f>'jan-nov'!M151</f>
        <v>16378117.936275514</v>
      </c>
      <c r="O151" s="41">
        <f t="shared" si="29"/>
        <v>764711.78817628883</v>
      </c>
    </row>
    <row r="152" spans="1:15" x14ac:dyDescent="0.3">
      <c r="A152" s="33">
        <v>906</v>
      </c>
      <c r="B152" s="34" t="s">
        <v>206</v>
      </c>
      <c r="C152" s="35">
        <v>1003175</v>
      </c>
      <c r="D152" s="36">
        <v>44219</v>
      </c>
      <c r="E152" s="37">
        <f t="shared" si="21"/>
        <v>22686.51484655917</v>
      </c>
      <c r="F152" s="38">
        <f t="shared" si="28"/>
        <v>0.85795050776183102</v>
      </c>
      <c r="G152" s="39">
        <f t="shared" si="22"/>
        <v>2253.7019691364408</v>
      </c>
      <c r="H152" s="39">
        <f t="shared" si="23"/>
        <v>389.16551416706096</v>
      </c>
      <c r="I152" s="37">
        <f t="shared" si="24"/>
        <v>2642.8674833035016</v>
      </c>
      <c r="J152" s="40">
        <f t="shared" si="30"/>
        <v>-321.39738605683681</v>
      </c>
      <c r="K152" s="37">
        <f t="shared" si="25"/>
        <v>2321.4700972466649</v>
      </c>
      <c r="L152" s="37">
        <f t="shared" si="26"/>
        <v>116864957.24419753</v>
      </c>
      <c r="M152" s="37">
        <f t="shared" si="27"/>
        <v>102653086.23015027</v>
      </c>
      <c r="N152" s="41">
        <f>'jan-nov'!M152</f>
        <v>108255718.85893402</v>
      </c>
      <c r="O152" s="41">
        <f t="shared" si="29"/>
        <v>-5602632.6287837476</v>
      </c>
    </row>
    <row r="153" spans="1:15" x14ac:dyDescent="0.3">
      <c r="A153" s="33">
        <v>911</v>
      </c>
      <c r="B153" s="34" t="s">
        <v>207</v>
      </c>
      <c r="C153" s="35">
        <v>45870</v>
      </c>
      <c r="D153" s="36">
        <v>2481</v>
      </c>
      <c r="E153" s="37">
        <f t="shared" si="21"/>
        <v>18488.512696493348</v>
      </c>
      <c r="F153" s="38">
        <f t="shared" si="28"/>
        <v>0.69919196328753541</v>
      </c>
      <c r="G153" s="39">
        <f t="shared" si="22"/>
        <v>4772.5032591759345</v>
      </c>
      <c r="H153" s="39">
        <f t="shared" si="23"/>
        <v>1858.4662666900986</v>
      </c>
      <c r="I153" s="37">
        <f t="shared" si="24"/>
        <v>6630.9695258660331</v>
      </c>
      <c r="J153" s="40">
        <f t="shared" si="30"/>
        <v>-321.39738605683681</v>
      </c>
      <c r="K153" s="37">
        <f t="shared" si="25"/>
        <v>6309.5721398091964</v>
      </c>
      <c r="L153" s="37">
        <f t="shared" si="26"/>
        <v>16451435.393673629</v>
      </c>
      <c r="M153" s="37">
        <f t="shared" si="27"/>
        <v>15654048.478866616</v>
      </c>
      <c r="N153" s="41">
        <f>'jan-nov'!M153</f>
        <v>15325088.574798513</v>
      </c>
      <c r="O153" s="41">
        <f t="shared" si="29"/>
        <v>328959.90406810306</v>
      </c>
    </row>
    <row r="154" spans="1:15" x14ac:dyDescent="0.3">
      <c r="A154" s="33">
        <v>912</v>
      </c>
      <c r="B154" s="34" t="s">
        <v>208</v>
      </c>
      <c r="C154" s="35">
        <v>35967</v>
      </c>
      <c r="D154" s="36">
        <v>2018</v>
      </c>
      <c r="E154" s="37">
        <f t="shared" si="21"/>
        <v>17823.092170465807</v>
      </c>
      <c r="F154" s="38">
        <f t="shared" si="28"/>
        <v>0.67402732773016771</v>
      </c>
      <c r="G154" s="39">
        <f t="shared" si="22"/>
        <v>5171.7555747924589</v>
      </c>
      <c r="H154" s="39">
        <f t="shared" si="23"/>
        <v>2091.3634507997381</v>
      </c>
      <c r="I154" s="37">
        <f t="shared" si="24"/>
        <v>7263.1190255921974</v>
      </c>
      <c r="J154" s="40">
        <f t="shared" si="30"/>
        <v>-321.39738605683681</v>
      </c>
      <c r="K154" s="37">
        <f t="shared" si="25"/>
        <v>6941.7216395353607</v>
      </c>
      <c r="L154" s="37">
        <f t="shared" si="26"/>
        <v>14656974.193645054</v>
      </c>
      <c r="M154" s="37">
        <f t="shared" si="27"/>
        <v>14008394.268582357</v>
      </c>
      <c r="N154" s="41">
        <f>'jan-nov'!M154</f>
        <v>13769752.012875207</v>
      </c>
      <c r="O154" s="41">
        <f t="shared" si="29"/>
        <v>238642.25570715033</v>
      </c>
    </row>
    <row r="155" spans="1:15" x14ac:dyDescent="0.3">
      <c r="A155" s="33">
        <v>914</v>
      </c>
      <c r="B155" s="34" t="s">
        <v>209</v>
      </c>
      <c r="C155" s="35">
        <v>126293</v>
      </c>
      <c r="D155" s="36">
        <v>6048</v>
      </c>
      <c r="E155" s="37">
        <f t="shared" si="21"/>
        <v>20881.7791005291</v>
      </c>
      <c r="F155" s="38">
        <f t="shared" si="28"/>
        <v>0.78969965653347385</v>
      </c>
      <c r="G155" s="39">
        <f t="shared" si="22"/>
        <v>3336.5434167544831</v>
      </c>
      <c r="H155" s="39">
        <f t="shared" si="23"/>
        <v>1020.8230252775854</v>
      </c>
      <c r="I155" s="37">
        <f t="shared" si="24"/>
        <v>4357.3664420320683</v>
      </c>
      <c r="J155" s="40">
        <f t="shared" si="30"/>
        <v>-321.39738605683681</v>
      </c>
      <c r="K155" s="37">
        <f t="shared" si="25"/>
        <v>4035.9690559752316</v>
      </c>
      <c r="L155" s="37">
        <f t="shared" si="26"/>
        <v>26353352.24140995</v>
      </c>
      <c r="M155" s="37">
        <f t="shared" si="27"/>
        <v>24409540.850538202</v>
      </c>
      <c r="N155" s="41">
        <f>'jan-nov'!M155</f>
        <v>23922240.770004585</v>
      </c>
      <c r="O155" s="41">
        <f t="shared" si="29"/>
        <v>487300.08053361624</v>
      </c>
    </row>
    <row r="156" spans="1:15" x14ac:dyDescent="0.3">
      <c r="A156" s="33">
        <v>919</v>
      </c>
      <c r="B156" s="34" t="s">
        <v>210</v>
      </c>
      <c r="C156" s="35">
        <v>112002</v>
      </c>
      <c r="D156" s="36">
        <v>5532</v>
      </c>
      <c r="E156" s="37">
        <f t="shared" si="21"/>
        <v>20246.203904555314</v>
      </c>
      <c r="F156" s="38">
        <f t="shared" si="28"/>
        <v>0.76566370099801007</v>
      </c>
      <c r="G156" s="39">
        <f t="shared" si="22"/>
        <v>3717.8885343387547</v>
      </c>
      <c r="H156" s="39">
        <f t="shared" si="23"/>
        <v>1243.2743438684106</v>
      </c>
      <c r="I156" s="37">
        <f t="shared" si="24"/>
        <v>4961.1628782071657</v>
      </c>
      <c r="J156" s="40">
        <f t="shared" si="30"/>
        <v>-321.39738605683681</v>
      </c>
      <c r="K156" s="37">
        <f t="shared" si="25"/>
        <v>4639.765492150329</v>
      </c>
      <c r="L156" s="37">
        <f t="shared" si="26"/>
        <v>27445153.042242039</v>
      </c>
      <c r="M156" s="37">
        <f t="shared" si="27"/>
        <v>25667182.70257562</v>
      </c>
      <c r="N156" s="41">
        <f>'jan-nov'!M156</f>
        <v>25526377.668595474</v>
      </c>
      <c r="O156" s="41">
        <f t="shared" si="29"/>
        <v>140805.03398014605</v>
      </c>
    </row>
    <row r="157" spans="1:15" x14ac:dyDescent="0.3">
      <c r="A157" s="33">
        <v>926</v>
      </c>
      <c r="B157" s="34" t="s">
        <v>211</v>
      </c>
      <c r="C157" s="35">
        <v>247000</v>
      </c>
      <c r="D157" s="36">
        <v>10340</v>
      </c>
      <c r="E157" s="37">
        <f t="shared" si="21"/>
        <v>23887.814313346229</v>
      </c>
      <c r="F157" s="38">
        <f t="shared" si="28"/>
        <v>0.90338082151759469</v>
      </c>
      <c r="G157" s="39">
        <f t="shared" si="22"/>
        <v>1532.9222890642056</v>
      </c>
      <c r="H157" s="39">
        <f t="shared" si="23"/>
        <v>0</v>
      </c>
      <c r="I157" s="37">
        <f t="shared" si="24"/>
        <v>1532.9222890642056</v>
      </c>
      <c r="J157" s="40">
        <f t="shared" si="30"/>
        <v>-321.39738605683681</v>
      </c>
      <c r="K157" s="37">
        <f t="shared" si="25"/>
        <v>1211.5249030073687</v>
      </c>
      <c r="L157" s="37">
        <f t="shared" si="26"/>
        <v>15850416.468923887</v>
      </c>
      <c r="M157" s="37">
        <f t="shared" si="27"/>
        <v>12527167.497096192</v>
      </c>
      <c r="N157" s="41">
        <f>'jan-nov'!M157</f>
        <v>12414983.919861002</v>
      </c>
      <c r="O157" s="41">
        <f t="shared" si="29"/>
        <v>112183.5772351902</v>
      </c>
    </row>
    <row r="158" spans="1:15" x14ac:dyDescent="0.3">
      <c r="A158" s="33">
        <v>928</v>
      </c>
      <c r="B158" s="34" t="s">
        <v>212</v>
      </c>
      <c r="C158" s="35">
        <v>92381</v>
      </c>
      <c r="D158" s="36">
        <v>5035</v>
      </c>
      <c r="E158" s="37">
        <f t="shared" si="21"/>
        <v>18347.765640516387</v>
      </c>
      <c r="F158" s="38">
        <f t="shared" si="28"/>
        <v>0.69386924144338535</v>
      </c>
      <c r="G158" s="39">
        <f t="shared" si="22"/>
        <v>4856.9514927621103</v>
      </c>
      <c r="H158" s="39">
        <f t="shared" si="23"/>
        <v>1907.7277362820348</v>
      </c>
      <c r="I158" s="37">
        <f t="shared" si="24"/>
        <v>6764.6792290441454</v>
      </c>
      <c r="J158" s="40">
        <f t="shared" si="30"/>
        <v>-321.39738605683681</v>
      </c>
      <c r="K158" s="37">
        <f t="shared" si="25"/>
        <v>6443.2818429873087</v>
      </c>
      <c r="L158" s="37">
        <f t="shared" si="26"/>
        <v>34060159.918237269</v>
      </c>
      <c r="M158" s="37">
        <f t="shared" si="27"/>
        <v>32441924.0794411</v>
      </c>
      <c r="N158" s="41">
        <f>'jan-nov'!M158</f>
        <v>31617571.251152951</v>
      </c>
      <c r="O158" s="41">
        <f t="shared" si="29"/>
        <v>824352.82828814909</v>
      </c>
    </row>
    <row r="159" spans="1:15" x14ac:dyDescent="0.3">
      <c r="A159" s="33">
        <v>929</v>
      </c>
      <c r="B159" s="34" t="s">
        <v>213</v>
      </c>
      <c r="C159" s="35">
        <v>40277</v>
      </c>
      <c r="D159" s="36">
        <v>1832</v>
      </c>
      <c r="E159" s="37">
        <f t="shared" si="21"/>
        <v>21985.262008733625</v>
      </c>
      <c r="F159" s="38">
        <f t="shared" si="28"/>
        <v>0.83143077864737425</v>
      </c>
      <c r="G159" s="39">
        <f t="shared" si="22"/>
        <v>2674.4536718317677</v>
      </c>
      <c r="H159" s="39">
        <f t="shared" si="23"/>
        <v>634.60400740600153</v>
      </c>
      <c r="I159" s="37">
        <f t="shared" si="24"/>
        <v>3309.0576792377692</v>
      </c>
      <c r="J159" s="40">
        <f t="shared" si="30"/>
        <v>-321.39738605683681</v>
      </c>
      <c r="K159" s="37">
        <f t="shared" si="25"/>
        <v>2987.6602931809325</v>
      </c>
      <c r="L159" s="37">
        <f t="shared" si="26"/>
        <v>6062193.6683635935</v>
      </c>
      <c r="M159" s="37">
        <f t="shared" si="27"/>
        <v>5473393.6571074687</v>
      </c>
      <c r="N159" s="41">
        <f>'jan-nov'!M159</f>
        <v>6551878.6856230842</v>
      </c>
      <c r="O159" s="41">
        <f t="shared" si="29"/>
        <v>-1078485.0285156155</v>
      </c>
    </row>
    <row r="160" spans="1:15" x14ac:dyDescent="0.3">
      <c r="A160" s="33">
        <v>935</v>
      </c>
      <c r="B160" s="34" t="s">
        <v>214</v>
      </c>
      <c r="C160" s="35">
        <v>26726</v>
      </c>
      <c r="D160" s="36">
        <v>1315</v>
      </c>
      <c r="E160" s="37">
        <f t="shared" si="21"/>
        <v>20323.954372623575</v>
      </c>
      <c r="F160" s="38">
        <f t="shared" si="28"/>
        <v>0.76860404040267638</v>
      </c>
      <c r="G160" s="39">
        <f t="shared" si="22"/>
        <v>3671.2382534977978</v>
      </c>
      <c r="H160" s="39">
        <f t="shared" si="23"/>
        <v>1216.0616800445191</v>
      </c>
      <c r="I160" s="37">
        <f t="shared" si="24"/>
        <v>4887.2999335423174</v>
      </c>
      <c r="J160" s="40">
        <f t="shared" si="30"/>
        <v>-321.39738605683681</v>
      </c>
      <c r="K160" s="37">
        <f t="shared" si="25"/>
        <v>4565.9025474854807</v>
      </c>
      <c r="L160" s="37">
        <f t="shared" si="26"/>
        <v>6426799.4126081476</v>
      </c>
      <c r="M160" s="37">
        <f t="shared" si="27"/>
        <v>6004161.8499434069</v>
      </c>
      <c r="N160" s="41">
        <f>'jan-nov'!M160</f>
        <v>5779254.706110456</v>
      </c>
      <c r="O160" s="41">
        <f t="shared" si="29"/>
        <v>224907.14383295085</v>
      </c>
    </row>
    <row r="161" spans="1:15" x14ac:dyDescent="0.3">
      <c r="A161" s="33">
        <v>937</v>
      </c>
      <c r="B161" s="34" t="s">
        <v>215</v>
      </c>
      <c r="C161" s="35">
        <v>71580</v>
      </c>
      <c r="D161" s="36">
        <v>3567</v>
      </c>
      <c r="E161" s="37">
        <f t="shared" si="21"/>
        <v>20067.283431455005</v>
      </c>
      <c r="F161" s="38">
        <f t="shared" si="28"/>
        <v>0.75889735051255069</v>
      </c>
      <c r="G161" s="39">
        <f t="shared" si="22"/>
        <v>3825.2408181989395</v>
      </c>
      <c r="H161" s="39">
        <f t="shared" si="23"/>
        <v>1305.8965094535185</v>
      </c>
      <c r="I161" s="37">
        <f t="shared" si="24"/>
        <v>5131.1373276524582</v>
      </c>
      <c r="J161" s="40">
        <f t="shared" si="30"/>
        <v>-321.39738605683681</v>
      </c>
      <c r="K161" s="37">
        <f t="shared" si="25"/>
        <v>4809.7399415956215</v>
      </c>
      <c r="L161" s="37">
        <f t="shared" si="26"/>
        <v>18302766.847736318</v>
      </c>
      <c r="M161" s="37">
        <f t="shared" si="27"/>
        <v>17156342.371671584</v>
      </c>
      <c r="N161" s="41">
        <f>'jan-nov'!M161</f>
        <v>16836502.195206076</v>
      </c>
      <c r="O161" s="41">
        <f t="shared" si="29"/>
        <v>319840.1764655076</v>
      </c>
    </row>
    <row r="162" spans="1:15" x14ac:dyDescent="0.3">
      <c r="A162" s="33">
        <v>938</v>
      </c>
      <c r="B162" s="34" t="s">
        <v>216</v>
      </c>
      <c r="C162" s="35">
        <v>27176</v>
      </c>
      <c r="D162" s="36">
        <v>1189</v>
      </c>
      <c r="E162" s="37">
        <f t="shared" si="21"/>
        <v>22856.181665264929</v>
      </c>
      <c r="F162" s="38">
        <f t="shared" si="28"/>
        <v>0.86436690685369144</v>
      </c>
      <c r="G162" s="39">
        <f t="shared" si="22"/>
        <v>2151.901877912986</v>
      </c>
      <c r="H162" s="39">
        <f t="shared" si="23"/>
        <v>329.78212762004546</v>
      </c>
      <c r="I162" s="37">
        <f t="shared" si="24"/>
        <v>2481.6840055330313</v>
      </c>
      <c r="J162" s="40">
        <f t="shared" si="30"/>
        <v>-321.39738605683681</v>
      </c>
      <c r="K162" s="37">
        <f t="shared" si="25"/>
        <v>2160.2866194761946</v>
      </c>
      <c r="L162" s="37">
        <f t="shared" si="26"/>
        <v>2950722.2825787743</v>
      </c>
      <c r="M162" s="37">
        <f t="shared" si="27"/>
        <v>2568580.7905571954</v>
      </c>
      <c r="N162" s="41">
        <f>'jan-nov'!M162</f>
        <v>2396734.0650686934</v>
      </c>
      <c r="O162" s="41">
        <f t="shared" si="29"/>
        <v>171846.72548850207</v>
      </c>
    </row>
    <row r="163" spans="1:15" x14ac:dyDescent="0.3">
      <c r="A163" s="33">
        <v>940</v>
      </c>
      <c r="B163" s="34" t="s">
        <v>217</v>
      </c>
      <c r="C163" s="35">
        <v>43384</v>
      </c>
      <c r="D163" s="36">
        <v>1251</v>
      </c>
      <c r="E163" s="37">
        <f t="shared" si="21"/>
        <v>34679.456434852116</v>
      </c>
      <c r="F163" s="38">
        <f t="shared" si="28"/>
        <v>1.3114952851252206</v>
      </c>
      <c r="G163" s="39">
        <f t="shared" si="22"/>
        <v>-4942.0629838393261</v>
      </c>
      <c r="H163" s="39">
        <f t="shared" si="23"/>
        <v>0</v>
      </c>
      <c r="I163" s="37">
        <f t="shared" si="24"/>
        <v>-4942.0629838393261</v>
      </c>
      <c r="J163" s="40">
        <f t="shared" si="30"/>
        <v>-321.39738605683681</v>
      </c>
      <c r="K163" s="37">
        <f t="shared" si="25"/>
        <v>-5263.4603698961628</v>
      </c>
      <c r="L163" s="37">
        <f t="shared" si="26"/>
        <v>-6182520.7927829968</v>
      </c>
      <c r="M163" s="37">
        <f t="shared" si="27"/>
        <v>-6584588.9227401</v>
      </c>
      <c r="N163" s="41">
        <f>'jan-nov'!M163</f>
        <v>-6583627.80621411</v>
      </c>
      <c r="O163" s="41">
        <f t="shared" si="29"/>
        <v>-961.11652598995715</v>
      </c>
    </row>
    <row r="164" spans="1:15" x14ac:dyDescent="0.3">
      <c r="A164" s="33">
        <v>941</v>
      </c>
      <c r="B164" s="34" t="s">
        <v>218</v>
      </c>
      <c r="C164" s="35">
        <v>67630</v>
      </c>
      <c r="D164" s="36">
        <v>933</v>
      </c>
      <c r="E164" s="37">
        <f t="shared" si="21"/>
        <v>72486.602357985001</v>
      </c>
      <c r="F164" s="38">
        <f t="shared" si="28"/>
        <v>2.7412724131311608</v>
      </c>
      <c r="G164" s="39">
        <f t="shared" si="22"/>
        <v>-27626.35053771906</v>
      </c>
      <c r="H164" s="39">
        <f t="shared" si="23"/>
        <v>0</v>
      </c>
      <c r="I164" s="37">
        <f t="shared" si="24"/>
        <v>-27626.35053771906</v>
      </c>
      <c r="J164" s="40">
        <f t="shared" si="30"/>
        <v>-321.39738605683681</v>
      </c>
      <c r="K164" s="37">
        <f t="shared" si="25"/>
        <v>-27947.747923775896</v>
      </c>
      <c r="L164" s="37">
        <f t="shared" si="26"/>
        <v>-25775385.051691882</v>
      </c>
      <c r="M164" s="37">
        <f t="shared" si="27"/>
        <v>-26075248.812882911</v>
      </c>
      <c r="N164" s="41">
        <f>'jan-nov'!M164</f>
        <v>-26159588.124058962</v>
      </c>
      <c r="O164" s="41">
        <f t="shared" si="29"/>
        <v>84339.311176050454</v>
      </c>
    </row>
    <row r="165" spans="1:15" x14ac:dyDescent="0.3">
      <c r="A165" s="33">
        <v>1001</v>
      </c>
      <c r="B165" s="34" t="s">
        <v>219</v>
      </c>
      <c r="C165" s="35">
        <v>2163880</v>
      </c>
      <c r="D165" s="36">
        <v>87446</v>
      </c>
      <c r="E165" s="37">
        <f t="shared" si="21"/>
        <v>24745.328545616725</v>
      </c>
      <c r="F165" s="38">
        <f t="shared" si="28"/>
        <v>0.93580998818181904</v>
      </c>
      <c r="G165" s="39">
        <f t="shared" si="22"/>
        <v>1018.413749701908</v>
      </c>
      <c r="H165" s="39">
        <f t="shared" si="23"/>
        <v>0</v>
      </c>
      <c r="I165" s="37">
        <f t="shared" si="24"/>
        <v>1018.413749701908</v>
      </c>
      <c r="J165" s="40">
        <f t="shared" si="30"/>
        <v>-321.39738605683681</v>
      </c>
      <c r="K165" s="37">
        <f t="shared" si="25"/>
        <v>697.01636364507124</v>
      </c>
      <c r="L165" s="37">
        <f t="shared" si="26"/>
        <v>89056208.756433055</v>
      </c>
      <c r="M165" s="37">
        <f t="shared" si="27"/>
        <v>60951292.935306899</v>
      </c>
      <c r="N165" s="41">
        <f>'jan-nov'!M165</f>
        <v>62172988.53541252</v>
      </c>
      <c r="O165" s="41">
        <f t="shared" si="29"/>
        <v>-1221695.6001056209</v>
      </c>
    </row>
    <row r="166" spans="1:15" x14ac:dyDescent="0.3">
      <c r="A166" s="33">
        <v>1002</v>
      </c>
      <c r="B166" s="34" t="s">
        <v>220</v>
      </c>
      <c r="C166" s="35">
        <v>334306</v>
      </c>
      <c r="D166" s="36">
        <v>15437</v>
      </c>
      <c r="E166" s="37">
        <f t="shared" si="21"/>
        <v>21656.150806503854</v>
      </c>
      <c r="F166" s="38">
        <f t="shared" si="28"/>
        <v>0.81898456886271154</v>
      </c>
      <c r="G166" s="39">
        <f t="shared" si="22"/>
        <v>2871.9203931696306</v>
      </c>
      <c r="H166" s="39">
        <f t="shared" si="23"/>
        <v>749.79292818642148</v>
      </c>
      <c r="I166" s="37">
        <f t="shared" si="24"/>
        <v>3621.7133213560519</v>
      </c>
      <c r="J166" s="40">
        <f t="shared" si="30"/>
        <v>-321.39738605683681</v>
      </c>
      <c r="K166" s="37">
        <f t="shared" si="25"/>
        <v>3300.3159352992152</v>
      </c>
      <c r="L166" s="37">
        <f t="shared" si="26"/>
        <v>55908388.541773371</v>
      </c>
      <c r="M166" s="37">
        <f t="shared" si="27"/>
        <v>50946977.093213983</v>
      </c>
      <c r="N166" s="41">
        <f>'jan-nov'!M166</f>
        <v>49950375.283822887</v>
      </c>
      <c r="O166" s="41">
        <f t="shared" si="29"/>
        <v>996601.80939109623</v>
      </c>
    </row>
    <row r="167" spans="1:15" x14ac:dyDescent="0.3">
      <c r="A167" s="33">
        <v>1003</v>
      </c>
      <c r="B167" s="34" t="s">
        <v>221</v>
      </c>
      <c r="C167" s="35">
        <v>220937</v>
      </c>
      <c r="D167" s="36">
        <v>9596</v>
      </c>
      <c r="E167" s="37">
        <f t="shared" si="21"/>
        <v>23023.864110045852</v>
      </c>
      <c r="F167" s="38">
        <f t="shared" si="28"/>
        <v>0.87070826160190018</v>
      </c>
      <c r="G167" s="39">
        <f t="shared" si="22"/>
        <v>2051.2924110444319</v>
      </c>
      <c r="H167" s="39">
        <f t="shared" si="23"/>
        <v>271.09327194672238</v>
      </c>
      <c r="I167" s="37">
        <f t="shared" si="24"/>
        <v>2322.3856829911542</v>
      </c>
      <c r="J167" s="40">
        <f t="shared" si="30"/>
        <v>-321.39738605683681</v>
      </c>
      <c r="K167" s="37">
        <f t="shared" si="25"/>
        <v>2000.9882969343175</v>
      </c>
      <c r="L167" s="37">
        <f t="shared" si="26"/>
        <v>22285613.013983116</v>
      </c>
      <c r="M167" s="37">
        <f t="shared" si="27"/>
        <v>19201483.697381712</v>
      </c>
      <c r="N167" s="41">
        <f>'jan-nov'!M167</f>
        <v>19400636.281244073</v>
      </c>
      <c r="O167" s="41">
        <f t="shared" si="29"/>
        <v>-199152.58386236057</v>
      </c>
    </row>
    <row r="168" spans="1:15" x14ac:dyDescent="0.3">
      <c r="A168" s="33">
        <v>1004</v>
      </c>
      <c r="B168" s="34" t="s">
        <v>222</v>
      </c>
      <c r="C168" s="35">
        <v>221234</v>
      </c>
      <c r="D168" s="36">
        <v>9069</v>
      </c>
      <c r="E168" s="37">
        <f t="shared" si="21"/>
        <v>24394.530819274452</v>
      </c>
      <c r="F168" s="38">
        <f t="shared" si="28"/>
        <v>0.92254364518146637</v>
      </c>
      <c r="G168" s="39">
        <f t="shared" si="22"/>
        <v>1228.8923855072717</v>
      </c>
      <c r="H168" s="39">
        <f t="shared" si="23"/>
        <v>0</v>
      </c>
      <c r="I168" s="37">
        <f t="shared" si="24"/>
        <v>1228.8923855072717</v>
      </c>
      <c r="J168" s="40">
        <f t="shared" si="30"/>
        <v>-321.39738605683681</v>
      </c>
      <c r="K168" s="37">
        <f t="shared" si="25"/>
        <v>907.49499945043488</v>
      </c>
      <c r="L168" s="37">
        <f t="shared" si="26"/>
        <v>11144825.044165447</v>
      </c>
      <c r="M168" s="37">
        <f t="shared" si="27"/>
        <v>8230072.150015994</v>
      </c>
      <c r="N168" s="41">
        <f>'jan-nov'!M168</f>
        <v>7166917.3664622419</v>
      </c>
      <c r="O168" s="41">
        <f t="shared" si="29"/>
        <v>1063154.7835537521</v>
      </c>
    </row>
    <row r="169" spans="1:15" x14ac:dyDescent="0.3">
      <c r="A169" s="33">
        <v>1014</v>
      </c>
      <c r="B169" s="34" t="s">
        <v>223</v>
      </c>
      <c r="C169" s="35">
        <v>267675</v>
      </c>
      <c r="D169" s="36">
        <v>14095</v>
      </c>
      <c r="E169" s="37">
        <f t="shared" si="21"/>
        <v>18990.776871230933</v>
      </c>
      <c r="F169" s="38">
        <f t="shared" si="28"/>
        <v>0.7181864102822022</v>
      </c>
      <c r="G169" s="39">
        <f t="shared" si="22"/>
        <v>4471.1447543333825</v>
      </c>
      <c r="H169" s="39">
        <f t="shared" si="23"/>
        <v>1682.6738055319438</v>
      </c>
      <c r="I169" s="37">
        <f t="shared" si="24"/>
        <v>6153.8185598653263</v>
      </c>
      <c r="J169" s="40">
        <f t="shared" si="30"/>
        <v>-321.39738605683681</v>
      </c>
      <c r="K169" s="37">
        <f t="shared" si="25"/>
        <v>5832.4211738084896</v>
      </c>
      <c r="L169" s="37">
        <f t="shared" si="26"/>
        <v>86738072.601301774</v>
      </c>
      <c r="M169" s="37">
        <f t="shared" si="27"/>
        <v>82207976.444830656</v>
      </c>
      <c r="N169" s="41">
        <f>'jan-nov'!M169</f>
        <v>80783126.868917763</v>
      </c>
      <c r="O169" s="41">
        <f t="shared" si="29"/>
        <v>1424849.5759128928</v>
      </c>
    </row>
    <row r="170" spans="1:15" x14ac:dyDescent="0.3">
      <c r="A170" s="33">
        <v>1017</v>
      </c>
      <c r="B170" s="34" t="s">
        <v>224</v>
      </c>
      <c r="C170" s="35">
        <v>118509</v>
      </c>
      <c r="D170" s="36">
        <v>6354</v>
      </c>
      <c r="E170" s="37">
        <f t="shared" si="21"/>
        <v>18651.085930122757</v>
      </c>
      <c r="F170" s="38">
        <f t="shared" si="28"/>
        <v>0.70534009971502154</v>
      </c>
      <c r="G170" s="39">
        <f t="shared" si="22"/>
        <v>4674.9593189982888</v>
      </c>
      <c r="H170" s="39">
        <f t="shared" si="23"/>
        <v>1801.5656349198052</v>
      </c>
      <c r="I170" s="37">
        <f t="shared" si="24"/>
        <v>6476.5249539180941</v>
      </c>
      <c r="J170" s="40">
        <f t="shared" si="30"/>
        <v>-321.39738605683681</v>
      </c>
      <c r="K170" s="37">
        <f t="shared" si="25"/>
        <v>6155.1275678612574</v>
      </c>
      <c r="L170" s="37">
        <f t="shared" si="26"/>
        <v>41151839.557195567</v>
      </c>
      <c r="M170" s="37">
        <f t="shared" si="27"/>
        <v>39109680.566190429</v>
      </c>
      <c r="N170" s="41">
        <f>'jan-nov'!M170</f>
        <v>38205669.469677433</v>
      </c>
      <c r="O170" s="41">
        <f t="shared" si="29"/>
        <v>904011.09651299566</v>
      </c>
    </row>
    <row r="171" spans="1:15" x14ac:dyDescent="0.3">
      <c r="A171" s="33">
        <v>1018</v>
      </c>
      <c r="B171" s="34" t="s">
        <v>225</v>
      </c>
      <c r="C171" s="35">
        <v>258365</v>
      </c>
      <c r="D171" s="36">
        <v>11217</v>
      </c>
      <c r="E171" s="37">
        <f t="shared" si="21"/>
        <v>23033.342248373006</v>
      </c>
      <c r="F171" s="38">
        <f t="shared" si="28"/>
        <v>0.87106670244860662</v>
      </c>
      <c r="G171" s="39">
        <f t="shared" si="22"/>
        <v>2045.6055280481391</v>
      </c>
      <c r="H171" s="39">
        <f t="shared" si="23"/>
        <v>267.77592353221826</v>
      </c>
      <c r="I171" s="37">
        <f t="shared" si="24"/>
        <v>2313.3814515803574</v>
      </c>
      <c r="J171" s="40">
        <f t="shared" si="30"/>
        <v>-321.39738605683681</v>
      </c>
      <c r="K171" s="37">
        <f t="shared" si="25"/>
        <v>1991.9840655235207</v>
      </c>
      <c r="L171" s="37">
        <f t="shared" si="26"/>
        <v>25949199.742376868</v>
      </c>
      <c r="M171" s="37">
        <f t="shared" si="27"/>
        <v>22344085.262977332</v>
      </c>
      <c r="N171" s="41">
        <f>'jan-nov'!M171</f>
        <v>20903169.687027376</v>
      </c>
      <c r="O171" s="41">
        <f t="shared" si="29"/>
        <v>1440915.5759499557</v>
      </c>
    </row>
    <row r="172" spans="1:15" x14ac:dyDescent="0.3">
      <c r="A172" s="33">
        <v>1021</v>
      </c>
      <c r="B172" s="34" t="s">
        <v>226</v>
      </c>
      <c r="C172" s="35">
        <v>45348</v>
      </c>
      <c r="D172" s="36">
        <v>2294</v>
      </c>
      <c r="E172" s="37">
        <f t="shared" si="21"/>
        <v>19768.090671316477</v>
      </c>
      <c r="F172" s="38">
        <f t="shared" si="28"/>
        <v>0.74758258567468727</v>
      </c>
      <c r="G172" s="39">
        <f t="shared" si="22"/>
        <v>4004.7564742820568</v>
      </c>
      <c r="H172" s="39">
        <f t="shared" si="23"/>
        <v>1410.6139755020035</v>
      </c>
      <c r="I172" s="37">
        <f t="shared" si="24"/>
        <v>5415.3704497840608</v>
      </c>
      <c r="J172" s="40">
        <f t="shared" si="30"/>
        <v>-321.39738605683681</v>
      </c>
      <c r="K172" s="37">
        <f t="shared" si="25"/>
        <v>5093.9730637272241</v>
      </c>
      <c r="L172" s="37">
        <f t="shared" si="26"/>
        <v>12422859.811804635</v>
      </c>
      <c r="M172" s="37">
        <f t="shared" si="27"/>
        <v>11685574.208190253</v>
      </c>
      <c r="N172" s="41">
        <f>'jan-nov'!M172</f>
        <v>11226204.369442875</v>
      </c>
      <c r="O172" s="41">
        <f t="shared" si="29"/>
        <v>459369.83874737844</v>
      </c>
    </row>
    <row r="173" spans="1:15" x14ac:dyDescent="0.3">
      <c r="A173" s="33">
        <v>1026</v>
      </c>
      <c r="B173" s="34" t="s">
        <v>227</v>
      </c>
      <c r="C173" s="35">
        <v>31791</v>
      </c>
      <c r="D173" s="36">
        <v>925</v>
      </c>
      <c r="E173" s="37">
        <f t="shared" si="21"/>
        <v>34368.648648648646</v>
      </c>
      <c r="F173" s="38">
        <f t="shared" si="28"/>
        <v>1.2997412673841466</v>
      </c>
      <c r="G173" s="39">
        <f t="shared" si="22"/>
        <v>-4755.5783121172444</v>
      </c>
      <c r="H173" s="39">
        <f t="shared" si="23"/>
        <v>0</v>
      </c>
      <c r="I173" s="37">
        <f t="shared" si="24"/>
        <v>-4755.5783121172444</v>
      </c>
      <c r="J173" s="40">
        <f t="shared" si="30"/>
        <v>-321.39738605683681</v>
      </c>
      <c r="K173" s="37">
        <f t="shared" si="25"/>
        <v>-5076.9756981740811</v>
      </c>
      <c r="L173" s="37">
        <f t="shared" si="26"/>
        <v>-4398909.9387084506</v>
      </c>
      <c r="M173" s="37">
        <f t="shared" si="27"/>
        <v>-4696202.5208110251</v>
      </c>
      <c r="N173" s="41">
        <f>'jan-nov'!M173</f>
        <v>-4802585.8679041183</v>
      </c>
      <c r="O173" s="41">
        <f t="shared" si="29"/>
        <v>106383.34709309321</v>
      </c>
    </row>
    <row r="174" spans="1:15" x14ac:dyDescent="0.3">
      <c r="A174" s="33">
        <v>1027</v>
      </c>
      <c r="B174" s="34" t="s">
        <v>228</v>
      </c>
      <c r="C174" s="35">
        <v>34621</v>
      </c>
      <c r="D174" s="36">
        <v>1750</v>
      </c>
      <c r="E174" s="37">
        <f t="shared" si="21"/>
        <v>19783.428571428572</v>
      </c>
      <c r="F174" s="38">
        <f t="shared" si="28"/>
        <v>0.7481626288976404</v>
      </c>
      <c r="G174" s="39">
        <f t="shared" si="22"/>
        <v>3995.5537342147995</v>
      </c>
      <c r="H174" s="39">
        <f t="shared" si="23"/>
        <v>1405.2457104627701</v>
      </c>
      <c r="I174" s="37">
        <f t="shared" si="24"/>
        <v>5400.7994446775701</v>
      </c>
      <c r="J174" s="40">
        <f t="shared" si="30"/>
        <v>-321.39738605683681</v>
      </c>
      <c r="K174" s="37">
        <f t="shared" si="25"/>
        <v>5079.4020586207334</v>
      </c>
      <c r="L174" s="37">
        <f t="shared" si="26"/>
        <v>9451399.0281857476</v>
      </c>
      <c r="M174" s="37">
        <f t="shared" si="27"/>
        <v>8888953.6025862843</v>
      </c>
      <c r="N174" s="41">
        <f>'jan-nov'!M174</f>
        <v>8487036.6811355874</v>
      </c>
      <c r="O174" s="41">
        <f t="shared" si="29"/>
        <v>401916.92145069689</v>
      </c>
    </row>
    <row r="175" spans="1:15" x14ac:dyDescent="0.3">
      <c r="A175" s="33">
        <v>1029</v>
      </c>
      <c r="B175" s="34" t="s">
        <v>229</v>
      </c>
      <c r="C175" s="35">
        <v>101144</v>
      </c>
      <c r="D175" s="36">
        <v>4880</v>
      </c>
      <c r="E175" s="37">
        <f t="shared" si="21"/>
        <v>20726.22950819672</v>
      </c>
      <c r="F175" s="38">
        <f t="shared" si="28"/>
        <v>0.7838171376615215</v>
      </c>
      <c r="G175" s="39">
        <f t="shared" si="22"/>
        <v>3429.8731721539107</v>
      </c>
      <c r="H175" s="39">
        <f t="shared" si="23"/>
        <v>1075.2653825939183</v>
      </c>
      <c r="I175" s="37">
        <f t="shared" si="24"/>
        <v>4505.1385547478294</v>
      </c>
      <c r="J175" s="40">
        <f t="shared" si="30"/>
        <v>-321.39738605683681</v>
      </c>
      <c r="K175" s="37">
        <f t="shared" si="25"/>
        <v>4183.7411686909927</v>
      </c>
      <c r="L175" s="37">
        <f t="shared" si="26"/>
        <v>21985076.147169407</v>
      </c>
      <c r="M175" s="37">
        <f t="shared" si="27"/>
        <v>20416656.903212044</v>
      </c>
      <c r="N175" s="41">
        <f>'jan-nov'!M175</f>
        <v>20522235.145109519</v>
      </c>
      <c r="O175" s="41">
        <f t="shared" si="29"/>
        <v>-105578.24189747497</v>
      </c>
    </row>
    <row r="176" spans="1:15" x14ac:dyDescent="0.3">
      <c r="A176" s="33">
        <v>1032</v>
      </c>
      <c r="B176" s="34" t="s">
        <v>230</v>
      </c>
      <c r="C176" s="35">
        <v>164864</v>
      </c>
      <c r="D176" s="36">
        <v>8335</v>
      </c>
      <c r="E176" s="37">
        <f t="shared" si="21"/>
        <v>19779.724055188963</v>
      </c>
      <c r="F176" s="38">
        <f t="shared" si="28"/>
        <v>0.74802253282690057</v>
      </c>
      <c r="G176" s="39">
        <f t="shared" si="22"/>
        <v>3997.7764439585653</v>
      </c>
      <c r="H176" s="39">
        <f t="shared" si="23"/>
        <v>1406.5422911466335</v>
      </c>
      <c r="I176" s="37">
        <f t="shared" si="24"/>
        <v>5404.3187351051984</v>
      </c>
      <c r="J176" s="40">
        <f t="shared" si="30"/>
        <v>-321.39738605683681</v>
      </c>
      <c r="K176" s="37">
        <f t="shared" si="25"/>
        <v>5082.9213490483617</v>
      </c>
      <c r="L176" s="37">
        <f t="shared" si="26"/>
        <v>45044996.657101825</v>
      </c>
      <c r="M176" s="37">
        <f t="shared" si="27"/>
        <v>42366149.444318093</v>
      </c>
      <c r="N176" s="41">
        <f>'jan-nov'!M176</f>
        <v>41312068.992722936</v>
      </c>
      <c r="O176" s="41">
        <f t="shared" si="29"/>
        <v>1054080.4515951574</v>
      </c>
    </row>
    <row r="177" spans="1:15" x14ac:dyDescent="0.3">
      <c r="A177" s="33">
        <v>1034</v>
      </c>
      <c r="B177" s="34" t="s">
        <v>231</v>
      </c>
      <c r="C177" s="35">
        <v>34679</v>
      </c>
      <c r="D177" s="36">
        <v>1693</v>
      </c>
      <c r="E177" s="37">
        <f t="shared" si="21"/>
        <v>20483.75664500886</v>
      </c>
      <c r="F177" s="38">
        <f t="shared" si="28"/>
        <v>0.77464738560848456</v>
      </c>
      <c r="G177" s="39">
        <f t="shared" si="22"/>
        <v>3575.3568900666273</v>
      </c>
      <c r="H177" s="39">
        <f t="shared" si="23"/>
        <v>1160.1308847096695</v>
      </c>
      <c r="I177" s="37">
        <f t="shared" si="24"/>
        <v>4735.4877747762966</v>
      </c>
      <c r="J177" s="40">
        <f t="shared" si="30"/>
        <v>-321.39738605683681</v>
      </c>
      <c r="K177" s="37">
        <f t="shared" si="25"/>
        <v>4414.09038871946</v>
      </c>
      <c r="L177" s="37">
        <f t="shared" si="26"/>
        <v>8017180.8026962699</v>
      </c>
      <c r="M177" s="37">
        <f t="shared" si="27"/>
        <v>7473055.0281020459</v>
      </c>
      <c r="N177" s="41">
        <f>'jan-nov'!M177</f>
        <v>7309366.6292357426</v>
      </c>
      <c r="O177" s="41">
        <f t="shared" si="29"/>
        <v>163688.39886630327</v>
      </c>
    </row>
    <row r="178" spans="1:15" x14ac:dyDescent="0.3">
      <c r="A178" s="33">
        <v>1037</v>
      </c>
      <c r="B178" s="34" t="s">
        <v>232</v>
      </c>
      <c r="C178" s="35">
        <v>147426</v>
      </c>
      <c r="D178" s="36">
        <v>5948</v>
      </c>
      <c r="E178" s="37">
        <f t="shared" si="21"/>
        <v>24785.810356422327</v>
      </c>
      <c r="F178" s="38">
        <f t="shared" si="28"/>
        <v>0.93734091483012494</v>
      </c>
      <c r="G178" s="39">
        <f t="shared" si="22"/>
        <v>994.12466321854663</v>
      </c>
      <c r="H178" s="39">
        <f t="shared" si="23"/>
        <v>0</v>
      </c>
      <c r="I178" s="37">
        <f t="shared" si="24"/>
        <v>994.12466321854663</v>
      </c>
      <c r="J178" s="40">
        <f t="shared" si="30"/>
        <v>-321.39738605683681</v>
      </c>
      <c r="K178" s="37">
        <f t="shared" si="25"/>
        <v>672.72727716170982</v>
      </c>
      <c r="L178" s="37">
        <f t="shared" si="26"/>
        <v>5913053.4968239153</v>
      </c>
      <c r="M178" s="37">
        <f t="shared" si="27"/>
        <v>4001381.8445578502</v>
      </c>
      <c r="N178" s="41">
        <f>'jan-nov'!M178</f>
        <v>3065822.548871696</v>
      </c>
      <c r="O178" s="41">
        <f t="shared" si="29"/>
        <v>935559.29568615416</v>
      </c>
    </row>
    <row r="179" spans="1:15" x14ac:dyDescent="0.3">
      <c r="A179" s="33">
        <v>1046</v>
      </c>
      <c r="B179" s="34" t="s">
        <v>233</v>
      </c>
      <c r="C179" s="35">
        <v>91757</v>
      </c>
      <c r="D179" s="36">
        <v>1838</v>
      </c>
      <c r="E179" s="37">
        <f t="shared" si="21"/>
        <v>49922.198041349293</v>
      </c>
      <c r="F179" s="38">
        <f t="shared" si="28"/>
        <v>1.887939837733974</v>
      </c>
      <c r="G179" s="39">
        <f t="shared" si="22"/>
        <v>-14087.707947737632</v>
      </c>
      <c r="H179" s="39">
        <f t="shared" si="23"/>
        <v>0</v>
      </c>
      <c r="I179" s="37">
        <f t="shared" si="24"/>
        <v>-14087.707947737632</v>
      </c>
      <c r="J179" s="40">
        <f t="shared" si="30"/>
        <v>-321.39738605683681</v>
      </c>
      <c r="K179" s="37">
        <f t="shared" si="25"/>
        <v>-14409.105333794469</v>
      </c>
      <c r="L179" s="37">
        <f t="shared" si="26"/>
        <v>-25893207.207941767</v>
      </c>
      <c r="M179" s="37">
        <f t="shared" si="27"/>
        <v>-26483935.603514232</v>
      </c>
      <c r="N179" s="41">
        <f>'jan-nov'!M179</f>
        <v>-26590268.351575967</v>
      </c>
      <c r="O179" s="41">
        <f t="shared" si="29"/>
        <v>106332.74806173518</v>
      </c>
    </row>
    <row r="180" spans="1:15" x14ac:dyDescent="0.3">
      <c r="A180" s="33">
        <v>1101</v>
      </c>
      <c r="B180" s="34" t="s">
        <v>234</v>
      </c>
      <c r="C180" s="35">
        <v>402775</v>
      </c>
      <c r="D180" s="36">
        <v>14916</v>
      </c>
      <c r="E180" s="37">
        <f t="shared" si="21"/>
        <v>27002.882810404935</v>
      </c>
      <c r="F180" s="38">
        <f t="shared" si="28"/>
        <v>1.0211853682644365</v>
      </c>
      <c r="G180" s="39">
        <f t="shared" si="22"/>
        <v>-336.11880917101809</v>
      </c>
      <c r="H180" s="39">
        <f t="shared" si="23"/>
        <v>0</v>
      </c>
      <c r="I180" s="37">
        <f t="shared" si="24"/>
        <v>-336.11880917101809</v>
      </c>
      <c r="J180" s="40">
        <f t="shared" si="30"/>
        <v>-321.39738605683681</v>
      </c>
      <c r="K180" s="37">
        <f t="shared" si="25"/>
        <v>-657.51619522785495</v>
      </c>
      <c r="L180" s="37">
        <f t="shared" si="26"/>
        <v>-5013548.1575949062</v>
      </c>
      <c r="M180" s="37">
        <f t="shared" si="27"/>
        <v>-9807511.5680186842</v>
      </c>
      <c r="N180" s="41">
        <f>'jan-nov'!M180</f>
        <v>-10256706.60071115</v>
      </c>
      <c r="O180" s="41">
        <f t="shared" si="29"/>
        <v>449195.03269246593</v>
      </c>
    </row>
    <row r="181" spans="1:15" x14ac:dyDescent="0.3">
      <c r="A181" s="33">
        <v>1102</v>
      </c>
      <c r="B181" s="34" t="s">
        <v>235</v>
      </c>
      <c r="C181" s="35">
        <v>2173483</v>
      </c>
      <c r="D181" s="36">
        <v>73624</v>
      </c>
      <c r="E181" s="37">
        <f t="shared" si="21"/>
        <v>29521.39248071281</v>
      </c>
      <c r="F181" s="38">
        <f t="shared" si="28"/>
        <v>1.116429466578261</v>
      </c>
      <c r="G181" s="39">
        <f t="shared" si="22"/>
        <v>-1847.2246113557426</v>
      </c>
      <c r="H181" s="39">
        <f t="shared" si="23"/>
        <v>0</v>
      </c>
      <c r="I181" s="37">
        <f t="shared" si="24"/>
        <v>-1847.2246113557426</v>
      </c>
      <c r="J181" s="40">
        <f t="shared" si="30"/>
        <v>-321.39738605683681</v>
      </c>
      <c r="K181" s="37">
        <f t="shared" si="25"/>
        <v>-2168.6219974125793</v>
      </c>
      <c r="L181" s="37">
        <f t="shared" si="26"/>
        <v>-136000064.78645518</v>
      </c>
      <c r="M181" s="37">
        <f t="shared" si="27"/>
        <v>-159662625.93750373</v>
      </c>
      <c r="N181" s="41">
        <f>'jan-nov'!M181</f>
        <v>-151749963.39305148</v>
      </c>
      <c r="O181" s="41">
        <f t="shared" si="29"/>
        <v>-7912662.54445225</v>
      </c>
    </row>
    <row r="182" spans="1:15" x14ac:dyDescent="0.3">
      <c r="A182" s="33">
        <v>1103</v>
      </c>
      <c r="B182" s="34" t="s">
        <v>236</v>
      </c>
      <c r="C182" s="35">
        <v>4930488</v>
      </c>
      <c r="D182" s="36">
        <v>132102</v>
      </c>
      <c r="E182" s="37">
        <f t="shared" si="21"/>
        <v>37323.341054639597</v>
      </c>
      <c r="F182" s="38">
        <f t="shared" si="28"/>
        <v>1.4114807684553936</v>
      </c>
      <c r="G182" s="39">
        <f t="shared" si="22"/>
        <v>-6528.3937557118152</v>
      </c>
      <c r="H182" s="39">
        <f t="shared" si="23"/>
        <v>0</v>
      </c>
      <c r="I182" s="37">
        <f t="shared" si="24"/>
        <v>-6528.3937557118152</v>
      </c>
      <c r="J182" s="40">
        <f t="shared" si="30"/>
        <v>-321.39738605683681</v>
      </c>
      <c r="K182" s="37">
        <f t="shared" si="25"/>
        <v>-6849.7911417686519</v>
      </c>
      <c r="L182" s="37">
        <f t="shared" si="26"/>
        <v>-862413871.91704226</v>
      </c>
      <c r="M182" s="37">
        <f t="shared" si="27"/>
        <v>-904871109.40992248</v>
      </c>
      <c r="N182" s="41">
        <f>'jan-nov'!M182</f>
        <v>-888386005.32094038</v>
      </c>
      <c r="O182" s="41">
        <f t="shared" si="29"/>
        <v>-16485104.088982105</v>
      </c>
    </row>
    <row r="183" spans="1:15" x14ac:dyDescent="0.3">
      <c r="A183" s="33">
        <v>1106</v>
      </c>
      <c r="B183" s="34" t="s">
        <v>237</v>
      </c>
      <c r="C183" s="35">
        <v>944562</v>
      </c>
      <c r="D183" s="36">
        <v>36538</v>
      </c>
      <c r="E183" s="37">
        <f t="shared" si="21"/>
        <v>25851.497071541955</v>
      </c>
      <c r="F183" s="38">
        <f t="shared" si="28"/>
        <v>0.97764267402654004</v>
      </c>
      <c r="G183" s="39">
        <f t="shared" si="22"/>
        <v>354.71263414677014</v>
      </c>
      <c r="H183" s="39">
        <f t="shared" si="23"/>
        <v>0</v>
      </c>
      <c r="I183" s="37">
        <f t="shared" si="24"/>
        <v>354.71263414677014</v>
      </c>
      <c r="J183" s="40">
        <f t="shared" si="30"/>
        <v>-321.39738605683681</v>
      </c>
      <c r="K183" s="37">
        <f t="shared" si="25"/>
        <v>33.315248089933334</v>
      </c>
      <c r="L183" s="37">
        <f t="shared" si="26"/>
        <v>12960490.226454688</v>
      </c>
      <c r="M183" s="37">
        <f t="shared" si="27"/>
        <v>1217272.5347099842</v>
      </c>
      <c r="N183" s="41">
        <f>'jan-nov'!M183</f>
        <v>-753554.42322228116</v>
      </c>
      <c r="O183" s="41">
        <f t="shared" si="29"/>
        <v>1970826.9579322655</v>
      </c>
    </row>
    <row r="184" spans="1:15" x14ac:dyDescent="0.3">
      <c r="A184" s="33">
        <v>1111</v>
      </c>
      <c r="B184" s="34" t="s">
        <v>238</v>
      </c>
      <c r="C184" s="35">
        <v>77414</v>
      </c>
      <c r="D184" s="36">
        <v>3309</v>
      </c>
      <c r="E184" s="37">
        <f t="shared" si="21"/>
        <v>23394.983378664248</v>
      </c>
      <c r="F184" s="38">
        <f t="shared" si="28"/>
        <v>0.88474311742285261</v>
      </c>
      <c r="G184" s="39">
        <f t="shared" si="22"/>
        <v>1828.620849873394</v>
      </c>
      <c r="H184" s="39">
        <f t="shared" si="23"/>
        <v>141.20152793028353</v>
      </c>
      <c r="I184" s="37">
        <f t="shared" si="24"/>
        <v>1969.8223778036777</v>
      </c>
      <c r="J184" s="40">
        <f t="shared" si="30"/>
        <v>-321.39738605683681</v>
      </c>
      <c r="K184" s="37">
        <f t="shared" si="25"/>
        <v>1648.424991746841</v>
      </c>
      <c r="L184" s="37">
        <f t="shared" si="26"/>
        <v>6518142.2481523696</v>
      </c>
      <c r="M184" s="37">
        <f t="shared" si="27"/>
        <v>5454638.2976902965</v>
      </c>
      <c r="N184" s="41">
        <f>'jan-nov'!M184</f>
        <v>4917595.6445015222</v>
      </c>
      <c r="O184" s="41">
        <f t="shared" si="29"/>
        <v>537042.65318877436</v>
      </c>
    </row>
    <row r="185" spans="1:15" x14ac:dyDescent="0.3">
      <c r="A185" s="33">
        <v>1112</v>
      </c>
      <c r="B185" s="34" t="s">
        <v>239</v>
      </c>
      <c r="C185" s="35">
        <v>68275</v>
      </c>
      <c r="D185" s="36">
        <v>3247</v>
      </c>
      <c r="E185" s="37">
        <f t="shared" si="21"/>
        <v>21027.101940252542</v>
      </c>
      <c r="F185" s="38">
        <f t="shared" si="28"/>
        <v>0.79519542373144991</v>
      </c>
      <c r="G185" s="39">
        <f t="shared" si="22"/>
        <v>3249.3497129204179</v>
      </c>
      <c r="H185" s="39">
        <f t="shared" si="23"/>
        <v>969.96003137438083</v>
      </c>
      <c r="I185" s="37">
        <f t="shared" si="24"/>
        <v>4219.3097442947983</v>
      </c>
      <c r="J185" s="40">
        <f t="shared" si="30"/>
        <v>-321.39738605683681</v>
      </c>
      <c r="K185" s="37">
        <f t="shared" si="25"/>
        <v>3897.9123582379616</v>
      </c>
      <c r="L185" s="37">
        <f t="shared" si="26"/>
        <v>13700098.73972521</v>
      </c>
      <c r="M185" s="37">
        <f t="shared" si="27"/>
        <v>12656521.427198661</v>
      </c>
      <c r="N185" s="41">
        <f>'jan-nov'!M185</f>
        <v>12017971.202084148</v>
      </c>
      <c r="O185" s="41">
        <f t="shared" si="29"/>
        <v>638550.22511451319</v>
      </c>
    </row>
    <row r="186" spans="1:15" x14ac:dyDescent="0.3">
      <c r="A186" s="33">
        <v>1114</v>
      </c>
      <c r="B186" s="34" t="s">
        <v>240</v>
      </c>
      <c r="C186" s="35">
        <v>66516</v>
      </c>
      <c r="D186" s="36">
        <v>2861</v>
      </c>
      <c r="E186" s="37">
        <f t="shared" si="21"/>
        <v>23249.213561691715</v>
      </c>
      <c r="F186" s="38">
        <f t="shared" si="28"/>
        <v>0.87923044659907013</v>
      </c>
      <c r="G186" s="39">
        <f t="shared" si="22"/>
        <v>1916.0827400569142</v>
      </c>
      <c r="H186" s="39">
        <f t="shared" si="23"/>
        <v>192.22096387067029</v>
      </c>
      <c r="I186" s="37">
        <f t="shared" si="24"/>
        <v>2108.3037039275846</v>
      </c>
      <c r="J186" s="40">
        <f t="shared" si="30"/>
        <v>-321.39738605683681</v>
      </c>
      <c r="K186" s="37">
        <f t="shared" si="25"/>
        <v>1786.9063178707479</v>
      </c>
      <c r="L186" s="37">
        <f t="shared" si="26"/>
        <v>6031856.8969368199</v>
      </c>
      <c r="M186" s="37">
        <f t="shared" si="27"/>
        <v>5112338.9754282096</v>
      </c>
      <c r="N186" s="41">
        <f>'jan-nov'!M186</f>
        <v>4686372.2541308096</v>
      </c>
      <c r="O186" s="41">
        <f t="shared" si="29"/>
        <v>425966.72129740007</v>
      </c>
    </row>
    <row r="187" spans="1:15" x14ac:dyDescent="0.3">
      <c r="A187" s="33">
        <v>1119</v>
      </c>
      <c r="B187" s="34" t="s">
        <v>241</v>
      </c>
      <c r="C187" s="35">
        <v>436779</v>
      </c>
      <c r="D187" s="36">
        <v>18528</v>
      </c>
      <c r="E187" s="37">
        <f t="shared" si="21"/>
        <v>23573.996113989637</v>
      </c>
      <c r="F187" s="38">
        <f t="shared" si="28"/>
        <v>0.89151295704815514</v>
      </c>
      <c r="G187" s="39">
        <f t="shared" si="22"/>
        <v>1721.213208678161</v>
      </c>
      <c r="H187" s="39">
        <f t="shared" si="23"/>
        <v>78.547070566397622</v>
      </c>
      <c r="I187" s="37">
        <f t="shared" si="24"/>
        <v>1799.7602792445587</v>
      </c>
      <c r="J187" s="40">
        <f t="shared" si="30"/>
        <v>-321.39738605683681</v>
      </c>
      <c r="K187" s="37">
        <f t="shared" si="25"/>
        <v>1478.362893187722</v>
      </c>
      <c r="L187" s="37">
        <f t="shared" si="26"/>
        <v>33345958.453843184</v>
      </c>
      <c r="M187" s="37">
        <f t="shared" si="27"/>
        <v>27391107.684982114</v>
      </c>
      <c r="N187" s="41">
        <f>'jan-nov'!M187</f>
        <v>25269699.501760121</v>
      </c>
      <c r="O187" s="41">
        <f t="shared" si="29"/>
        <v>2121408.1832219921</v>
      </c>
    </row>
    <row r="188" spans="1:15" x14ac:dyDescent="0.3">
      <c r="A188" s="33">
        <v>1120</v>
      </c>
      <c r="B188" s="34" t="s">
        <v>242</v>
      </c>
      <c r="C188" s="35">
        <v>496786</v>
      </c>
      <c r="D188" s="36">
        <v>18741</v>
      </c>
      <c r="E188" s="37">
        <f t="shared" si="21"/>
        <v>26507.977162371273</v>
      </c>
      <c r="F188" s="38">
        <f t="shared" si="28"/>
        <v>1.0024692034018958</v>
      </c>
      <c r="G188" s="39">
        <f t="shared" si="22"/>
        <v>-39.175420350820787</v>
      </c>
      <c r="H188" s="39">
        <f t="shared" si="23"/>
        <v>0</v>
      </c>
      <c r="I188" s="37">
        <f t="shared" si="24"/>
        <v>-39.175420350820787</v>
      </c>
      <c r="J188" s="40">
        <f t="shared" si="30"/>
        <v>-321.39738605683681</v>
      </c>
      <c r="K188" s="37">
        <f t="shared" si="25"/>
        <v>-360.57280640765759</v>
      </c>
      <c r="L188" s="37">
        <f t="shared" si="26"/>
        <v>-734186.55279473239</v>
      </c>
      <c r="M188" s="37">
        <f t="shared" si="27"/>
        <v>-6757494.964885911</v>
      </c>
      <c r="N188" s="41">
        <f>'jan-nov'!M188</f>
        <v>-7498010.3247470856</v>
      </c>
      <c r="O188" s="41">
        <f t="shared" si="29"/>
        <v>740515.3598611746</v>
      </c>
    </row>
    <row r="189" spans="1:15" x14ac:dyDescent="0.3">
      <c r="A189" s="33">
        <v>1121</v>
      </c>
      <c r="B189" s="34" t="s">
        <v>243</v>
      </c>
      <c r="C189" s="35">
        <v>493393</v>
      </c>
      <c r="D189" s="36">
        <v>18306</v>
      </c>
      <c r="E189" s="37">
        <f t="shared" si="21"/>
        <v>26952.529225390583</v>
      </c>
      <c r="F189" s="38">
        <f t="shared" si="28"/>
        <v>1.0192811143883835</v>
      </c>
      <c r="G189" s="39">
        <f t="shared" si="22"/>
        <v>-305.90665816240653</v>
      </c>
      <c r="H189" s="39">
        <f t="shared" si="23"/>
        <v>0</v>
      </c>
      <c r="I189" s="37">
        <f t="shared" si="24"/>
        <v>-305.90665816240653</v>
      </c>
      <c r="J189" s="40">
        <f t="shared" si="30"/>
        <v>-321.39738605683681</v>
      </c>
      <c r="K189" s="37">
        <f t="shared" si="25"/>
        <v>-627.30404421924334</v>
      </c>
      <c r="L189" s="37">
        <f t="shared" si="26"/>
        <v>-5599927.2843210138</v>
      </c>
      <c r="M189" s="37">
        <f t="shared" si="27"/>
        <v>-11483427.833477469</v>
      </c>
      <c r="N189" s="41">
        <f>'jan-nov'!M189</f>
        <v>-10827812.64632732</v>
      </c>
      <c r="O189" s="41">
        <f t="shared" si="29"/>
        <v>-655615.18715014867</v>
      </c>
    </row>
    <row r="190" spans="1:15" x14ac:dyDescent="0.3">
      <c r="A190" s="33">
        <v>1122</v>
      </c>
      <c r="B190" s="34" t="s">
        <v>244</v>
      </c>
      <c r="C190" s="35">
        <v>293175</v>
      </c>
      <c r="D190" s="36">
        <v>11600</v>
      </c>
      <c r="E190" s="37">
        <f t="shared" si="21"/>
        <v>25273.706896551725</v>
      </c>
      <c r="F190" s="38">
        <f t="shared" si="28"/>
        <v>0.95579201175578354</v>
      </c>
      <c r="G190" s="39">
        <f t="shared" si="22"/>
        <v>701.38673914090828</v>
      </c>
      <c r="H190" s="39">
        <f t="shared" si="23"/>
        <v>0</v>
      </c>
      <c r="I190" s="37">
        <f t="shared" si="24"/>
        <v>701.38673914090828</v>
      </c>
      <c r="J190" s="40">
        <f t="shared" si="30"/>
        <v>-321.39738605683681</v>
      </c>
      <c r="K190" s="37">
        <f t="shared" si="25"/>
        <v>379.98935308407147</v>
      </c>
      <c r="L190" s="37">
        <f t="shared" si="26"/>
        <v>8136086.1740345359</v>
      </c>
      <c r="M190" s="37">
        <f t="shared" si="27"/>
        <v>4407876.4957752293</v>
      </c>
      <c r="N190" s="41">
        <f>'jan-nov'!M190</f>
        <v>3815728.5754727041</v>
      </c>
      <c r="O190" s="41">
        <f t="shared" si="29"/>
        <v>592147.92030252516</v>
      </c>
    </row>
    <row r="191" spans="1:15" x14ac:dyDescent="0.3">
      <c r="A191" s="33">
        <v>1124</v>
      </c>
      <c r="B191" s="34" t="s">
        <v>245</v>
      </c>
      <c r="C191" s="35">
        <v>961647</v>
      </c>
      <c r="D191" s="36">
        <v>25708</v>
      </c>
      <c r="E191" s="37">
        <f t="shared" si="21"/>
        <v>37406.527151081376</v>
      </c>
      <c r="F191" s="38">
        <f t="shared" si="28"/>
        <v>1.4146266705105863</v>
      </c>
      <c r="G191" s="39">
        <f t="shared" si="22"/>
        <v>-6578.3054135768825</v>
      </c>
      <c r="H191" s="39">
        <f t="shared" si="23"/>
        <v>0</v>
      </c>
      <c r="I191" s="37">
        <f t="shared" si="24"/>
        <v>-6578.3054135768825</v>
      </c>
      <c r="J191" s="40">
        <f t="shared" si="30"/>
        <v>-321.39738605683681</v>
      </c>
      <c r="K191" s="37">
        <f t="shared" si="25"/>
        <v>-6899.7027996337192</v>
      </c>
      <c r="L191" s="37">
        <f t="shared" si="26"/>
        <v>-169115075.57223448</v>
      </c>
      <c r="M191" s="37">
        <f t="shared" si="27"/>
        <v>-177377559.57298365</v>
      </c>
      <c r="N191" s="41">
        <f>'jan-nov'!M191</f>
        <v>-176328950.1535989</v>
      </c>
      <c r="O191" s="41">
        <f t="shared" si="29"/>
        <v>-1048609.4193847477</v>
      </c>
    </row>
    <row r="192" spans="1:15" x14ac:dyDescent="0.3">
      <c r="A192" s="33">
        <v>1127</v>
      </c>
      <c r="B192" s="34" t="s">
        <v>246</v>
      </c>
      <c r="C192" s="35">
        <v>344173</v>
      </c>
      <c r="D192" s="36">
        <v>10556</v>
      </c>
      <c r="E192" s="37">
        <f t="shared" si="21"/>
        <v>32604.490337248957</v>
      </c>
      <c r="F192" s="38">
        <f t="shared" si="28"/>
        <v>1.2330249590717142</v>
      </c>
      <c r="G192" s="39">
        <f t="shared" si="22"/>
        <v>-3697.083325277431</v>
      </c>
      <c r="H192" s="39">
        <f t="shared" si="23"/>
        <v>0</v>
      </c>
      <c r="I192" s="37">
        <f t="shared" si="24"/>
        <v>-3697.083325277431</v>
      </c>
      <c r="J192" s="40">
        <f t="shared" si="30"/>
        <v>-321.39738605683681</v>
      </c>
      <c r="K192" s="37">
        <f t="shared" si="25"/>
        <v>-4018.4807113342677</v>
      </c>
      <c r="L192" s="37">
        <f t="shared" si="26"/>
        <v>-39026411.581628561</v>
      </c>
      <c r="M192" s="37">
        <f t="shared" si="27"/>
        <v>-42419082.388844527</v>
      </c>
      <c r="N192" s="41">
        <f>'jan-nov'!M192</f>
        <v>-42294276.99631983</v>
      </c>
      <c r="O192" s="41">
        <f t="shared" si="29"/>
        <v>-124805.39252469689</v>
      </c>
    </row>
    <row r="193" spans="1:15" x14ac:dyDescent="0.3">
      <c r="A193" s="33">
        <v>1129</v>
      </c>
      <c r="B193" s="34" t="s">
        <v>247</v>
      </c>
      <c r="C193" s="35">
        <v>47786</v>
      </c>
      <c r="D193" s="36">
        <v>1208</v>
      </c>
      <c r="E193" s="37">
        <f t="shared" si="21"/>
        <v>39557.947019867548</v>
      </c>
      <c r="F193" s="38">
        <f t="shared" si="28"/>
        <v>1.4959882979495378</v>
      </c>
      <c r="G193" s="39">
        <f t="shared" si="22"/>
        <v>-7869.1573348485854</v>
      </c>
      <c r="H193" s="39">
        <f t="shared" si="23"/>
        <v>0</v>
      </c>
      <c r="I193" s="37">
        <f t="shared" si="24"/>
        <v>-7869.1573348485854</v>
      </c>
      <c r="J193" s="40">
        <f t="shared" si="30"/>
        <v>-321.39738605683681</v>
      </c>
      <c r="K193" s="37">
        <f t="shared" si="25"/>
        <v>-8190.5547209054221</v>
      </c>
      <c r="L193" s="37">
        <f t="shared" si="26"/>
        <v>-9505942.0604970902</v>
      </c>
      <c r="M193" s="37">
        <f t="shared" si="27"/>
        <v>-9894190.1028537489</v>
      </c>
      <c r="N193" s="41">
        <f>'jan-nov'!M193</f>
        <v>-9992140.6793818064</v>
      </c>
      <c r="O193" s="41">
        <f t="shared" si="29"/>
        <v>97950.576528057456</v>
      </c>
    </row>
    <row r="194" spans="1:15" x14ac:dyDescent="0.3">
      <c r="A194" s="33">
        <v>1130</v>
      </c>
      <c r="B194" s="34" t="s">
        <v>248</v>
      </c>
      <c r="C194" s="35">
        <v>299207</v>
      </c>
      <c r="D194" s="36">
        <v>12395</v>
      </c>
      <c r="E194" s="37">
        <f t="shared" si="21"/>
        <v>24139.330375151272</v>
      </c>
      <c r="F194" s="38">
        <f t="shared" si="28"/>
        <v>0.9128925660228826</v>
      </c>
      <c r="G194" s="39">
        <f t="shared" si="22"/>
        <v>1382.0126519811797</v>
      </c>
      <c r="H194" s="39">
        <f t="shared" si="23"/>
        <v>0</v>
      </c>
      <c r="I194" s="37">
        <f t="shared" si="24"/>
        <v>1382.0126519811797</v>
      </c>
      <c r="J194" s="40">
        <f t="shared" si="30"/>
        <v>-321.39738605683681</v>
      </c>
      <c r="K194" s="37">
        <f t="shared" si="25"/>
        <v>1060.615265924343</v>
      </c>
      <c r="L194" s="37">
        <f t="shared" si="26"/>
        <v>17130046.821306724</v>
      </c>
      <c r="M194" s="37">
        <f t="shared" si="27"/>
        <v>13146326.221132232</v>
      </c>
      <c r="N194" s="41">
        <f>'jan-nov'!M194</f>
        <v>11666429.370084843</v>
      </c>
      <c r="O194" s="41">
        <f t="shared" si="29"/>
        <v>1479896.8510473892</v>
      </c>
    </row>
    <row r="195" spans="1:15" x14ac:dyDescent="0.3">
      <c r="A195" s="33">
        <v>1133</v>
      </c>
      <c r="B195" s="34" t="s">
        <v>249</v>
      </c>
      <c r="C195" s="35">
        <v>91575</v>
      </c>
      <c r="D195" s="36">
        <v>2785</v>
      </c>
      <c r="E195" s="37">
        <f t="shared" si="21"/>
        <v>32881.508078994615</v>
      </c>
      <c r="F195" s="38">
        <f t="shared" si="28"/>
        <v>1.2435011169918351</v>
      </c>
      <c r="G195" s="39">
        <f t="shared" si="22"/>
        <v>-3863.2939703248258</v>
      </c>
      <c r="H195" s="39">
        <f t="shared" si="23"/>
        <v>0</v>
      </c>
      <c r="I195" s="37">
        <f t="shared" si="24"/>
        <v>-3863.2939703248258</v>
      </c>
      <c r="J195" s="40">
        <f t="shared" si="30"/>
        <v>-321.39738605683681</v>
      </c>
      <c r="K195" s="37">
        <f t="shared" si="25"/>
        <v>-4184.6913563816624</v>
      </c>
      <c r="L195" s="37">
        <f t="shared" si="26"/>
        <v>-10759273.707354641</v>
      </c>
      <c r="M195" s="37">
        <f t="shared" si="27"/>
        <v>-11654365.427522929</v>
      </c>
      <c r="N195" s="41">
        <f>'jan-nov'!M195</f>
        <v>-11872610.423905909</v>
      </c>
      <c r="O195" s="41">
        <f t="shared" si="29"/>
        <v>218244.99638297968</v>
      </c>
    </row>
    <row r="196" spans="1:15" x14ac:dyDescent="0.3">
      <c r="A196" s="33">
        <v>1134</v>
      </c>
      <c r="B196" s="34" t="s">
        <v>250</v>
      </c>
      <c r="C196" s="35">
        <v>135306</v>
      </c>
      <c r="D196" s="36">
        <v>3892</v>
      </c>
      <c r="E196" s="37">
        <f t="shared" si="21"/>
        <v>34765.159301130523</v>
      </c>
      <c r="F196" s="38">
        <f t="shared" si="28"/>
        <v>1.314736365482319</v>
      </c>
      <c r="G196" s="39">
        <f t="shared" si="22"/>
        <v>-4993.4847036063702</v>
      </c>
      <c r="H196" s="39">
        <f t="shared" si="23"/>
        <v>0</v>
      </c>
      <c r="I196" s="37">
        <f t="shared" si="24"/>
        <v>-4993.4847036063702</v>
      </c>
      <c r="J196" s="40">
        <f t="shared" si="30"/>
        <v>-321.39738605683681</v>
      </c>
      <c r="K196" s="37">
        <f t="shared" si="25"/>
        <v>-5314.8820896632069</v>
      </c>
      <c r="L196" s="37">
        <f t="shared" si="26"/>
        <v>-19434642.466435991</v>
      </c>
      <c r="M196" s="37">
        <f t="shared" si="27"/>
        <v>-20685521.092969202</v>
      </c>
      <c r="N196" s="41">
        <f>'jan-nov'!M196</f>
        <v>-21189197.619332779</v>
      </c>
      <c r="O196" s="41">
        <f t="shared" si="29"/>
        <v>503676.52636357769</v>
      </c>
    </row>
    <row r="197" spans="1:15" x14ac:dyDescent="0.3">
      <c r="A197" s="33">
        <v>1135</v>
      </c>
      <c r="B197" s="34" t="s">
        <v>251</v>
      </c>
      <c r="C197" s="35">
        <v>134334</v>
      </c>
      <c r="D197" s="36">
        <v>4756</v>
      </c>
      <c r="E197" s="37">
        <f t="shared" si="21"/>
        <v>28245.164003364171</v>
      </c>
      <c r="F197" s="38">
        <f t="shared" si="28"/>
        <v>1.0681655142891133</v>
      </c>
      <c r="G197" s="39">
        <f t="shared" si="22"/>
        <v>-1081.4875249465592</v>
      </c>
      <c r="H197" s="39">
        <f t="shared" si="23"/>
        <v>0</v>
      </c>
      <c r="I197" s="37">
        <f t="shared" si="24"/>
        <v>-1081.4875249465592</v>
      </c>
      <c r="J197" s="40">
        <f t="shared" si="30"/>
        <v>-321.39738605683681</v>
      </c>
      <c r="K197" s="37">
        <f t="shared" si="25"/>
        <v>-1402.8849110033962</v>
      </c>
      <c r="L197" s="37">
        <f t="shared" si="26"/>
        <v>-5143554.6686458355</v>
      </c>
      <c r="M197" s="37">
        <f t="shared" si="27"/>
        <v>-6672120.6367321517</v>
      </c>
      <c r="N197" s="41">
        <f>'jan-nov'!M197</f>
        <v>-32371641.284056198</v>
      </c>
      <c r="O197" s="41">
        <f t="shared" si="29"/>
        <v>25699520.647324048</v>
      </c>
    </row>
    <row r="198" spans="1:15" x14ac:dyDescent="0.3">
      <c r="A198" s="33">
        <v>1141</v>
      </c>
      <c r="B198" s="34" t="s">
        <v>252</v>
      </c>
      <c r="C198" s="35">
        <v>79791</v>
      </c>
      <c r="D198" s="36">
        <v>3147</v>
      </c>
      <c r="E198" s="37">
        <f t="shared" si="21"/>
        <v>25354.623450905623</v>
      </c>
      <c r="F198" s="38">
        <f t="shared" si="28"/>
        <v>0.95885208507968567</v>
      </c>
      <c r="G198" s="39">
        <f t="shared" si="22"/>
        <v>652.83680652856924</v>
      </c>
      <c r="H198" s="39">
        <f t="shared" si="23"/>
        <v>0</v>
      </c>
      <c r="I198" s="37">
        <f t="shared" si="24"/>
        <v>652.83680652856924</v>
      </c>
      <c r="J198" s="40">
        <f t="shared" si="30"/>
        <v>-321.39738605683681</v>
      </c>
      <c r="K198" s="37">
        <f t="shared" si="25"/>
        <v>331.43942047173243</v>
      </c>
      <c r="L198" s="37">
        <f t="shared" si="26"/>
        <v>2054477.4301454073</v>
      </c>
      <c r="M198" s="37">
        <f t="shared" si="27"/>
        <v>1043039.856224542</v>
      </c>
      <c r="N198" s="41">
        <f>'jan-nov'!M198</f>
        <v>648237.48508729297</v>
      </c>
      <c r="O198" s="41">
        <f t="shared" si="29"/>
        <v>394802.37113724905</v>
      </c>
    </row>
    <row r="199" spans="1:15" x14ac:dyDescent="0.3">
      <c r="A199" s="33">
        <v>1142</v>
      </c>
      <c r="B199" s="34" t="s">
        <v>253</v>
      </c>
      <c r="C199" s="35">
        <v>141827</v>
      </c>
      <c r="D199" s="36">
        <v>4794</v>
      </c>
      <c r="E199" s="37">
        <f t="shared" si="21"/>
        <v>29584.272006675012</v>
      </c>
      <c r="F199" s="38">
        <f t="shared" si="28"/>
        <v>1.1188074220109032</v>
      </c>
      <c r="G199" s="39">
        <f t="shared" si="22"/>
        <v>-1884.9523269330639</v>
      </c>
      <c r="H199" s="39">
        <f t="shared" si="23"/>
        <v>0</v>
      </c>
      <c r="I199" s="37">
        <f t="shared" si="24"/>
        <v>-1884.9523269330639</v>
      </c>
      <c r="J199" s="40">
        <f t="shared" si="30"/>
        <v>-321.39738605683681</v>
      </c>
      <c r="K199" s="37">
        <f t="shared" si="25"/>
        <v>-2206.3497129899006</v>
      </c>
      <c r="L199" s="37">
        <f t="shared" si="26"/>
        <v>-9036461.455317108</v>
      </c>
      <c r="M199" s="37">
        <f t="shared" si="27"/>
        <v>-10577240.524073584</v>
      </c>
      <c r="N199" s="41">
        <f>'jan-nov'!M199</f>
        <v>-11166602.000791708</v>
      </c>
      <c r="O199" s="41">
        <f t="shared" si="29"/>
        <v>589361.476718124</v>
      </c>
    </row>
    <row r="200" spans="1:15" x14ac:dyDescent="0.3">
      <c r="A200" s="33">
        <v>1144</v>
      </c>
      <c r="B200" s="34" t="s">
        <v>254</v>
      </c>
      <c r="C200" s="35">
        <v>12526</v>
      </c>
      <c r="D200" s="36">
        <v>534</v>
      </c>
      <c r="E200" s="37">
        <f t="shared" ref="E200:E263" si="31">(C200*1000)/D200</f>
        <v>23456.928838951309</v>
      </c>
      <c r="F200" s="38">
        <f t="shared" si="28"/>
        <v>0.88708574869373213</v>
      </c>
      <c r="G200" s="39">
        <f t="shared" ref="G200:G263" si="32">(E$437-E200)*0.6</f>
        <v>1791.4535737011574</v>
      </c>
      <c r="H200" s="39">
        <f t="shared" ref="H200:H263" si="33">IF(E200&gt;=E$437*0.9,0,IF(E200&lt;0.9*E$437,(E$437*0.9-E200)*0.35))</f>
        <v>119.5206168298122</v>
      </c>
      <c r="I200" s="37">
        <f t="shared" ref="I200:I263" si="34">G200+H200</f>
        <v>1910.9741905309697</v>
      </c>
      <c r="J200" s="40">
        <f t="shared" si="30"/>
        <v>-321.39738605683681</v>
      </c>
      <c r="K200" s="37">
        <f t="shared" ref="K200:K263" si="35">I200+J200</f>
        <v>1589.576804474133</v>
      </c>
      <c r="L200" s="37">
        <f t="shared" ref="L200:L263" si="36">(I200*D200)</f>
        <v>1020460.2177435379</v>
      </c>
      <c r="M200" s="37">
        <f t="shared" ref="M200:M263" si="37">(K200*D200)</f>
        <v>848834.01358918706</v>
      </c>
      <c r="N200" s="41">
        <f>'jan-nov'!M200</f>
        <v>847208.90727223083</v>
      </c>
      <c r="O200" s="41">
        <f t="shared" si="29"/>
        <v>1625.1063169562258</v>
      </c>
    </row>
    <row r="201" spans="1:15" x14ac:dyDescent="0.3">
      <c r="A201" s="33">
        <v>1145</v>
      </c>
      <c r="B201" s="34" t="s">
        <v>255</v>
      </c>
      <c r="C201" s="35">
        <v>19578</v>
      </c>
      <c r="D201" s="36">
        <v>865</v>
      </c>
      <c r="E201" s="37">
        <f t="shared" si="31"/>
        <v>22633.526011560694</v>
      </c>
      <c r="F201" s="38">
        <f t="shared" ref="F201:F264" si="38">IF(ISNUMBER(C201),E201/E$437,"")</f>
        <v>0.85594659494401248</v>
      </c>
      <c r="G201" s="39">
        <f t="shared" si="32"/>
        <v>2285.4952701355264</v>
      </c>
      <c r="H201" s="39">
        <f t="shared" si="33"/>
        <v>407.7116064165275</v>
      </c>
      <c r="I201" s="37">
        <f t="shared" si="34"/>
        <v>2693.2068765520539</v>
      </c>
      <c r="J201" s="40">
        <f t="shared" si="30"/>
        <v>-321.39738605683681</v>
      </c>
      <c r="K201" s="37">
        <f t="shared" si="35"/>
        <v>2371.8094904952172</v>
      </c>
      <c r="L201" s="37">
        <f t="shared" si="36"/>
        <v>2329623.9482175265</v>
      </c>
      <c r="M201" s="37">
        <f t="shared" si="37"/>
        <v>2051615.2092783628</v>
      </c>
      <c r="N201" s="41">
        <f>'jan-nov'!M201</f>
        <v>1934509.5595327322</v>
      </c>
      <c r="O201" s="41">
        <f t="shared" ref="O201:O264" si="39">M201-N201</f>
        <v>117105.64974563057</v>
      </c>
    </row>
    <row r="202" spans="1:15" x14ac:dyDescent="0.3">
      <c r="A202" s="33">
        <v>1146</v>
      </c>
      <c r="B202" s="34" t="s">
        <v>256</v>
      </c>
      <c r="C202" s="35">
        <v>255555</v>
      </c>
      <c r="D202" s="36">
        <v>10857</v>
      </c>
      <c r="E202" s="37">
        <f t="shared" si="31"/>
        <v>23538.270240397898</v>
      </c>
      <c r="F202" s="38">
        <f t="shared" si="38"/>
        <v>0.89016188873309765</v>
      </c>
      <c r="G202" s="39">
        <f t="shared" si="32"/>
        <v>1742.6487328332041</v>
      </c>
      <c r="H202" s="39">
        <f t="shared" si="33"/>
        <v>91.051126323506097</v>
      </c>
      <c r="I202" s="37">
        <f t="shared" si="34"/>
        <v>1833.6998591567103</v>
      </c>
      <c r="J202" s="40">
        <f t="shared" ref="J202:J265" si="40">I$439</f>
        <v>-321.39738605683681</v>
      </c>
      <c r="K202" s="37">
        <f t="shared" si="35"/>
        <v>1512.3024730998736</v>
      </c>
      <c r="L202" s="37">
        <f t="shared" si="36"/>
        <v>19908479.370864403</v>
      </c>
      <c r="M202" s="37">
        <f t="shared" si="37"/>
        <v>16419067.950445328</v>
      </c>
      <c r="N202" s="41">
        <f>'jan-nov'!M202</f>
        <v>15239003.569765192</v>
      </c>
      <c r="O202" s="41">
        <f t="shared" si="39"/>
        <v>1180064.3806801364</v>
      </c>
    </row>
    <row r="203" spans="1:15" x14ac:dyDescent="0.3">
      <c r="A203" s="33">
        <v>1149</v>
      </c>
      <c r="B203" s="34" t="s">
        <v>257</v>
      </c>
      <c r="C203" s="35">
        <v>983888</v>
      </c>
      <c r="D203" s="36">
        <v>42062</v>
      </c>
      <c r="E203" s="37">
        <f t="shared" si="31"/>
        <v>23391.374637439971</v>
      </c>
      <c r="F203" s="38">
        <f t="shared" si="38"/>
        <v>0.8846066433374018</v>
      </c>
      <c r="G203" s="39">
        <f t="shared" si="32"/>
        <v>1830.7860946079606</v>
      </c>
      <c r="H203" s="39">
        <f t="shared" si="33"/>
        <v>142.46458735878076</v>
      </c>
      <c r="I203" s="37">
        <f t="shared" si="34"/>
        <v>1973.2506819667415</v>
      </c>
      <c r="J203" s="40">
        <f t="shared" si="40"/>
        <v>-321.39738605683681</v>
      </c>
      <c r="K203" s="37">
        <f t="shared" si="35"/>
        <v>1651.8532959099048</v>
      </c>
      <c r="L203" s="37">
        <f t="shared" si="36"/>
        <v>82998870.184885085</v>
      </c>
      <c r="M203" s="37">
        <f t="shared" si="37"/>
        <v>69480253.332562417</v>
      </c>
      <c r="N203" s="41">
        <f>'jan-nov'!M203</f>
        <v>67858754.789671481</v>
      </c>
      <c r="O203" s="41">
        <f t="shared" si="39"/>
        <v>1621498.5428909361</v>
      </c>
    </row>
    <row r="204" spans="1:15" x14ac:dyDescent="0.3">
      <c r="A204" s="33">
        <v>1151</v>
      </c>
      <c r="B204" s="34" t="s">
        <v>258</v>
      </c>
      <c r="C204" s="35">
        <v>5153</v>
      </c>
      <c r="D204" s="36">
        <v>206</v>
      </c>
      <c r="E204" s="37">
        <f t="shared" si="31"/>
        <v>25014.563106796115</v>
      </c>
      <c r="F204" s="38">
        <f t="shared" si="38"/>
        <v>0.94599180456186671</v>
      </c>
      <c r="G204" s="39">
        <f t="shared" si="32"/>
        <v>856.87301299427418</v>
      </c>
      <c r="H204" s="39">
        <f t="shared" si="33"/>
        <v>0</v>
      </c>
      <c r="I204" s="37">
        <f t="shared" si="34"/>
        <v>856.87301299427418</v>
      </c>
      <c r="J204" s="40">
        <f t="shared" si="40"/>
        <v>-321.39738605683681</v>
      </c>
      <c r="K204" s="37">
        <f t="shared" si="35"/>
        <v>535.47562693743737</v>
      </c>
      <c r="L204" s="37">
        <f t="shared" si="36"/>
        <v>176515.84067682049</v>
      </c>
      <c r="M204" s="37">
        <f t="shared" si="37"/>
        <v>110307.9791491121</v>
      </c>
      <c r="N204" s="41">
        <f>'jan-nov'!M204</f>
        <v>89791.904012704807</v>
      </c>
      <c r="O204" s="41">
        <f t="shared" si="39"/>
        <v>20516.075136407293</v>
      </c>
    </row>
    <row r="205" spans="1:15" x14ac:dyDescent="0.3">
      <c r="A205" s="33">
        <v>1160</v>
      </c>
      <c r="B205" s="34" t="s">
        <v>259</v>
      </c>
      <c r="C205" s="35">
        <v>224845</v>
      </c>
      <c r="D205" s="36">
        <v>8765</v>
      </c>
      <c r="E205" s="37">
        <f t="shared" si="31"/>
        <v>25652.595550484883</v>
      </c>
      <c r="F205" s="38">
        <f t="shared" si="38"/>
        <v>0.97012068741291968</v>
      </c>
      <c r="G205" s="39">
        <f t="shared" si="32"/>
        <v>474.05354678101355</v>
      </c>
      <c r="H205" s="39">
        <f t="shared" si="33"/>
        <v>0</v>
      </c>
      <c r="I205" s="37">
        <f t="shared" si="34"/>
        <v>474.05354678101355</v>
      </c>
      <c r="J205" s="40">
        <f t="shared" si="40"/>
        <v>-321.39738605683681</v>
      </c>
      <c r="K205" s="37">
        <f t="shared" si="35"/>
        <v>152.65616072417674</v>
      </c>
      <c r="L205" s="37">
        <f t="shared" si="36"/>
        <v>4155079.3375355839</v>
      </c>
      <c r="M205" s="37">
        <f t="shared" si="37"/>
        <v>1338031.2487474091</v>
      </c>
      <c r="N205" s="41">
        <f>'jan-nov'!M205</f>
        <v>639603.10034639447</v>
      </c>
      <c r="O205" s="41">
        <f t="shared" si="39"/>
        <v>698428.14840101462</v>
      </c>
    </row>
    <row r="206" spans="1:15" x14ac:dyDescent="0.3">
      <c r="A206" s="33">
        <v>1201</v>
      </c>
      <c r="B206" s="34" t="s">
        <v>260</v>
      </c>
      <c r="C206" s="35">
        <v>7970433</v>
      </c>
      <c r="D206" s="36">
        <v>275112</v>
      </c>
      <c r="E206" s="37">
        <f t="shared" si="31"/>
        <v>28971.593387420395</v>
      </c>
      <c r="F206" s="38">
        <f t="shared" si="38"/>
        <v>1.0956373610280001</v>
      </c>
      <c r="G206" s="39">
        <f t="shared" si="32"/>
        <v>-1517.3451553802936</v>
      </c>
      <c r="H206" s="39">
        <f t="shared" si="33"/>
        <v>0</v>
      </c>
      <c r="I206" s="37">
        <f t="shared" si="34"/>
        <v>-1517.3451553802936</v>
      </c>
      <c r="J206" s="40">
        <f t="shared" si="40"/>
        <v>-321.39738605683681</v>
      </c>
      <c r="K206" s="37">
        <f t="shared" si="35"/>
        <v>-1838.7425414371305</v>
      </c>
      <c r="L206" s="37">
        <f t="shared" si="36"/>
        <v>-417439860.38698334</v>
      </c>
      <c r="M206" s="37">
        <f t="shared" si="37"/>
        <v>-505860138.05985183</v>
      </c>
      <c r="N206" s="41">
        <f>'jan-nov'!M206</f>
        <v>-567549786.90901327</v>
      </c>
      <c r="O206" s="41">
        <f t="shared" si="39"/>
        <v>61689648.849161446</v>
      </c>
    </row>
    <row r="207" spans="1:15" x14ac:dyDescent="0.3">
      <c r="A207" s="33">
        <v>1211</v>
      </c>
      <c r="B207" s="34" t="s">
        <v>261</v>
      </c>
      <c r="C207" s="35">
        <v>90573</v>
      </c>
      <c r="D207" s="36">
        <v>4103</v>
      </c>
      <c r="E207" s="37">
        <f t="shared" si="31"/>
        <v>22074.823300024371</v>
      </c>
      <c r="F207" s="38">
        <f t="shared" si="38"/>
        <v>0.8348177755421553</v>
      </c>
      <c r="G207" s="39">
        <f t="shared" si="32"/>
        <v>2620.7168970573207</v>
      </c>
      <c r="H207" s="39">
        <f t="shared" si="33"/>
        <v>603.25755545424067</v>
      </c>
      <c r="I207" s="37">
        <f t="shared" si="34"/>
        <v>3223.9744525115611</v>
      </c>
      <c r="J207" s="40">
        <f t="shared" si="40"/>
        <v>-321.39738605683681</v>
      </c>
      <c r="K207" s="37">
        <f t="shared" si="35"/>
        <v>2902.5770664547244</v>
      </c>
      <c r="L207" s="37">
        <f t="shared" si="36"/>
        <v>13227967.178654935</v>
      </c>
      <c r="M207" s="37">
        <f t="shared" si="37"/>
        <v>11909273.703663735</v>
      </c>
      <c r="N207" s="41">
        <f>'jan-nov'!M207</f>
        <v>11205382.858685322</v>
      </c>
      <c r="O207" s="41">
        <f t="shared" si="39"/>
        <v>703890.84497841261</v>
      </c>
    </row>
    <row r="208" spans="1:15" x14ac:dyDescent="0.3">
      <c r="A208" s="33">
        <v>1216</v>
      </c>
      <c r="B208" s="34" t="s">
        <v>262</v>
      </c>
      <c r="C208" s="35">
        <v>121337</v>
      </c>
      <c r="D208" s="36">
        <v>5509</v>
      </c>
      <c r="E208" s="37">
        <f t="shared" si="31"/>
        <v>22025.231439462699</v>
      </c>
      <c r="F208" s="38">
        <f t="shared" si="38"/>
        <v>0.83294232828912806</v>
      </c>
      <c r="G208" s="39">
        <f t="shared" si="32"/>
        <v>2650.4720133943233</v>
      </c>
      <c r="H208" s="39">
        <f t="shared" si="33"/>
        <v>620.61470665082572</v>
      </c>
      <c r="I208" s="37">
        <f t="shared" si="34"/>
        <v>3271.0867200451489</v>
      </c>
      <c r="J208" s="40">
        <f t="shared" si="40"/>
        <v>-321.39738605683681</v>
      </c>
      <c r="K208" s="37">
        <f t="shared" si="35"/>
        <v>2949.6893339883122</v>
      </c>
      <c r="L208" s="37">
        <f t="shared" si="36"/>
        <v>18020416.740728725</v>
      </c>
      <c r="M208" s="37">
        <f t="shared" si="37"/>
        <v>16249838.540941613</v>
      </c>
      <c r="N208" s="41">
        <f>'jan-nov'!M208</f>
        <v>15620127.472214833</v>
      </c>
      <c r="O208" s="41">
        <f t="shared" si="39"/>
        <v>629711.06872677989</v>
      </c>
    </row>
    <row r="209" spans="1:15" x14ac:dyDescent="0.3">
      <c r="A209" s="33">
        <v>1219</v>
      </c>
      <c r="B209" s="34" t="s">
        <v>263</v>
      </c>
      <c r="C209" s="35">
        <v>291741</v>
      </c>
      <c r="D209" s="36">
        <v>11761</v>
      </c>
      <c r="E209" s="37">
        <f t="shared" si="31"/>
        <v>24805.798826630387</v>
      </c>
      <c r="F209" s="38">
        <f t="shared" si="38"/>
        <v>0.93809683165033186</v>
      </c>
      <c r="G209" s="39">
        <f t="shared" si="32"/>
        <v>982.13158109371068</v>
      </c>
      <c r="H209" s="39">
        <f t="shared" si="33"/>
        <v>0</v>
      </c>
      <c r="I209" s="37">
        <f t="shared" si="34"/>
        <v>982.13158109371068</v>
      </c>
      <c r="J209" s="40">
        <f t="shared" si="40"/>
        <v>-321.39738605683681</v>
      </c>
      <c r="K209" s="37">
        <f t="shared" si="35"/>
        <v>660.73419503687387</v>
      </c>
      <c r="L209" s="37">
        <f t="shared" si="36"/>
        <v>11550849.525243131</v>
      </c>
      <c r="M209" s="37">
        <f t="shared" si="37"/>
        <v>7770894.8678286737</v>
      </c>
      <c r="N209" s="41">
        <f>'jan-nov'!M209</f>
        <v>7358458.1703564208</v>
      </c>
      <c r="O209" s="41">
        <f t="shared" si="39"/>
        <v>412436.69747225288</v>
      </c>
    </row>
    <row r="210" spans="1:15" x14ac:dyDescent="0.3">
      <c r="A210" s="33">
        <v>1221</v>
      </c>
      <c r="B210" s="34" t="s">
        <v>264</v>
      </c>
      <c r="C210" s="35">
        <v>484243</v>
      </c>
      <c r="D210" s="36">
        <v>18685</v>
      </c>
      <c r="E210" s="37">
        <f t="shared" si="31"/>
        <v>25916.135937918116</v>
      </c>
      <c r="F210" s="38">
        <f t="shared" si="38"/>
        <v>0.9800871635659717</v>
      </c>
      <c r="G210" s="39">
        <f t="shared" si="32"/>
        <v>315.9293143210736</v>
      </c>
      <c r="H210" s="39">
        <f t="shared" si="33"/>
        <v>0</v>
      </c>
      <c r="I210" s="37">
        <f t="shared" si="34"/>
        <v>315.9293143210736</v>
      </c>
      <c r="J210" s="40">
        <f t="shared" si="40"/>
        <v>-321.39738605683681</v>
      </c>
      <c r="K210" s="37">
        <f t="shared" si="35"/>
        <v>-5.4680717357632034</v>
      </c>
      <c r="L210" s="37">
        <f t="shared" si="36"/>
        <v>5903139.2380892606</v>
      </c>
      <c r="M210" s="37">
        <f t="shared" si="37"/>
        <v>-102170.92038273545</v>
      </c>
      <c r="N210" s="41">
        <f>'jan-nov'!M210</f>
        <v>-1574794.5316631359</v>
      </c>
      <c r="O210" s="41">
        <f t="shared" si="39"/>
        <v>1472623.6112804003</v>
      </c>
    </row>
    <row r="211" spans="1:15" x14ac:dyDescent="0.3">
      <c r="A211" s="33">
        <v>1222</v>
      </c>
      <c r="B211" s="34" t="s">
        <v>265</v>
      </c>
      <c r="C211" s="35">
        <v>78879</v>
      </c>
      <c r="D211" s="36">
        <v>3093</v>
      </c>
      <c r="E211" s="37">
        <f t="shared" si="31"/>
        <v>25502.424830261883</v>
      </c>
      <c r="F211" s="38">
        <f t="shared" si="38"/>
        <v>0.96444158480338771</v>
      </c>
      <c r="G211" s="39">
        <f t="shared" si="32"/>
        <v>564.15597891481298</v>
      </c>
      <c r="H211" s="39">
        <f t="shared" si="33"/>
        <v>0</v>
      </c>
      <c r="I211" s="37">
        <f t="shared" si="34"/>
        <v>564.15597891481298</v>
      </c>
      <c r="J211" s="40">
        <f t="shared" si="40"/>
        <v>-321.39738605683681</v>
      </c>
      <c r="K211" s="37">
        <f t="shared" si="35"/>
        <v>242.75859285797617</v>
      </c>
      <c r="L211" s="37">
        <f t="shared" si="36"/>
        <v>1744934.4427835166</v>
      </c>
      <c r="M211" s="37">
        <f t="shared" si="37"/>
        <v>750852.32770972024</v>
      </c>
      <c r="N211" s="41">
        <f>'jan-nov'!M211</f>
        <v>353202.71413250774</v>
      </c>
      <c r="O211" s="41">
        <f t="shared" si="39"/>
        <v>397649.6135772125</v>
      </c>
    </row>
    <row r="212" spans="1:15" x14ac:dyDescent="0.3">
      <c r="A212" s="33">
        <v>1223</v>
      </c>
      <c r="B212" s="34" t="s">
        <v>266</v>
      </c>
      <c r="C212" s="35">
        <v>71019</v>
      </c>
      <c r="D212" s="36">
        <v>2782</v>
      </c>
      <c r="E212" s="37">
        <f t="shared" si="31"/>
        <v>25528.037383177569</v>
      </c>
      <c r="F212" s="38">
        <f t="shared" si="38"/>
        <v>0.96541019117275351</v>
      </c>
      <c r="G212" s="39">
        <f t="shared" si="32"/>
        <v>548.78844716540186</v>
      </c>
      <c r="H212" s="39">
        <f t="shared" si="33"/>
        <v>0</v>
      </c>
      <c r="I212" s="37">
        <f t="shared" si="34"/>
        <v>548.78844716540186</v>
      </c>
      <c r="J212" s="40">
        <f t="shared" si="40"/>
        <v>-321.39738605683681</v>
      </c>
      <c r="K212" s="37">
        <f t="shared" si="35"/>
        <v>227.39106110856505</v>
      </c>
      <c r="L212" s="37">
        <f t="shared" si="36"/>
        <v>1526729.4600141479</v>
      </c>
      <c r="M212" s="37">
        <f t="shared" si="37"/>
        <v>632601.932004028</v>
      </c>
      <c r="N212" s="41">
        <f>'jan-nov'!M212</f>
        <v>353065.42215216026</v>
      </c>
      <c r="O212" s="41">
        <f t="shared" si="39"/>
        <v>279536.50985186774</v>
      </c>
    </row>
    <row r="213" spans="1:15" x14ac:dyDescent="0.3">
      <c r="A213" s="33">
        <v>1224</v>
      </c>
      <c r="B213" s="34" t="s">
        <v>267</v>
      </c>
      <c r="C213" s="35">
        <v>323502</v>
      </c>
      <c r="D213" s="36">
        <v>13234</v>
      </c>
      <c r="E213" s="37">
        <f t="shared" si="31"/>
        <v>24444.763487985492</v>
      </c>
      <c r="F213" s="38">
        <f t="shared" si="38"/>
        <v>0.92444332628798964</v>
      </c>
      <c r="G213" s="39">
        <f t="shared" si="32"/>
        <v>1198.7527842806478</v>
      </c>
      <c r="H213" s="39">
        <f t="shared" si="33"/>
        <v>0</v>
      </c>
      <c r="I213" s="37">
        <f t="shared" si="34"/>
        <v>1198.7527842806478</v>
      </c>
      <c r="J213" s="40">
        <f t="shared" si="40"/>
        <v>-321.39738605683681</v>
      </c>
      <c r="K213" s="37">
        <f t="shared" si="35"/>
        <v>877.35539822381099</v>
      </c>
      <c r="L213" s="37">
        <f t="shared" si="36"/>
        <v>15864294.347170092</v>
      </c>
      <c r="M213" s="37">
        <f t="shared" si="37"/>
        <v>11610921.340093914</v>
      </c>
      <c r="N213" s="41">
        <f>'jan-nov'!M213</f>
        <v>11526017.755845331</v>
      </c>
      <c r="O213" s="41">
        <f t="shared" si="39"/>
        <v>84903.584248583764</v>
      </c>
    </row>
    <row r="214" spans="1:15" x14ac:dyDescent="0.3">
      <c r="A214" s="33">
        <v>1227</v>
      </c>
      <c r="B214" s="34" t="s">
        <v>268</v>
      </c>
      <c r="C214" s="35">
        <v>26495</v>
      </c>
      <c r="D214" s="36">
        <v>1100</v>
      </c>
      <c r="E214" s="37">
        <f t="shared" si="31"/>
        <v>24086.363636363636</v>
      </c>
      <c r="F214" s="38">
        <f t="shared" si="38"/>
        <v>0.91088948883166598</v>
      </c>
      <c r="G214" s="39">
        <f t="shared" si="32"/>
        <v>1413.7926952537614</v>
      </c>
      <c r="H214" s="39">
        <f t="shared" si="33"/>
        <v>0</v>
      </c>
      <c r="I214" s="37">
        <f t="shared" si="34"/>
        <v>1413.7926952537614</v>
      </c>
      <c r="J214" s="40">
        <f t="shared" si="40"/>
        <v>-321.39738605683681</v>
      </c>
      <c r="K214" s="37">
        <f t="shared" si="35"/>
        <v>1092.3953091969247</v>
      </c>
      <c r="L214" s="37">
        <f t="shared" si="36"/>
        <v>1555171.9647791376</v>
      </c>
      <c r="M214" s="37">
        <f t="shared" si="37"/>
        <v>1201634.8401166173</v>
      </c>
      <c r="N214" s="41">
        <f>'jan-nov'!M214</f>
        <v>1366189.7787086174</v>
      </c>
      <c r="O214" s="41">
        <f t="shared" si="39"/>
        <v>-164554.93859200017</v>
      </c>
    </row>
    <row r="215" spans="1:15" x14ac:dyDescent="0.3">
      <c r="A215" s="33">
        <v>1228</v>
      </c>
      <c r="B215" s="34" t="s">
        <v>269</v>
      </c>
      <c r="C215" s="35">
        <v>203101</v>
      </c>
      <c r="D215" s="36">
        <v>6952</v>
      </c>
      <c r="E215" s="37">
        <f t="shared" si="31"/>
        <v>29214.758342922902</v>
      </c>
      <c r="F215" s="38">
        <f t="shared" si="38"/>
        <v>1.1048332863807608</v>
      </c>
      <c r="G215" s="39">
        <f t="shared" si="32"/>
        <v>-1663.2441286817977</v>
      </c>
      <c r="H215" s="39">
        <f t="shared" si="33"/>
        <v>0</v>
      </c>
      <c r="I215" s="37">
        <f t="shared" si="34"/>
        <v>-1663.2441286817977</v>
      </c>
      <c r="J215" s="40">
        <f t="shared" si="40"/>
        <v>-321.39738605683681</v>
      </c>
      <c r="K215" s="37">
        <f t="shared" si="35"/>
        <v>-1984.6415147386347</v>
      </c>
      <c r="L215" s="37">
        <f t="shared" si="36"/>
        <v>-11562873.182595858</v>
      </c>
      <c r="M215" s="37">
        <f t="shared" si="37"/>
        <v>-13797227.810462989</v>
      </c>
      <c r="N215" s="41">
        <f>'jan-nov'!M215</f>
        <v>-14207560.598561538</v>
      </c>
      <c r="O215" s="41">
        <f t="shared" si="39"/>
        <v>410332.78809854947</v>
      </c>
    </row>
    <row r="216" spans="1:15" x14ac:dyDescent="0.3">
      <c r="A216" s="33">
        <v>1231</v>
      </c>
      <c r="B216" s="34" t="s">
        <v>270</v>
      </c>
      <c r="C216" s="35">
        <v>78866</v>
      </c>
      <c r="D216" s="36">
        <v>3411</v>
      </c>
      <c r="E216" s="37">
        <f t="shared" si="31"/>
        <v>23121.078862503666</v>
      </c>
      <c r="F216" s="38">
        <f t="shared" si="38"/>
        <v>0.87438469435489186</v>
      </c>
      <c r="G216" s="39">
        <f t="shared" si="32"/>
        <v>1992.9635595697437</v>
      </c>
      <c r="H216" s="39">
        <f t="shared" si="33"/>
        <v>237.06810858648748</v>
      </c>
      <c r="I216" s="37">
        <f t="shared" si="34"/>
        <v>2230.0316681562313</v>
      </c>
      <c r="J216" s="40">
        <f t="shared" si="40"/>
        <v>-321.39738605683681</v>
      </c>
      <c r="K216" s="37">
        <f t="shared" si="35"/>
        <v>1908.6342820993946</v>
      </c>
      <c r="L216" s="37">
        <f t="shared" si="36"/>
        <v>7606638.0200809045</v>
      </c>
      <c r="M216" s="37">
        <f t="shared" si="37"/>
        <v>6510351.536241035</v>
      </c>
      <c r="N216" s="41">
        <f>'jan-nov'!M216</f>
        <v>5990205.2110591326</v>
      </c>
      <c r="O216" s="41">
        <f t="shared" si="39"/>
        <v>520146.32518190239</v>
      </c>
    </row>
    <row r="217" spans="1:15" x14ac:dyDescent="0.3">
      <c r="A217" s="33">
        <v>1232</v>
      </c>
      <c r="B217" s="34" t="s">
        <v>271</v>
      </c>
      <c r="C217" s="35">
        <v>49839</v>
      </c>
      <c r="D217" s="36">
        <v>950</v>
      </c>
      <c r="E217" s="37">
        <f t="shared" si="31"/>
        <v>52462.105263157893</v>
      </c>
      <c r="F217" s="38">
        <f t="shared" si="38"/>
        <v>1.9839931410005678</v>
      </c>
      <c r="G217" s="39">
        <f t="shared" si="32"/>
        <v>-15611.652280822793</v>
      </c>
      <c r="H217" s="39">
        <f t="shared" si="33"/>
        <v>0</v>
      </c>
      <c r="I217" s="37">
        <f t="shared" si="34"/>
        <v>-15611.652280822793</v>
      </c>
      <c r="J217" s="40">
        <f t="shared" si="40"/>
        <v>-321.39738605683681</v>
      </c>
      <c r="K217" s="37">
        <f t="shared" si="35"/>
        <v>-15933.04966687963</v>
      </c>
      <c r="L217" s="37">
        <f t="shared" si="36"/>
        <v>-14831069.666781653</v>
      </c>
      <c r="M217" s="37">
        <f t="shared" si="37"/>
        <v>-15136397.183535649</v>
      </c>
      <c r="N217" s="41">
        <f>'jan-nov'!M217</f>
        <v>-15218217.918388009</v>
      </c>
      <c r="O217" s="41">
        <f t="shared" si="39"/>
        <v>81820.734852360561</v>
      </c>
    </row>
    <row r="218" spans="1:15" x14ac:dyDescent="0.3">
      <c r="A218" s="33">
        <v>1233</v>
      </c>
      <c r="B218" s="34" t="s">
        <v>272</v>
      </c>
      <c r="C218" s="35">
        <v>32883</v>
      </c>
      <c r="D218" s="36">
        <v>1107</v>
      </c>
      <c r="E218" s="37">
        <f t="shared" si="31"/>
        <v>29704.607046070461</v>
      </c>
      <c r="F218" s="38">
        <f t="shared" si="38"/>
        <v>1.1233582095095183</v>
      </c>
      <c r="G218" s="39">
        <f t="shared" si="32"/>
        <v>-1957.1533505703337</v>
      </c>
      <c r="H218" s="39">
        <f t="shared" si="33"/>
        <v>0</v>
      </c>
      <c r="I218" s="37">
        <f t="shared" si="34"/>
        <v>-1957.1533505703337</v>
      </c>
      <c r="J218" s="40">
        <f t="shared" si="40"/>
        <v>-321.39738605683681</v>
      </c>
      <c r="K218" s="37">
        <f t="shared" si="35"/>
        <v>-2278.5507366271704</v>
      </c>
      <c r="L218" s="37">
        <f t="shared" si="36"/>
        <v>-2166568.7590813595</v>
      </c>
      <c r="M218" s="37">
        <f t="shared" si="37"/>
        <v>-2522355.6654462777</v>
      </c>
      <c r="N218" s="41">
        <f>'jan-nov'!M218</f>
        <v>-2508387.1954268734</v>
      </c>
      <c r="O218" s="41">
        <f t="shared" si="39"/>
        <v>-13968.470019404311</v>
      </c>
    </row>
    <row r="219" spans="1:15" x14ac:dyDescent="0.3">
      <c r="A219" s="33">
        <v>1234</v>
      </c>
      <c r="B219" s="34" t="s">
        <v>273</v>
      </c>
      <c r="C219" s="35">
        <v>20189</v>
      </c>
      <c r="D219" s="36">
        <v>921</v>
      </c>
      <c r="E219" s="37">
        <f t="shared" si="31"/>
        <v>21920.738327904452</v>
      </c>
      <c r="F219" s="38">
        <f t="shared" si="38"/>
        <v>0.82899064515377818</v>
      </c>
      <c r="G219" s="39">
        <f t="shared" si="32"/>
        <v>2713.1678803292721</v>
      </c>
      <c r="H219" s="39">
        <f t="shared" si="33"/>
        <v>657.18729569621246</v>
      </c>
      <c r="I219" s="37">
        <f t="shared" si="34"/>
        <v>3370.3551760254845</v>
      </c>
      <c r="J219" s="40">
        <f t="shared" si="40"/>
        <v>-321.39738605683681</v>
      </c>
      <c r="K219" s="37">
        <f t="shared" si="35"/>
        <v>3048.9577899686478</v>
      </c>
      <c r="L219" s="37">
        <f t="shared" si="36"/>
        <v>3104097.1171194711</v>
      </c>
      <c r="M219" s="37">
        <f t="shared" si="37"/>
        <v>2808090.1245611245</v>
      </c>
      <c r="N219" s="41">
        <f>'jan-nov'!M219</f>
        <v>2585068.733329074</v>
      </c>
      <c r="O219" s="41">
        <f t="shared" si="39"/>
        <v>223021.39123205049</v>
      </c>
    </row>
    <row r="220" spans="1:15" x14ac:dyDescent="0.3">
      <c r="A220" s="33">
        <v>1235</v>
      </c>
      <c r="B220" s="34" t="s">
        <v>274</v>
      </c>
      <c r="C220" s="35">
        <v>338868</v>
      </c>
      <c r="D220" s="36">
        <v>14347</v>
      </c>
      <c r="E220" s="37">
        <f t="shared" si="31"/>
        <v>23619.432634000139</v>
      </c>
      <c r="F220" s="38">
        <f t="shared" si="38"/>
        <v>0.8932312591178031</v>
      </c>
      <c r="G220" s="39">
        <f t="shared" si="32"/>
        <v>1693.9512966718596</v>
      </c>
      <c r="H220" s="39">
        <f t="shared" si="33"/>
        <v>62.644288562721883</v>
      </c>
      <c r="I220" s="37">
        <f t="shared" si="34"/>
        <v>1756.5955852345814</v>
      </c>
      <c r="J220" s="40">
        <f t="shared" si="40"/>
        <v>-321.39738605683681</v>
      </c>
      <c r="K220" s="37">
        <f t="shared" si="35"/>
        <v>1435.1981991777448</v>
      </c>
      <c r="L220" s="37">
        <f t="shared" si="36"/>
        <v>25201876.861360539</v>
      </c>
      <c r="M220" s="37">
        <f t="shared" si="37"/>
        <v>20590788.563603103</v>
      </c>
      <c r="N220" s="41">
        <f>'jan-nov'!M220</f>
        <v>19359068.151001278</v>
      </c>
      <c r="O220" s="41">
        <f t="shared" si="39"/>
        <v>1231720.4126018248</v>
      </c>
    </row>
    <row r="221" spans="1:15" x14ac:dyDescent="0.3">
      <c r="A221" s="33">
        <v>1238</v>
      </c>
      <c r="B221" s="34" t="s">
        <v>275</v>
      </c>
      <c r="C221" s="35">
        <v>198344</v>
      </c>
      <c r="D221" s="36">
        <v>8539</v>
      </c>
      <c r="E221" s="37">
        <f t="shared" si="31"/>
        <v>23228.012647851036</v>
      </c>
      <c r="F221" s="38">
        <f t="shared" si="38"/>
        <v>0.87842867801902824</v>
      </c>
      <c r="G221" s="39">
        <f t="shared" si="32"/>
        <v>1928.8032883613216</v>
      </c>
      <c r="H221" s="39">
        <f t="shared" si="33"/>
        <v>199.64128371490804</v>
      </c>
      <c r="I221" s="37">
        <f t="shared" si="34"/>
        <v>2128.4445720762296</v>
      </c>
      <c r="J221" s="40">
        <f t="shared" si="40"/>
        <v>-321.39738605683681</v>
      </c>
      <c r="K221" s="37">
        <f t="shared" si="35"/>
        <v>1807.0471860193929</v>
      </c>
      <c r="L221" s="37">
        <f t="shared" si="36"/>
        <v>18174788.200958926</v>
      </c>
      <c r="M221" s="37">
        <f t="shared" si="37"/>
        <v>15430375.921419596</v>
      </c>
      <c r="N221" s="41">
        <f>'jan-nov'!M221</f>
        <v>14671338.125838161</v>
      </c>
      <c r="O221" s="41">
        <f t="shared" si="39"/>
        <v>759037.79558143578</v>
      </c>
    </row>
    <row r="222" spans="1:15" x14ac:dyDescent="0.3">
      <c r="A222" s="33">
        <v>1241</v>
      </c>
      <c r="B222" s="34" t="s">
        <v>276</v>
      </c>
      <c r="C222" s="35">
        <v>95486</v>
      </c>
      <c r="D222" s="36">
        <v>3838</v>
      </c>
      <c r="E222" s="37">
        <f t="shared" si="31"/>
        <v>24879.103699843668</v>
      </c>
      <c r="F222" s="38">
        <f t="shared" si="38"/>
        <v>0.94086904913812675</v>
      </c>
      <c r="G222" s="39">
        <f t="shared" si="32"/>
        <v>938.14865716574195</v>
      </c>
      <c r="H222" s="39">
        <f t="shared" si="33"/>
        <v>0</v>
      </c>
      <c r="I222" s="37">
        <f t="shared" si="34"/>
        <v>938.14865716574195</v>
      </c>
      <c r="J222" s="40">
        <f t="shared" si="40"/>
        <v>-321.39738605683681</v>
      </c>
      <c r="K222" s="37">
        <f t="shared" si="35"/>
        <v>616.75127110890514</v>
      </c>
      <c r="L222" s="37">
        <f t="shared" si="36"/>
        <v>3600614.5462021176</v>
      </c>
      <c r="M222" s="37">
        <f t="shared" si="37"/>
        <v>2367091.3785159779</v>
      </c>
      <c r="N222" s="41">
        <f>'jan-nov'!M222</f>
        <v>2113767.6097124321</v>
      </c>
      <c r="O222" s="41">
        <f t="shared" si="39"/>
        <v>253323.76880354574</v>
      </c>
    </row>
    <row r="223" spans="1:15" x14ac:dyDescent="0.3">
      <c r="A223" s="33">
        <v>1242</v>
      </c>
      <c r="B223" s="34" t="s">
        <v>277</v>
      </c>
      <c r="C223" s="35">
        <v>62067</v>
      </c>
      <c r="D223" s="36">
        <v>2443</v>
      </c>
      <c r="E223" s="37">
        <f t="shared" si="31"/>
        <v>25406.058125255833</v>
      </c>
      <c r="F223" s="38">
        <f t="shared" si="38"/>
        <v>0.96079722320573946</v>
      </c>
      <c r="G223" s="39">
        <f t="shared" si="32"/>
        <v>621.97600191844322</v>
      </c>
      <c r="H223" s="39">
        <f t="shared" si="33"/>
        <v>0</v>
      </c>
      <c r="I223" s="37">
        <f t="shared" si="34"/>
        <v>621.97600191844322</v>
      </c>
      <c r="J223" s="40">
        <f t="shared" si="40"/>
        <v>-321.39738605683681</v>
      </c>
      <c r="K223" s="37">
        <f t="shared" si="35"/>
        <v>300.57861586160641</v>
      </c>
      <c r="L223" s="37">
        <f t="shared" si="36"/>
        <v>1519487.3726867568</v>
      </c>
      <c r="M223" s="37">
        <f t="shared" si="37"/>
        <v>734313.5585499045</v>
      </c>
      <c r="N223" s="41">
        <f>'jan-nov'!M223</f>
        <v>421636.02671377594</v>
      </c>
      <c r="O223" s="41">
        <f t="shared" si="39"/>
        <v>312677.53183612856</v>
      </c>
    </row>
    <row r="224" spans="1:15" x14ac:dyDescent="0.3">
      <c r="A224" s="33">
        <v>1243</v>
      </c>
      <c r="B224" s="34" t="s">
        <v>125</v>
      </c>
      <c r="C224" s="35">
        <v>473653</v>
      </c>
      <c r="D224" s="36">
        <v>19097</v>
      </c>
      <c r="E224" s="37">
        <f t="shared" si="31"/>
        <v>24802.482065245851</v>
      </c>
      <c r="F224" s="38">
        <f t="shared" si="38"/>
        <v>0.93797139955407405</v>
      </c>
      <c r="G224" s="39">
        <f t="shared" si="32"/>
        <v>984.12163792443243</v>
      </c>
      <c r="H224" s="39">
        <f t="shared" si="33"/>
        <v>0</v>
      </c>
      <c r="I224" s="37">
        <f t="shared" si="34"/>
        <v>984.12163792443243</v>
      </c>
      <c r="J224" s="40">
        <f t="shared" si="40"/>
        <v>-321.39738605683681</v>
      </c>
      <c r="K224" s="37">
        <f t="shared" si="35"/>
        <v>662.72425186759563</v>
      </c>
      <c r="L224" s="37">
        <f t="shared" si="36"/>
        <v>18793770.919442885</v>
      </c>
      <c r="M224" s="37">
        <f t="shared" si="37"/>
        <v>12656045.037915474</v>
      </c>
      <c r="N224" s="41">
        <f>'jan-nov'!M224</f>
        <v>14496989.276362253</v>
      </c>
      <c r="O224" s="41">
        <f t="shared" si="39"/>
        <v>-1840944.2384467795</v>
      </c>
    </row>
    <row r="225" spans="1:15" x14ac:dyDescent="0.3">
      <c r="A225" s="33">
        <v>1244</v>
      </c>
      <c r="B225" s="34" t="s">
        <v>278</v>
      </c>
      <c r="C225" s="35">
        <v>185918</v>
      </c>
      <c r="D225" s="36">
        <v>5012</v>
      </c>
      <c r="E225" s="37">
        <f t="shared" si="31"/>
        <v>37094.573024740625</v>
      </c>
      <c r="F225" s="38">
        <f t="shared" si="38"/>
        <v>1.402829300888031</v>
      </c>
      <c r="G225" s="39">
        <f t="shared" si="32"/>
        <v>-6391.1329377724314</v>
      </c>
      <c r="H225" s="39">
        <f t="shared" si="33"/>
        <v>0</v>
      </c>
      <c r="I225" s="37">
        <f t="shared" si="34"/>
        <v>-6391.1329377724314</v>
      </c>
      <c r="J225" s="40">
        <f t="shared" si="40"/>
        <v>-321.39738605683681</v>
      </c>
      <c r="K225" s="37">
        <f t="shared" si="35"/>
        <v>-6712.5303238292681</v>
      </c>
      <c r="L225" s="37">
        <f t="shared" si="36"/>
        <v>-32032358.284115426</v>
      </c>
      <c r="M225" s="37">
        <f t="shared" si="37"/>
        <v>-33643201.983032294</v>
      </c>
      <c r="N225" s="41">
        <f>'jan-nov'!M225</f>
        <v>-31911513.481011268</v>
      </c>
      <c r="O225" s="41">
        <f t="shared" si="39"/>
        <v>-1731688.5020210259</v>
      </c>
    </row>
    <row r="226" spans="1:15" x14ac:dyDescent="0.3">
      <c r="A226" s="33">
        <v>1245</v>
      </c>
      <c r="B226" s="34" t="s">
        <v>279</v>
      </c>
      <c r="C226" s="35">
        <v>156703</v>
      </c>
      <c r="D226" s="36">
        <v>6752</v>
      </c>
      <c r="E226" s="37">
        <f t="shared" si="31"/>
        <v>23208.3827014218</v>
      </c>
      <c r="F226" s="38">
        <f t="shared" si="38"/>
        <v>0.87768631972291233</v>
      </c>
      <c r="G226" s="39">
        <f t="shared" si="32"/>
        <v>1940.5812562188628</v>
      </c>
      <c r="H226" s="39">
        <f t="shared" si="33"/>
        <v>206.51176496514034</v>
      </c>
      <c r="I226" s="37">
        <f t="shared" si="34"/>
        <v>2147.0930211840032</v>
      </c>
      <c r="J226" s="40">
        <f t="shared" si="40"/>
        <v>-321.39738605683681</v>
      </c>
      <c r="K226" s="37">
        <f t="shared" si="35"/>
        <v>1825.6956351271665</v>
      </c>
      <c r="L226" s="37">
        <f t="shared" si="36"/>
        <v>14497172.07903439</v>
      </c>
      <c r="M226" s="37">
        <f t="shared" si="37"/>
        <v>12327096.928378629</v>
      </c>
      <c r="N226" s="41">
        <f>'jan-nov'!M226</f>
        <v>12212448.954872848</v>
      </c>
      <c r="O226" s="41">
        <f t="shared" si="39"/>
        <v>114647.9735057801</v>
      </c>
    </row>
    <row r="227" spans="1:15" x14ac:dyDescent="0.3">
      <c r="A227" s="33">
        <v>1246</v>
      </c>
      <c r="B227" s="34" t="s">
        <v>280</v>
      </c>
      <c r="C227" s="35">
        <v>637454</v>
      </c>
      <c r="D227" s="36">
        <v>24427</v>
      </c>
      <c r="E227" s="37">
        <f t="shared" si="31"/>
        <v>26096.28689564826</v>
      </c>
      <c r="F227" s="38">
        <f t="shared" si="38"/>
        <v>0.98690004807924891</v>
      </c>
      <c r="G227" s="39">
        <f t="shared" si="32"/>
        <v>207.83873968298721</v>
      </c>
      <c r="H227" s="39">
        <f t="shared" si="33"/>
        <v>0</v>
      </c>
      <c r="I227" s="37">
        <f t="shared" si="34"/>
        <v>207.83873968298721</v>
      </c>
      <c r="J227" s="40">
        <f t="shared" si="40"/>
        <v>-321.39738605683681</v>
      </c>
      <c r="K227" s="37">
        <f t="shared" si="35"/>
        <v>-113.5586463738496</v>
      </c>
      <c r="L227" s="37">
        <f t="shared" si="36"/>
        <v>5076876.894236329</v>
      </c>
      <c r="M227" s="37">
        <f t="shared" si="37"/>
        <v>-2773897.0549740242</v>
      </c>
      <c r="N227" s="41">
        <f>'jan-nov'!M227</f>
        <v>-3561363.8868041686</v>
      </c>
      <c r="O227" s="41">
        <f t="shared" si="39"/>
        <v>787466.83183014439</v>
      </c>
    </row>
    <row r="228" spans="1:15" x14ac:dyDescent="0.3">
      <c r="A228" s="33">
        <v>1247</v>
      </c>
      <c r="B228" s="34" t="s">
        <v>281</v>
      </c>
      <c r="C228" s="35">
        <v>641304</v>
      </c>
      <c r="D228" s="36">
        <v>27858</v>
      </c>
      <c r="E228" s="37">
        <f t="shared" si="31"/>
        <v>23020.460908895111</v>
      </c>
      <c r="F228" s="38">
        <f t="shared" si="38"/>
        <v>0.87057956055746732</v>
      </c>
      <c r="G228" s="39">
        <f t="shared" si="32"/>
        <v>2053.3343317348763</v>
      </c>
      <c r="H228" s="39">
        <f t="shared" si="33"/>
        <v>272.28439234948161</v>
      </c>
      <c r="I228" s="37">
        <f t="shared" si="34"/>
        <v>2325.6187240843578</v>
      </c>
      <c r="J228" s="40">
        <f t="shared" si="40"/>
        <v>-321.39738605683681</v>
      </c>
      <c r="K228" s="37">
        <f t="shared" si="35"/>
        <v>2004.2213380275211</v>
      </c>
      <c r="L228" s="37">
        <f t="shared" si="36"/>
        <v>64787086.415542044</v>
      </c>
      <c r="M228" s="37">
        <f t="shared" si="37"/>
        <v>55833598.034770682</v>
      </c>
      <c r="N228" s="41">
        <f>'jan-nov'!M228</f>
        <v>54328942.207471527</v>
      </c>
      <c r="O228" s="41">
        <f t="shared" si="39"/>
        <v>1504655.8272991553</v>
      </c>
    </row>
    <row r="229" spans="1:15" x14ac:dyDescent="0.3">
      <c r="A229" s="33">
        <v>1251</v>
      </c>
      <c r="B229" s="34" t="s">
        <v>282</v>
      </c>
      <c r="C229" s="35">
        <v>95145</v>
      </c>
      <c r="D229" s="36">
        <v>4096</v>
      </c>
      <c r="E229" s="37">
        <f t="shared" si="31"/>
        <v>23228.759765625</v>
      </c>
      <c r="F229" s="38">
        <f t="shared" si="38"/>
        <v>0.87845693225190025</v>
      </c>
      <c r="G229" s="39">
        <f t="shared" si="32"/>
        <v>1928.3550176969429</v>
      </c>
      <c r="H229" s="39">
        <f t="shared" si="33"/>
        <v>199.37979249402051</v>
      </c>
      <c r="I229" s="37">
        <f t="shared" si="34"/>
        <v>2127.7348101909633</v>
      </c>
      <c r="J229" s="40">
        <f t="shared" si="40"/>
        <v>-321.39738605683681</v>
      </c>
      <c r="K229" s="37">
        <f t="shared" si="35"/>
        <v>1806.3374241341266</v>
      </c>
      <c r="L229" s="37">
        <f t="shared" si="36"/>
        <v>8715201.7825421859</v>
      </c>
      <c r="M229" s="37">
        <f t="shared" si="37"/>
        <v>7398758.0892533828</v>
      </c>
      <c r="N229" s="41">
        <f>'jan-nov'!M229</f>
        <v>6345206.7119607823</v>
      </c>
      <c r="O229" s="41">
        <f t="shared" si="39"/>
        <v>1053551.3772926005</v>
      </c>
    </row>
    <row r="230" spans="1:15" x14ac:dyDescent="0.3">
      <c r="A230" s="33">
        <v>1252</v>
      </c>
      <c r="B230" s="34" t="s">
        <v>283</v>
      </c>
      <c r="C230" s="35">
        <v>22663</v>
      </c>
      <c r="D230" s="36">
        <v>378</v>
      </c>
      <c r="E230" s="37">
        <f t="shared" si="31"/>
        <v>59955.026455026455</v>
      </c>
      <c r="F230" s="38">
        <f t="shared" si="38"/>
        <v>2.2673577558240749</v>
      </c>
      <c r="G230" s="39">
        <f t="shared" si="32"/>
        <v>-20107.404995943933</v>
      </c>
      <c r="H230" s="39">
        <f t="shared" si="33"/>
        <v>0</v>
      </c>
      <c r="I230" s="37">
        <f t="shared" si="34"/>
        <v>-20107.404995943933</v>
      </c>
      <c r="J230" s="40">
        <f t="shared" si="40"/>
        <v>-321.39738605683681</v>
      </c>
      <c r="K230" s="37">
        <f t="shared" si="35"/>
        <v>-20428.802382000769</v>
      </c>
      <c r="L230" s="37">
        <f t="shared" si="36"/>
        <v>-7600599.0884668063</v>
      </c>
      <c r="M230" s="37">
        <f t="shared" si="37"/>
        <v>-7722087.3003962906</v>
      </c>
      <c r="N230" s="41">
        <f>'jan-nov'!M230</f>
        <v>-7751956.6033164924</v>
      </c>
      <c r="O230" s="41">
        <f t="shared" si="39"/>
        <v>29869.302920201793</v>
      </c>
    </row>
    <row r="231" spans="1:15" x14ac:dyDescent="0.3">
      <c r="A231" s="33">
        <v>1253</v>
      </c>
      <c r="B231" s="34" t="s">
        <v>284</v>
      </c>
      <c r="C231" s="35">
        <v>166774</v>
      </c>
      <c r="D231" s="36">
        <v>7842</v>
      </c>
      <c r="E231" s="37">
        <f t="shared" si="31"/>
        <v>21266.768681458812</v>
      </c>
      <c r="F231" s="38">
        <f t="shared" si="38"/>
        <v>0.80425905486660998</v>
      </c>
      <c r="G231" s="39">
        <f t="shared" si="32"/>
        <v>3105.5496681966556</v>
      </c>
      <c r="H231" s="39">
        <f t="shared" si="33"/>
        <v>886.07667195218619</v>
      </c>
      <c r="I231" s="37">
        <f t="shared" si="34"/>
        <v>3991.6263401488418</v>
      </c>
      <c r="J231" s="40">
        <f t="shared" si="40"/>
        <v>-321.39738605683681</v>
      </c>
      <c r="K231" s="37">
        <f t="shared" si="35"/>
        <v>3670.2289540920051</v>
      </c>
      <c r="L231" s="37">
        <f t="shared" si="36"/>
        <v>31302333.759447217</v>
      </c>
      <c r="M231" s="37">
        <f t="shared" si="37"/>
        <v>28781935.457989503</v>
      </c>
      <c r="N231" s="41">
        <f>'jan-nov'!M231</f>
        <v>29098106.087694455</v>
      </c>
      <c r="O231" s="41">
        <f t="shared" si="39"/>
        <v>-316170.62970495224</v>
      </c>
    </row>
    <row r="232" spans="1:15" x14ac:dyDescent="0.3">
      <c r="A232" s="33">
        <v>1256</v>
      </c>
      <c r="B232" s="34" t="s">
        <v>285</v>
      </c>
      <c r="C232" s="35">
        <v>173698</v>
      </c>
      <c r="D232" s="36">
        <v>7736</v>
      </c>
      <c r="E232" s="37">
        <f t="shared" si="31"/>
        <v>22453.205791106517</v>
      </c>
      <c r="F232" s="38">
        <f t="shared" si="38"/>
        <v>0.84912730931355118</v>
      </c>
      <c r="G232" s="39">
        <f t="shared" si="32"/>
        <v>2393.687402408033</v>
      </c>
      <c r="H232" s="39">
        <f t="shared" si="33"/>
        <v>470.82368357548961</v>
      </c>
      <c r="I232" s="37">
        <f t="shared" si="34"/>
        <v>2864.5110859835227</v>
      </c>
      <c r="J232" s="40">
        <f t="shared" si="40"/>
        <v>-321.39738605683681</v>
      </c>
      <c r="K232" s="37">
        <f t="shared" si="35"/>
        <v>2543.113699926686</v>
      </c>
      <c r="L232" s="37">
        <f t="shared" si="36"/>
        <v>22159857.761168532</v>
      </c>
      <c r="M232" s="37">
        <f t="shared" si="37"/>
        <v>19673527.582632843</v>
      </c>
      <c r="N232" s="41">
        <f>'jan-nov'!M232</f>
        <v>18459553.008722801</v>
      </c>
      <c r="O232" s="41">
        <f t="shared" si="39"/>
        <v>1213974.5739100426</v>
      </c>
    </row>
    <row r="233" spans="1:15" x14ac:dyDescent="0.3">
      <c r="A233" s="33">
        <v>1259</v>
      </c>
      <c r="B233" s="34" t="s">
        <v>286</v>
      </c>
      <c r="C233" s="35">
        <v>106768</v>
      </c>
      <c r="D233" s="36">
        <v>4733</v>
      </c>
      <c r="E233" s="37">
        <f t="shared" si="31"/>
        <v>22558.208324529896</v>
      </c>
      <c r="F233" s="38">
        <f t="shared" si="38"/>
        <v>0.85309825758287205</v>
      </c>
      <c r="G233" s="39">
        <f t="shared" si="32"/>
        <v>2330.6858823540051</v>
      </c>
      <c r="H233" s="39">
        <f t="shared" si="33"/>
        <v>434.07279687730676</v>
      </c>
      <c r="I233" s="37">
        <f t="shared" si="34"/>
        <v>2764.7586792313118</v>
      </c>
      <c r="J233" s="40">
        <f t="shared" si="40"/>
        <v>-321.39738605683681</v>
      </c>
      <c r="K233" s="37">
        <f t="shared" si="35"/>
        <v>2443.3612931744751</v>
      </c>
      <c r="L233" s="37">
        <f t="shared" si="36"/>
        <v>13085602.8288018</v>
      </c>
      <c r="M233" s="37">
        <f t="shared" si="37"/>
        <v>11564429.000594791</v>
      </c>
      <c r="N233" s="41">
        <f>'jan-nov'!M233</f>
        <v>10797586.06389413</v>
      </c>
      <c r="O233" s="41">
        <f t="shared" si="39"/>
        <v>766842.93670066074</v>
      </c>
    </row>
    <row r="234" spans="1:15" x14ac:dyDescent="0.3">
      <c r="A234" s="33">
        <v>1260</v>
      </c>
      <c r="B234" s="34" t="s">
        <v>287</v>
      </c>
      <c r="C234" s="35">
        <v>111389</v>
      </c>
      <c r="D234" s="36">
        <v>5014</v>
      </c>
      <c r="E234" s="37">
        <f t="shared" si="31"/>
        <v>22215.596330275228</v>
      </c>
      <c r="F234" s="38">
        <f t="shared" si="38"/>
        <v>0.8401414796721095</v>
      </c>
      <c r="G234" s="39">
        <f t="shared" si="32"/>
        <v>2536.2530789068064</v>
      </c>
      <c r="H234" s="39">
        <f t="shared" si="33"/>
        <v>553.98699486644068</v>
      </c>
      <c r="I234" s="37">
        <f t="shared" si="34"/>
        <v>3090.2400737732469</v>
      </c>
      <c r="J234" s="40">
        <f t="shared" si="40"/>
        <v>-321.39738605683681</v>
      </c>
      <c r="K234" s="37">
        <f t="shared" si="35"/>
        <v>2768.8426877164102</v>
      </c>
      <c r="L234" s="37">
        <f t="shared" si="36"/>
        <v>15494463.72989906</v>
      </c>
      <c r="M234" s="37">
        <f t="shared" si="37"/>
        <v>13882977.23621008</v>
      </c>
      <c r="N234" s="41">
        <f>'jan-nov'!M234</f>
        <v>13267442.810979338</v>
      </c>
      <c r="O234" s="41">
        <f t="shared" si="39"/>
        <v>615534.4252307415</v>
      </c>
    </row>
    <row r="235" spans="1:15" x14ac:dyDescent="0.3">
      <c r="A235" s="33">
        <v>1263</v>
      </c>
      <c r="B235" s="34" t="s">
        <v>288</v>
      </c>
      <c r="C235" s="35">
        <v>374667</v>
      </c>
      <c r="D235" s="36">
        <v>15402</v>
      </c>
      <c r="E235" s="37">
        <f t="shared" si="31"/>
        <v>24325.866770549281</v>
      </c>
      <c r="F235" s="38">
        <f t="shared" si="38"/>
        <v>0.91994693273501138</v>
      </c>
      <c r="G235" s="39">
        <f t="shared" si="32"/>
        <v>1270.0908147423745</v>
      </c>
      <c r="H235" s="39">
        <f t="shared" si="33"/>
        <v>0</v>
      </c>
      <c r="I235" s="37">
        <f t="shared" si="34"/>
        <v>1270.0908147423745</v>
      </c>
      <c r="J235" s="40">
        <f t="shared" si="40"/>
        <v>-321.39738605683681</v>
      </c>
      <c r="K235" s="37">
        <f t="shared" si="35"/>
        <v>948.6934286855377</v>
      </c>
      <c r="L235" s="37">
        <f t="shared" si="36"/>
        <v>19561938.728662051</v>
      </c>
      <c r="M235" s="37">
        <f t="shared" si="37"/>
        <v>14611776.188614652</v>
      </c>
      <c r="N235" s="41">
        <f>'jan-nov'!M235</f>
        <v>13322406.337881945</v>
      </c>
      <c r="O235" s="41">
        <f t="shared" si="39"/>
        <v>1289369.8507327065</v>
      </c>
    </row>
    <row r="236" spans="1:15" x14ac:dyDescent="0.3">
      <c r="A236" s="33">
        <v>1264</v>
      </c>
      <c r="B236" s="34" t="s">
        <v>289</v>
      </c>
      <c r="C236" s="35">
        <v>82871</v>
      </c>
      <c r="D236" s="36">
        <v>2856</v>
      </c>
      <c r="E236" s="37">
        <f t="shared" si="31"/>
        <v>29016.456582633054</v>
      </c>
      <c r="F236" s="38">
        <f t="shared" si="38"/>
        <v>1.0973339813054137</v>
      </c>
      <c r="G236" s="39">
        <f t="shared" si="32"/>
        <v>-1544.2630725078895</v>
      </c>
      <c r="H236" s="39">
        <f t="shared" si="33"/>
        <v>0</v>
      </c>
      <c r="I236" s="37">
        <f t="shared" si="34"/>
        <v>-1544.2630725078895</v>
      </c>
      <c r="J236" s="40">
        <f t="shared" si="40"/>
        <v>-321.39738605683681</v>
      </c>
      <c r="K236" s="37">
        <f t="shared" si="35"/>
        <v>-1865.6604585647265</v>
      </c>
      <c r="L236" s="37">
        <f t="shared" si="36"/>
        <v>-4410415.3350825328</v>
      </c>
      <c r="M236" s="37">
        <f t="shared" si="37"/>
        <v>-5328326.2696608584</v>
      </c>
      <c r="N236" s="41">
        <f>'jan-nov'!M236</f>
        <v>-5312005.4472801676</v>
      </c>
      <c r="O236" s="41">
        <f t="shared" si="39"/>
        <v>-16320.822380690835</v>
      </c>
    </row>
    <row r="237" spans="1:15" x14ac:dyDescent="0.3">
      <c r="A237" s="33">
        <v>1265</v>
      </c>
      <c r="B237" s="34" t="s">
        <v>290</v>
      </c>
      <c r="C237" s="35">
        <v>12935</v>
      </c>
      <c r="D237" s="36">
        <v>563</v>
      </c>
      <c r="E237" s="37">
        <f t="shared" si="31"/>
        <v>22975.133214920072</v>
      </c>
      <c r="F237" s="38">
        <f t="shared" si="38"/>
        <v>0.86886537403192199</v>
      </c>
      <c r="G237" s="39">
        <f t="shared" si="32"/>
        <v>2080.5309481199001</v>
      </c>
      <c r="H237" s="39">
        <f t="shared" si="33"/>
        <v>288.14908524074542</v>
      </c>
      <c r="I237" s="37">
        <f t="shared" si="34"/>
        <v>2368.6800333606457</v>
      </c>
      <c r="J237" s="40">
        <f t="shared" si="40"/>
        <v>-321.39738605683681</v>
      </c>
      <c r="K237" s="37">
        <f t="shared" si="35"/>
        <v>2047.282647303809</v>
      </c>
      <c r="L237" s="37">
        <f t="shared" si="36"/>
        <v>1333566.8587820434</v>
      </c>
      <c r="M237" s="37">
        <f t="shared" si="37"/>
        <v>1152620.1304320444</v>
      </c>
      <c r="N237" s="41">
        <f>'jan-nov'!M237</f>
        <v>1023674.3722739071</v>
      </c>
      <c r="O237" s="41">
        <f t="shared" si="39"/>
        <v>128945.75815813732</v>
      </c>
    </row>
    <row r="238" spans="1:15" x14ac:dyDescent="0.3">
      <c r="A238" s="33">
        <v>1266</v>
      </c>
      <c r="B238" s="34" t="s">
        <v>291</v>
      </c>
      <c r="C238" s="35">
        <v>51991</v>
      </c>
      <c r="D238" s="36">
        <v>1704</v>
      </c>
      <c r="E238" s="37">
        <f t="shared" si="31"/>
        <v>30511.150234741785</v>
      </c>
      <c r="F238" s="38">
        <f t="shared" si="38"/>
        <v>1.1538597714696781</v>
      </c>
      <c r="G238" s="39">
        <f t="shared" si="32"/>
        <v>-2441.0792637731274</v>
      </c>
      <c r="H238" s="39">
        <f t="shared" si="33"/>
        <v>0</v>
      </c>
      <c r="I238" s="37">
        <f t="shared" si="34"/>
        <v>-2441.0792637731274</v>
      </c>
      <c r="J238" s="40">
        <f t="shared" si="40"/>
        <v>-321.39738605683681</v>
      </c>
      <c r="K238" s="37">
        <f t="shared" si="35"/>
        <v>-2762.4766498299641</v>
      </c>
      <c r="L238" s="37">
        <f t="shared" si="36"/>
        <v>-4159599.0654694093</v>
      </c>
      <c r="M238" s="37">
        <f t="shared" si="37"/>
        <v>-4707260.2113102591</v>
      </c>
      <c r="N238" s="41">
        <f>'jan-nov'!M238</f>
        <v>-4895280.5609822851</v>
      </c>
      <c r="O238" s="41">
        <f t="shared" si="39"/>
        <v>188020.349672026</v>
      </c>
    </row>
    <row r="239" spans="1:15" x14ac:dyDescent="0.3">
      <c r="A239" s="33">
        <v>1401</v>
      </c>
      <c r="B239" s="34" t="s">
        <v>292</v>
      </c>
      <c r="C239" s="35">
        <v>300441</v>
      </c>
      <c r="D239" s="36">
        <v>11862</v>
      </c>
      <c r="E239" s="37">
        <f t="shared" si="31"/>
        <v>25328.02225594335</v>
      </c>
      <c r="F239" s="38">
        <f t="shared" si="38"/>
        <v>0.95784609059885362</v>
      </c>
      <c r="G239" s="39">
        <f t="shared" si="32"/>
        <v>668.79752350593333</v>
      </c>
      <c r="H239" s="39">
        <f t="shared" si="33"/>
        <v>0</v>
      </c>
      <c r="I239" s="37">
        <f t="shared" si="34"/>
        <v>668.79752350593333</v>
      </c>
      <c r="J239" s="40">
        <f t="shared" si="40"/>
        <v>-321.39738605683681</v>
      </c>
      <c r="K239" s="37">
        <f t="shared" si="35"/>
        <v>347.40013744909652</v>
      </c>
      <c r="L239" s="37">
        <f t="shared" si="36"/>
        <v>7933276.2238273807</v>
      </c>
      <c r="M239" s="37">
        <f t="shared" si="37"/>
        <v>4120860.4304211829</v>
      </c>
      <c r="N239" s="41">
        <f>'jan-nov'!M239</f>
        <v>4914104.686401492</v>
      </c>
      <c r="O239" s="41">
        <f t="shared" si="39"/>
        <v>-793244.2559803091</v>
      </c>
    </row>
    <row r="240" spans="1:15" x14ac:dyDescent="0.3">
      <c r="A240" s="33">
        <v>1411</v>
      </c>
      <c r="B240" s="34" t="s">
        <v>293</v>
      </c>
      <c r="C240" s="35">
        <v>62353</v>
      </c>
      <c r="D240" s="36">
        <v>2335</v>
      </c>
      <c r="E240" s="37">
        <f t="shared" si="31"/>
        <v>26703.640256959316</v>
      </c>
      <c r="F240" s="38">
        <f t="shared" si="38"/>
        <v>1.0098687203610872</v>
      </c>
      <c r="G240" s="39">
        <f t="shared" si="32"/>
        <v>-156.57327710364623</v>
      </c>
      <c r="H240" s="39">
        <f t="shared" si="33"/>
        <v>0</v>
      </c>
      <c r="I240" s="37">
        <f t="shared" si="34"/>
        <v>-156.57327710364623</v>
      </c>
      <c r="J240" s="40">
        <f t="shared" si="40"/>
        <v>-321.39738605683681</v>
      </c>
      <c r="K240" s="37">
        <f t="shared" si="35"/>
        <v>-477.97066316048301</v>
      </c>
      <c r="L240" s="37">
        <f t="shared" si="36"/>
        <v>-365598.60203701397</v>
      </c>
      <c r="M240" s="37">
        <f t="shared" si="37"/>
        <v>-1116061.4984797279</v>
      </c>
      <c r="N240" s="41">
        <f>'jan-nov'!M240</f>
        <v>-1436833.5151957951</v>
      </c>
      <c r="O240" s="41">
        <f t="shared" si="39"/>
        <v>320772.01671606721</v>
      </c>
    </row>
    <row r="241" spans="1:15" x14ac:dyDescent="0.3">
      <c r="A241" s="33">
        <v>1412</v>
      </c>
      <c r="B241" s="34" t="s">
        <v>294</v>
      </c>
      <c r="C241" s="35">
        <v>19212</v>
      </c>
      <c r="D241" s="36">
        <v>800</v>
      </c>
      <c r="E241" s="37">
        <f t="shared" si="31"/>
        <v>24015</v>
      </c>
      <c r="F241" s="38">
        <f t="shared" si="38"/>
        <v>0.90819068434503503</v>
      </c>
      <c r="G241" s="39">
        <f t="shared" si="32"/>
        <v>1456.6108770719432</v>
      </c>
      <c r="H241" s="39">
        <f t="shared" si="33"/>
        <v>0</v>
      </c>
      <c r="I241" s="37">
        <f t="shared" si="34"/>
        <v>1456.6108770719432</v>
      </c>
      <c r="J241" s="40">
        <f t="shared" si="40"/>
        <v>-321.39738605683681</v>
      </c>
      <c r="K241" s="37">
        <f t="shared" si="35"/>
        <v>1135.2134910151062</v>
      </c>
      <c r="L241" s="37">
        <f t="shared" si="36"/>
        <v>1165288.7016575546</v>
      </c>
      <c r="M241" s="37">
        <f t="shared" si="37"/>
        <v>908170.79281208501</v>
      </c>
      <c r="N241" s="41">
        <f>'jan-nov'!M241</f>
        <v>806174.38451535872</v>
      </c>
      <c r="O241" s="41">
        <f t="shared" si="39"/>
        <v>101996.40829672629</v>
      </c>
    </row>
    <row r="242" spans="1:15" x14ac:dyDescent="0.3">
      <c r="A242" s="33">
        <v>1413</v>
      </c>
      <c r="B242" s="34" t="s">
        <v>295</v>
      </c>
      <c r="C242" s="35">
        <v>36501</v>
      </c>
      <c r="D242" s="36">
        <v>1405</v>
      </c>
      <c r="E242" s="37">
        <f t="shared" si="31"/>
        <v>25979.359430604982</v>
      </c>
      <c r="F242" s="38">
        <f t="shared" si="38"/>
        <v>0.98247812700923498</v>
      </c>
      <c r="G242" s="39">
        <f t="shared" si="32"/>
        <v>277.99521870895404</v>
      </c>
      <c r="H242" s="39">
        <f t="shared" si="33"/>
        <v>0</v>
      </c>
      <c r="I242" s="37">
        <f t="shared" si="34"/>
        <v>277.99521870895404</v>
      </c>
      <c r="J242" s="40">
        <f t="shared" si="40"/>
        <v>-321.39738605683681</v>
      </c>
      <c r="K242" s="37">
        <f t="shared" si="35"/>
        <v>-43.402167347882767</v>
      </c>
      <c r="L242" s="37">
        <f t="shared" si="36"/>
        <v>390583.28228608042</v>
      </c>
      <c r="M242" s="37">
        <f t="shared" si="37"/>
        <v>-60980.045123775286</v>
      </c>
      <c r="N242" s="41">
        <f>'jan-nov'!M242</f>
        <v>-186921.23719490159</v>
      </c>
      <c r="O242" s="41">
        <f t="shared" si="39"/>
        <v>125941.19207112631</v>
      </c>
    </row>
    <row r="243" spans="1:15" x14ac:dyDescent="0.3">
      <c r="A243" s="33">
        <v>1416</v>
      </c>
      <c r="B243" s="34" t="s">
        <v>296</v>
      </c>
      <c r="C243" s="35">
        <v>106367</v>
      </c>
      <c r="D243" s="36">
        <v>4169</v>
      </c>
      <c r="E243" s="37">
        <f t="shared" si="31"/>
        <v>25513.792276325257</v>
      </c>
      <c r="F243" s="38">
        <f t="shared" si="38"/>
        <v>0.96487147481461188</v>
      </c>
      <c r="G243" s="39">
        <f t="shared" si="32"/>
        <v>557.33551127678868</v>
      </c>
      <c r="H243" s="39">
        <f t="shared" si="33"/>
        <v>0</v>
      </c>
      <c r="I243" s="37">
        <f t="shared" si="34"/>
        <v>557.33551127678868</v>
      </c>
      <c r="J243" s="40">
        <f t="shared" si="40"/>
        <v>-321.39738605683681</v>
      </c>
      <c r="K243" s="37">
        <f t="shared" si="35"/>
        <v>235.93812521995187</v>
      </c>
      <c r="L243" s="37">
        <f t="shared" si="36"/>
        <v>2323531.7465129318</v>
      </c>
      <c r="M243" s="37">
        <f t="shared" si="37"/>
        <v>983626.04404197936</v>
      </c>
      <c r="N243" s="41">
        <f>'jan-nov'!M243</f>
        <v>549999.2613056663</v>
      </c>
      <c r="O243" s="41">
        <f t="shared" si="39"/>
        <v>433626.78273631306</v>
      </c>
    </row>
    <row r="244" spans="1:15" x14ac:dyDescent="0.3">
      <c r="A244" s="33">
        <v>1417</v>
      </c>
      <c r="B244" s="34" t="s">
        <v>297</v>
      </c>
      <c r="C244" s="35">
        <v>70685</v>
      </c>
      <c r="D244" s="36">
        <v>2678</v>
      </c>
      <c r="E244" s="37">
        <f t="shared" si="31"/>
        <v>26394.697535474235</v>
      </c>
      <c r="F244" s="38">
        <f t="shared" si="38"/>
        <v>0.99818523497074985</v>
      </c>
      <c r="G244" s="39">
        <f t="shared" si="32"/>
        <v>28.792355787401902</v>
      </c>
      <c r="H244" s="39">
        <f t="shared" si="33"/>
        <v>0</v>
      </c>
      <c r="I244" s="37">
        <f t="shared" si="34"/>
        <v>28.792355787401902</v>
      </c>
      <c r="J244" s="40">
        <f t="shared" si="40"/>
        <v>-321.39738605683681</v>
      </c>
      <c r="K244" s="37">
        <f t="shared" si="35"/>
        <v>-292.60503026943491</v>
      </c>
      <c r="L244" s="37">
        <f t="shared" si="36"/>
        <v>77105.928798662295</v>
      </c>
      <c r="M244" s="37">
        <f t="shared" si="37"/>
        <v>-783596.27106154663</v>
      </c>
      <c r="N244" s="41">
        <f>'jan-nov'!M244</f>
        <v>-846305.24783483881</v>
      </c>
      <c r="O244" s="41">
        <f t="shared" si="39"/>
        <v>62708.976773292175</v>
      </c>
    </row>
    <row r="245" spans="1:15" x14ac:dyDescent="0.3">
      <c r="A245" s="33">
        <v>1418</v>
      </c>
      <c r="B245" s="34" t="s">
        <v>298</v>
      </c>
      <c r="C245" s="35">
        <v>29193</v>
      </c>
      <c r="D245" s="36">
        <v>1304</v>
      </c>
      <c r="E245" s="37">
        <f t="shared" si="31"/>
        <v>22387.269938650308</v>
      </c>
      <c r="F245" s="38">
        <f t="shared" si="38"/>
        <v>0.84663377081823254</v>
      </c>
      <c r="G245" s="39">
        <f t="shared" si="32"/>
        <v>2433.2489138817582</v>
      </c>
      <c r="H245" s="39">
        <f t="shared" si="33"/>
        <v>493.90123193516263</v>
      </c>
      <c r="I245" s="37">
        <f t="shared" si="34"/>
        <v>2927.1501458169209</v>
      </c>
      <c r="J245" s="40">
        <f t="shared" si="40"/>
        <v>-321.39738605683681</v>
      </c>
      <c r="K245" s="37">
        <f t="shared" si="35"/>
        <v>2605.7527597600842</v>
      </c>
      <c r="L245" s="37">
        <f t="shared" si="36"/>
        <v>3817003.7901452649</v>
      </c>
      <c r="M245" s="37">
        <f t="shared" si="37"/>
        <v>3397901.5987271499</v>
      </c>
      <c r="N245" s="41">
        <f>'jan-nov'!M245</f>
        <v>3178735.0469718887</v>
      </c>
      <c r="O245" s="41">
        <f t="shared" si="39"/>
        <v>219166.55175526114</v>
      </c>
    </row>
    <row r="246" spans="1:15" x14ac:dyDescent="0.3">
      <c r="A246" s="33">
        <v>1419</v>
      </c>
      <c r="B246" s="34" t="s">
        <v>299</v>
      </c>
      <c r="C246" s="35">
        <v>55791</v>
      </c>
      <c r="D246" s="36">
        <v>2276</v>
      </c>
      <c r="E246" s="37">
        <f t="shared" si="31"/>
        <v>24512.74165202109</v>
      </c>
      <c r="F246" s="38">
        <f t="shared" si="38"/>
        <v>0.92701410019246633</v>
      </c>
      <c r="G246" s="39">
        <f t="shared" si="32"/>
        <v>1157.9658858592891</v>
      </c>
      <c r="H246" s="39">
        <f t="shared" si="33"/>
        <v>0</v>
      </c>
      <c r="I246" s="37">
        <f t="shared" si="34"/>
        <v>1157.9658858592891</v>
      </c>
      <c r="J246" s="40">
        <f t="shared" si="40"/>
        <v>-321.39738605683681</v>
      </c>
      <c r="K246" s="37">
        <f t="shared" si="35"/>
        <v>836.56849980245227</v>
      </c>
      <c r="L246" s="37">
        <f t="shared" si="36"/>
        <v>2635530.356215742</v>
      </c>
      <c r="M246" s="37">
        <f t="shared" si="37"/>
        <v>1904029.9055503814</v>
      </c>
      <c r="N246" s="41">
        <f>'jan-nov'!M246</f>
        <v>1828458.1239461962</v>
      </c>
      <c r="O246" s="41">
        <f t="shared" si="39"/>
        <v>75571.781604185235</v>
      </c>
    </row>
    <row r="247" spans="1:15" x14ac:dyDescent="0.3">
      <c r="A247" s="33">
        <v>1420</v>
      </c>
      <c r="B247" s="34" t="s">
        <v>300</v>
      </c>
      <c r="C247" s="35">
        <v>173721</v>
      </c>
      <c r="D247" s="36">
        <v>7677</v>
      </c>
      <c r="E247" s="37">
        <f t="shared" si="31"/>
        <v>22628.761234857368</v>
      </c>
      <c r="F247" s="38">
        <f t="shared" si="38"/>
        <v>0.85576640232211176</v>
      </c>
      <c r="G247" s="39">
        <f t="shared" si="32"/>
        <v>2288.3541361575226</v>
      </c>
      <c r="H247" s="39">
        <f t="shared" si="33"/>
        <v>409.37927826269186</v>
      </c>
      <c r="I247" s="37">
        <f t="shared" si="34"/>
        <v>2697.7334144202146</v>
      </c>
      <c r="J247" s="40">
        <f t="shared" si="40"/>
        <v>-321.39738605683681</v>
      </c>
      <c r="K247" s="37">
        <f t="shared" si="35"/>
        <v>2376.3360283633779</v>
      </c>
      <c r="L247" s="37">
        <f t="shared" si="36"/>
        <v>20710499.422503985</v>
      </c>
      <c r="M247" s="37">
        <f t="shared" si="37"/>
        <v>18243131.689745653</v>
      </c>
      <c r="N247" s="41">
        <f>'jan-nov'!M247</f>
        <v>17506361.200615942</v>
      </c>
      <c r="O247" s="41">
        <f t="shared" si="39"/>
        <v>736770.48912971094</v>
      </c>
    </row>
    <row r="248" spans="1:15" x14ac:dyDescent="0.3">
      <c r="A248" s="33">
        <v>1421</v>
      </c>
      <c r="B248" s="34" t="s">
        <v>301</v>
      </c>
      <c r="C248" s="35">
        <v>72994</v>
      </c>
      <c r="D248" s="36">
        <v>1738</v>
      </c>
      <c r="E248" s="37">
        <f t="shared" si="31"/>
        <v>41998.84925201381</v>
      </c>
      <c r="F248" s="38">
        <f t="shared" si="38"/>
        <v>1.5882974659125708</v>
      </c>
      <c r="G248" s="39">
        <f t="shared" si="32"/>
        <v>-9333.6986741363417</v>
      </c>
      <c r="H248" s="39">
        <f t="shared" si="33"/>
        <v>0</v>
      </c>
      <c r="I248" s="37">
        <f t="shared" si="34"/>
        <v>-9333.6986741363417</v>
      </c>
      <c r="J248" s="40">
        <f t="shared" si="40"/>
        <v>-321.39738605683681</v>
      </c>
      <c r="K248" s="37">
        <f t="shared" si="35"/>
        <v>-9655.0960601931783</v>
      </c>
      <c r="L248" s="37">
        <f t="shared" si="36"/>
        <v>-16221968.295648962</v>
      </c>
      <c r="M248" s="37">
        <f t="shared" si="37"/>
        <v>-16780556.952615745</v>
      </c>
      <c r="N248" s="41">
        <f>'jan-nov'!M248</f>
        <v>-16797940.149640378</v>
      </c>
      <c r="O248" s="41">
        <f t="shared" si="39"/>
        <v>17383.197024632245</v>
      </c>
    </row>
    <row r="249" spans="1:15" x14ac:dyDescent="0.3">
      <c r="A249" s="33">
        <v>1422</v>
      </c>
      <c r="B249" s="34" t="s">
        <v>302</v>
      </c>
      <c r="C249" s="35">
        <v>65981</v>
      </c>
      <c r="D249" s="36">
        <v>2146</v>
      </c>
      <c r="E249" s="37">
        <f t="shared" si="31"/>
        <v>30746.039142590867</v>
      </c>
      <c r="F249" s="38">
        <f t="shared" si="38"/>
        <v>1.1627427162110695</v>
      </c>
      <c r="G249" s="39">
        <f t="shared" si="32"/>
        <v>-2582.0126084825774</v>
      </c>
      <c r="H249" s="39">
        <f t="shared" si="33"/>
        <v>0</v>
      </c>
      <c r="I249" s="37">
        <f t="shared" si="34"/>
        <v>-2582.0126084825774</v>
      </c>
      <c r="J249" s="40">
        <f t="shared" si="40"/>
        <v>-321.39738605683681</v>
      </c>
      <c r="K249" s="37">
        <f t="shared" si="35"/>
        <v>-2903.4099945394141</v>
      </c>
      <c r="L249" s="37">
        <f t="shared" si="36"/>
        <v>-5540999.0578036113</v>
      </c>
      <c r="M249" s="37">
        <f t="shared" si="37"/>
        <v>-6230717.8482815828</v>
      </c>
      <c r="N249" s="41">
        <f>'jan-nov'!M249</f>
        <v>-6337655.2135375496</v>
      </c>
      <c r="O249" s="41">
        <f t="shared" si="39"/>
        <v>106937.36525596678</v>
      </c>
    </row>
    <row r="250" spans="1:15" x14ac:dyDescent="0.3">
      <c r="A250" s="33">
        <v>1424</v>
      </c>
      <c r="B250" s="34" t="s">
        <v>303</v>
      </c>
      <c r="C250" s="35">
        <v>151282</v>
      </c>
      <c r="D250" s="36">
        <v>5429</v>
      </c>
      <c r="E250" s="37">
        <f t="shared" si="31"/>
        <v>27865.536931294897</v>
      </c>
      <c r="F250" s="38">
        <f t="shared" si="38"/>
        <v>1.053808913398899</v>
      </c>
      <c r="G250" s="39">
        <f t="shared" si="32"/>
        <v>-853.71128170499503</v>
      </c>
      <c r="H250" s="39">
        <f t="shared" si="33"/>
        <v>0</v>
      </c>
      <c r="I250" s="37">
        <f t="shared" si="34"/>
        <v>-853.71128170499503</v>
      </c>
      <c r="J250" s="40">
        <f t="shared" si="40"/>
        <v>-321.39738605683681</v>
      </c>
      <c r="K250" s="37">
        <f t="shared" si="35"/>
        <v>-1175.1086677618318</v>
      </c>
      <c r="L250" s="37">
        <f t="shared" si="36"/>
        <v>-4634798.5483764177</v>
      </c>
      <c r="M250" s="37">
        <f t="shared" si="37"/>
        <v>-6379664.9572789846</v>
      </c>
      <c r="N250" s="41">
        <f>'jan-nov'!M250</f>
        <v>-7079656.0830826527</v>
      </c>
      <c r="O250" s="41">
        <f t="shared" si="39"/>
        <v>699991.12580366805</v>
      </c>
    </row>
    <row r="251" spans="1:15" x14ac:dyDescent="0.3">
      <c r="A251" s="33">
        <v>1426</v>
      </c>
      <c r="B251" s="34" t="s">
        <v>304</v>
      </c>
      <c r="C251" s="35">
        <v>137680</v>
      </c>
      <c r="D251" s="36">
        <v>5118</v>
      </c>
      <c r="E251" s="37">
        <f t="shared" si="31"/>
        <v>26901.133255177803</v>
      </c>
      <c r="F251" s="38">
        <f t="shared" si="38"/>
        <v>1.017337439961562</v>
      </c>
      <c r="G251" s="39">
        <f t="shared" si="32"/>
        <v>-275.06907603473883</v>
      </c>
      <c r="H251" s="39">
        <f t="shared" si="33"/>
        <v>0</v>
      </c>
      <c r="I251" s="37">
        <f t="shared" si="34"/>
        <v>-275.06907603473883</v>
      </c>
      <c r="J251" s="40">
        <f t="shared" si="40"/>
        <v>-321.39738605683681</v>
      </c>
      <c r="K251" s="37">
        <f t="shared" si="35"/>
        <v>-596.46646209157564</v>
      </c>
      <c r="L251" s="37">
        <f t="shared" si="36"/>
        <v>-1407803.5311457934</v>
      </c>
      <c r="M251" s="37">
        <f t="shared" si="37"/>
        <v>-3052715.3529846841</v>
      </c>
      <c r="N251" s="41">
        <f>'jan-nov'!M251</f>
        <v>-3677193.3750629961</v>
      </c>
      <c r="O251" s="41">
        <f t="shared" si="39"/>
        <v>624478.022078312</v>
      </c>
    </row>
    <row r="252" spans="1:15" x14ac:dyDescent="0.3">
      <c r="A252" s="33">
        <v>1428</v>
      </c>
      <c r="B252" s="34" t="s">
        <v>305</v>
      </c>
      <c r="C252" s="35">
        <v>64014</v>
      </c>
      <c r="D252" s="36">
        <v>3008</v>
      </c>
      <c r="E252" s="37">
        <f t="shared" si="31"/>
        <v>21281.25</v>
      </c>
      <c r="F252" s="38">
        <f t="shared" si="38"/>
        <v>0.80480670419395284</v>
      </c>
      <c r="G252" s="39">
        <f t="shared" si="32"/>
        <v>3096.8608770719429</v>
      </c>
      <c r="H252" s="39">
        <f t="shared" si="33"/>
        <v>881.00821046277042</v>
      </c>
      <c r="I252" s="37">
        <f t="shared" si="34"/>
        <v>3977.8690875347133</v>
      </c>
      <c r="J252" s="40">
        <f t="shared" si="40"/>
        <v>-321.39738605683681</v>
      </c>
      <c r="K252" s="37">
        <f t="shared" si="35"/>
        <v>3656.4717014778766</v>
      </c>
      <c r="L252" s="37">
        <f t="shared" si="36"/>
        <v>11965430.215304418</v>
      </c>
      <c r="M252" s="37">
        <f t="shared" si="37"/>
        <v>10998666.878045453</v>
      </c>
      <c r="N252" s="41">
        <f>'jan-nov'!M252</f>
        <v>11048021.335346194</v>
      </c>
      <c r="O252" s="41">
        <f t="shared" si="39"/>
        <v>-49354.457300741225</v>
      </c>
    </row>
    <row r="253" spans="1:15" x14ac:dyDescent="0.3">
      <c r="A253" s="33">
        <v>1429</v>
      </c>
      <c r="B253" s="34" t="s">
        <v>306</v>
      </c>
      <c r="C253" s="35">
        <v>56681</v>
      </c>
      <c r="D253" s="36">
        <v>2823</v>
      </c>
      <c r="E253" s="37">
        <f t="shared" si="31"/>
        <v>20078.285511866809</v>
      </c>
      <c r="F253" s="38">
        <f t="shared" si="38"/>
        <v>0.75931342325618656</v>
      </c>
      <c r="G253" s="39">
        <f t="shared" si="32"/>
        <v>3818.639569951858</v>
      </c>
      <c r="H253" s="39">
        <f t="shared" si="33"/>
        <v>1302.0457813093874</v>
      </c>
      <c r="I253" s="37">
        <f t="shared" si="34"/>
        <v>5120.6853512612452</v>
      </c>
      <c r="J253" s="40">
        <f t="shared" si="40"/>
        <v>-321.39738605683681</v>
      </c>
      <c r="K253" s="37">
        <f t="shared" si="35"/>
        <v>4799.2879652044085</v>
      </c>
      <c r="L253" s="37">
        <f t="shared" si="36"/>
        <v>14455694.746610494</v>
      </c>
      <c r="M253" s="37">
        <f t="shared" si="37"/>
        <v>13548389.925772045</v>
      </c>
      <c r="N253" s="41">
        <f>'jan-nov'!M253</f>
        <v>13807858.886197582</v>
      </c>
      <c r="O253" s="41">
        <f t="shared" si="39"/>
        <v>-259468.96042553708</v>
      </c>
    </row>
    <row r="254" spans="1:15" x14ac:dyDescent="0.3">
      <c r="A254" s="33">
        <v>1430</v>
      </c>
      <c r="B254" s="34" t="s">
        <v>307</v>
      </c>
      <c r="C254" s="35">
        <v>61188</v>
      </c>
      <c r="D254" s="36">
        <v>2960</v>
      </c>
      <c r="E254" s="37">
        <f t="shared" si="31"/>
        <v>20671.62162162162</v>
      </c>
      <c r="F254" s="38">
        <f t="shared" si="38"/>
        <v>0.7817519961300089</v>
      </c>
      <c r="G254" s="39">
        <f t="shared" si="32"/>
        <v>3462.6379040989709</v>
      </c>
      <c r="H254" s="39">
        <f t="shared" si="33"/>
        <v>1094.3781428952034</v>
      </c>
      <c r="I254" s="37">
        <f t="shared" si="34"/>
        <v>4557.0160469941748</v>
      </c>
      <c r="J254" s="40">
        <f t="shared" si="40"/>
        <v>-321.39738605683681</v>
      </c>
      <c r="K254" s="37">
        <f t="shared" si="35"/>
        <v>4235.6186609373381</v>
      </c>
      <c r="L254" s="37">
        <f t="shared" si="36"/>
        <v>13488767.499102756</v>
      </c>
      <c r="M254" s="37">
        <f t="shared" si="37"/>
        <v>12537431.23637452</v>
      </c>
      <c r="N254" s="41">
        <f>'jan-nov'!M254</f>
        <v>12444549.186377909</v>
      </c>
      <c r="O254" s="41">
        <f t="shared" si="39"/>
        <v>92882.049996610731</v>
      </c>
    </row>
    <row r="255" spans="1:15" x14ac:dyDescent="0.3">
      <c r="A255" s="33">
        <v>1431</v>
      </c>
      <c r="B255" s="34" t="s">
        <v>308</v>
      </c>
      <c r="C255" s="35">
        <v>66273</v>
      </c>
      <c r="D255" s="36">
        <v>3026</v>
      </c>
      <c r="E255" s="37">
        <f t="shared" si="31"/>
        <v>21901.189689358889</v>
      </c>
      <c r="F255" s="38">
        <f t="shared" si="38"/>
        <v>0.82825136173013847</v>
      </c>
      <c r="G255" s="39">
        <f t="shared" si="32"/>
        <v>2724.8970634566094</v>
      </c>
      <c r="H255" s="39">
        <f t="shared" si="33"/>
        <v>664.02931918715922</v>
      </c>
      <c r="I255" s="37">
        <f t="shared" si="34"/>
        <v>3388.9263826437686</v>
      </c>
      <c r="J255" s="40">
        <f t="shared" si="40"/>
        <v>-321.39738605683681</v>
      </c>
      <c r="K255" s="37">
        <f t="shared" si="35"/>
        <v>3067.528996586932</v>
      </c>
      <c r="L255" s="37">
        <f t="shared" si="36"/>
        <v>10254891.233880043</v>
      </c>
      <c r="M255" s="37">
        <f t="shared" si="37"/>
        <v>9282342.7436720561</v>
      </c>
      <c r="N255" s="41">
        <f>'jan-nov'!M255</f>
        <v>9007767.1412093062</v>
      </c>
      <c r="O255" s="41">
        <f t="shared" si="39"/>
        <v>274575.60246274993</v>
      </c>
    </row>
    <row r="256" spans="1:15" x14ac:dyDescent="0.3">
      <c r="A256" s="33">
        <v>1432</v>
      </c>
      <c r="B256" s="34" t="s">
        <v>309</v>
      </c>
      <c r="C256" s="35">
        <v>329023</v>
      </c>
      <c r="D256" s="36">
        <v>12801</v>
      </c>
      <c r="E256" s="37">
        <f t="shared" si="31"/>
        <v>25702.913834856652</v>
      </c>
      <c r="F256" s="38">
        <f t="shared" si="38"/>
        <v>0.97202360630189188</v>
      </c>
      <c r="G256" s="39">
        <f t="shared" si="32"/>
        <v>443.86257615795182</v>
      </c>
      <c r="H256" s="39">
        <f t="shared" si="33"/>
        <v>0</v>
      </c>
      <c r="I256" s="37">
        <f t="shared" si="34"/>
        <v>443.86257615795182</v>
      </c>
      <c r="J256" s="40">
        <f t="shared" si="40"/>
        <v>-321.39738605683681</v>
      </c>
      <c r="K256" s="37">
        <f t="shared" si="35"/>
        <v>122.46519010111501</v>
      </c>
      <c r="L256" s="37">
        <f t="shared" si="36"/>
        <v>5681884.8373979414</v>
      </c>
      <c r="M256" s="37">
        <f t="shared" si="37"/>
        <v>1567676.8984843732</v>
      </c>
      <c r="N256" s="41">
        <f>'jan-nov'!M256</f>
        <v>2514964.8702263855</v>
      </c>
      <c r="O256" s="41">
        <f t="shared" si="39"/>
        <v>-947287.97174201231</v>
      </c>
    </row>
    <row r="257" spans="1:15" x14ac:dyDescent="0.3">
      <c r="A257" s="33">
        <v>1433</v>
      </c>
      <c r="B257" s="34" t="s">
        <v>310</v>
      </c>
      <c r="C257" s="35">
        <v>59772</v>
      </c>
      <c r="D257" s="36">
        <v>2777</v>
      </c>
      <c r="E257" s="37">
        <f t="shared" si="31"/>
        <v>21523.946705077422</v>
      </c>
      <c r="F257" s="38">
        <f t="shared" si="38"/>
        <v>0.81398492141954304</v>
      </c>
      <c r="G257" s="39">
        <f t="shared" si="32"/>
        <v>2951.24285402549</v>
      </c>
      <c r="H257" s="39">
        <f t="shared" si="33"/>
        <v>796.06436368567279</v>
      </c>
      <c r="I257" s="37">
        <f t="shared" si="34"/>
        <v>3747.3072177111626</v>
      </c>
      <c r="J257" s="40">
        <f t="shared" si="40"/>
        <v>-321.39738605683681</v>
      </c>
      <c r="K257" s="37">
        <f t="shared" si="35"/>
        <v>3425.9098316543259</v>
      </c>
      <c r="L257" s="37">
        <f t="shared" si="36"/>
        <v>10406272.143583899</v>
      </c>
      <c r="M257" s="37">
        <f t="shared" si="37"/>
        <v>9513751.6025040634</v>
      </c>
      <c r="N257" s="41">
        <f>'jan-nov'!M257</f>
        <v>9235258.493436303</v>
      </c>
      <c r="O257" s="41">
        <f t="shared" si="39"/>
        <v>278493.10906776041</v>
      </c>
    </row>
    <row r="258" spans="1:15" x14ac:dyDescent="0.3">
      <c r="A258" s="33">
        <v>1438</v>
      </c>
      <c r="B258" s="34" t="s">
        <v>311</v>
      </c>
      <c r="C258" s="35">
        <v>95883</v>
      </c>
      <c r="D258" s="36">
        <v>3890</v>
      </c>
      <c r="E258" s="37">
        <f t="shared" si="31"/>
        <v>24648.586118251929</v>
      </c>
      <c r="F258" s="38">
        <f t="shared" si="38"/>
        <v>0.93215141765033316</v>
      </c>
      <c r="G258" s="39">
        <f t="shared" si="32"/>
        <v>1076.4592061207854</v>
      </c>
      <c r="H258" s="39">
        <f t="shared" si="33"/>
        <v>0</v>
      </c>
      <c r="I258" s="37">
        <f t="shared" si="34"/>
        <v>1076.4592061207854</v>
      </c>
      <c r="J258" s="40">
        <f t="shared" si="40"/>
        <v>-321.39738605683681</v>
      </c>
      <c r="K258" s="37">
        <f t="shared" si="35"/>
        <v>755.06182006394863</v>
      </c>
      <c r="L258" s="37">
        <f t="shared" si="36"/>
        <v>4187426.3118098555</v>
      </c>
      <c r="M258" s="37">
        <f t="shared" si="37"/>
        <v>2937190.4800487603</v>
      </c>
      <c r="N258" s="41">
        <f>'jan-nov'!M258</f>
        <v>2427852.9447059333</v>
      </c>
      <c r="O258" s="41">
        <f t="shared" si="39"/>
        <v>509337.53534282697</v>
      </c>
    </row>
    <row r="259" spans="1:15" x14ac:dyDescent="0.3">
      <c r="A259" s="33">
        <v>1439</v>
      </c>
      <c r="B259" s="34" t="s">
        <v>312</v>
      </c>
      <c r="C259" s="35">
        <v>143596</v>
      </c>
      <c r="D259" s="36">
        <v>6082</v>
      </c>
      <c r="E259" s="37">
        <f t="shared" si="31"/>
        <v>23609.996711608022</v>
      </c>
      <c r="F259" s="38">
        <f t="shared" si="38"/>
        <v>0.89287441477823515</v>
      </c>
      <c r="G259" s="39">
        <f t="shared" si="32"/>
        <v>1699.6128501071296</v>
      </c>
      <c r="H259" s="39">
        <f t="shared" si="33"/>
        <v>65.946861399962657</v>
      </c>
      <c r="I259" s="37">
        <f t="shared" si="34"/>
        <v>1765.5597115070923</v>
      </c>
      <c r="J259" s="40">
        <f t="shared" si="40"/>
        <v>-321.39738605683681</v>
      </c>
      <c r="K259" s="37">
        <f t="shared" si="35"/>
        <v>1444.1623254502556</v>
      </c>
      <c r="L259" s="37">
        <f t="shared" si="36"/>
        <v>10738134.165386135</v>
      </c>
      <c r="M259" s="37">
        <f t="shared" si="37"/>
        <v>8783395.2633884549</v>
      </c>
      <c r="N259" s="41">
        <f>'jan-nov'!M259</f>
        <v>8740310.6255237926</v>
      </c>
      <c r="O259" s="41">
        <f t="shared" si="39"/>
        <v>43084.637864662334</v>
      </c>
    </row>
    <row r="260" spans="1:15" x14ac:dyDescent="0.3">
      <c r="A260" s="33">
        <v>1441</v>
      </c>
      <c r="B260" s="34" t="s">
        <v>313</v>
      </c>
      <c r="C260" s="35">
        <v>61846</v>
      </c>
      <c r="D260" s="36">
        <v>2752</v>
      </c>
      <c r="E260" s="37">
        <f t="shared" si="31"/>
        <v>22473.110465116279</v>
      </c>
      <c r="F260" s="38">
        <f t="shared" si="38"/>
        <v>0.84988005715908899</v>
      </c>
      <c r="G260" s="39">
        <f t="shared" si="32"/>
        <v>2381.7445980021757</v>
      </c>
      <c r="H260" s="39">
        <f t="shared" si="33"/>
        <v>463.85704767207295</v>
      </c>
      <c r="I260" s="37">
        <f t="shared" si="34"/>
        <v>2845.6016456742486</v>
      </c>
      <c r="J260" s="40">
        <f t="shared" si="40"/>
        <v>-321.39738605683681</v>
      </c>
      <c r="K260" s="37">
        <f t="shared" si="35"/>
        <v>2524.2042596174119</v>
      </c>
      <c r="L260" s="37">
        <f t="shared" si="36"/>
        <v>7831095.728895532</v>
      </c>
      <c r="M260" s="37">
        <f t="shared" si="37"/>
        <v>6946610.1224671174</v>
      </c>
      <c r="N260" s="41">
        <f>'jan-nov'!M260</f>
        <v>6506536.5408486547</v>
      </c>
      <c r="O260" s="41">
        <f t="shared" si="39"/>
        <v>440073.58161846269</v>
      </c>
    </row>
    <row r="261" spans="1:15" x14ac:dyDescent="0.3">
      <c r="A261" s="33">
        <v>1443</v>
      </c>
      <c r="B261" s="34" t="s">
        <v>314</v>
      </c>
      <c r="C261" s="35">
        <v>130598</v>
      </c>
      <c r="D261" s="36">
        <v>5987</v>
      </c>
      <c r="E261" s="37">
        <f t="shared" si="31"/>
        <v>21813.596124937365</v>
      </c>
      <c r="F261" s="38">
        <f t="shared" si="38"/>
        <v>0.82493877962661133</v>
      </c>
      <c r="G261" s="39">
        <f t="shared" si="32"/>
        <v>2777.4532021095242</v>
      </c>
      <c r="H261" s="39">
        <f t="shared" si="33"/>
        <v>694.68706673469273</v>
      </c>
      <c r="I261" s="37">
        <f t="shared" si="34"/>
        <v>3472.1402688442167</v>
      </c>
      <c r="J261" s="40">
        <f t="shared" si="40"/>
        <v>-321.39738605683681</v>
      </c>
      <c r="K261" s="37">
        <f t="shared" si="35"/>
        <v>3150.74288278738</v>
      </c>
      <c r="L261" s="37">
        <f t="shared" si="36"/>
        <v>20787703.789570324</v>
      </c>
      <c r="M261" s="37">
        <f t="shared" si="37"/>
        <v>18863497.639248043</v>
      </c>
      <c r="N261" s="41">
        <f>'jan-nov'!M261</f>
        <v>17915327.205690734</v>
      </c>
      <c r="O261" s="41">
        <f t="shared" si="39"/>
        <v>948170.43355730921</v>
      </c>
    </row>
    <row r="262" spans="1:15" x14ac:dyDescent="0.3">
      <c r="A262" s="33">
        <v>1444</v>
      </c>
      <c r="B262" s="34" t="s">
        <v>315</v>
      </c>
      <c r="C262" s="35">
        <v>22709</v>
      </c>
      <c r="D262" s="36">
        <v>1221</v>
      </c>
      <c r="E262" s="37">
        <f t="shared" si="31"/>
        <v>18598.689598689598</v>
      </c>
      <c r="F262" s="38">
        <f t="shared" si="38"/>
        <v>0.70335859398520884</v>
      </c>
      <c r="G262" s="39">
        <f t="shared" si="32"/>
        <v>4706.3971178581842</v>
      </c>
      <c r="H262" s="39">
        <f t="shared" si="33"/>
        <v>1819.9043509214112</v>
      </c>
      <c r="I262" s="37">
        <f t="shared" si="34"/>
        <v>6526.3014687795949</v>
      </c>
      <c r="J262" s="40">
        <f t="shared" si="40"/>
        <v>-321.39738605683681</v>
      </c>
      <c r="K262" s="37">
        <f t="shared" si="35"/>
        <v>6204.9040827227582</v>
      </c>
      <c r="L262" s="37">
        <f t="shared" si="36"/>
        <v>7968614.093379885</v>
      </c>
      <c r="M262" s="37">
        <f t="shared" si="37"/>
        <v>7576187.8850044878</v>
      </c>
      <c r="N262" s="41">
        <f>'jan-nov'!M262</f>
        <v>7405432.1643808866</v>
      </c>
      <c r="O262" s="41">
        <f t="shared" si="39"/>
        <v>170755.72062360123</v>
      </c>
    </row>
    <row r="263" spans="1:15" x14ac:dyDescent="0.3">
      <c r="A263" s="33">
        <v>1445</v>
      </c>
      <c r="B263" s="34" t="s">
        <v>316</v>
      </c>
      <c r="C263" s="35">
        <v>128806</v>
      </c>
      <c r="D263" s="36">
        <v>5751</v>
      </c>
      <c r="E263" s="37">
        <f t="shared" si="31"/>
        <v>22397.148322030953</v>
      </c>
      <c r="F263" s="38">
        <f t="shared" si="38"/>
        <v>0.84700734798927946</v>
      </c>
      <c r="G263" s="39">
        <f t="shared" si="32"/>
        <v>2427.3218838533712</v>
      </c>
      <c r="H263" s="39">
        <f t="shared" si="33"/>
        <v>490.44379775193698</v>
      </c>
      <c r="I263" s="37">
        <f t="shared" si="34"/>
        <v>2917.7656816053081</v>
      </c>
      <c r="J263" s="40">
        <f t="shared" si="40"/>
        <v>-321.39738605683681</v>
      </c>
      <c r="K263" s="37">
        <f t="shared" si="35"/>
        <v>2596.3682955484715</v>
      </c>
      <c r="L263" s="37">
        <f t="shared" si="36"/>
        <v>16780070.434912127</v>
      </c>
      <c r="M263" s="37">
        <f t="shared" si="37"/>
        <v>14931714.067699259</v>
      </c>
      <c r="N263" s="41">
        <f>'jan-nov'!M263</f>
        <v>14077859.973263294</v>
      </c>
      <c r="O263" s="41">
        <f t="shared" si="39"/>
        <v>853854.09443596564</v>
      </c>
    </row>
    <row r="264" spans="1:15" x14ac:dyDescent="0.3">
      <c r="A264" s="33">
        <v>1449</v>
      </c>
      <c r="B264" s="34" t="s">
        <v>317</v>
      </c>
      <c r="C264" s="35">
        <v>163009</v>
      </c>
      <c r="D264" s="36">
        <v>7155</v>
      </c>
      <c r="E264" s="37">
        <f t="shared" ref="E264:E327" si="41">(C264*1000)/D264</f>
        <v>22782.529699510833</v>
      </c>
      <c r="F264" s="38">
        <f t="shared" si="38"/>
        <v>0.8615815631442777</v>
      </c>
      <c r="G264" s="39">
        <f t="shared" ref="G264:G327" si="42">(E$437-E264)*0.6</f>
        <v>2196.0930573654432</v>
      </c>
      <c r="H264" s="39">
        <f t="shared" ref="H264:H327" si="43">IF(E264&gt;=E$437*0.9,0,IF(E264&lt;0.9*E$437,(E$437*0.9-E264)*0.35))</f>
        <v>355.56031563397897</v>
      </c>
      <c r="I264" s="37">
        <f t="shared" ref="I264:I327" si="44">G264+H264</f>
        <v>2551.6533729994221</v>
      </c>
      <c r="J264" s="40">
        <f t="shared" si="40"/>
        <v>-321.39738605683681</v>
      </c>
      <c r="K264" s="37">
        <f t="shared" ref="K264:K327" si="45">I264+J264</f>
        <v>2230.2559869425854</v>
      </c>
      <c r="L264" s="37">
        <f t="shared" ref="L264:L327" si="46">(I264*D264)</f>
        <v>18257079.883810867</v>
      </c>
      <c r="M264" s="37">
        <f t="shared" ref="M264:M327" si="47">(K264*D264)</f>
        <v>15957481.586574199</v>
      </c>
      <c r="N264" s="41">
        <f>'jan-nov'!M264</f>
        <v>26570732.8305858</v>
      </c>
      <c r="O264" s="41">
        <f t="shared" si="39"/>
        <v>-10613251.244011601</v>
      </c>
    </row>
    <row r="265" spans="1:15" x14ac:dyDescent="0.3">
      <c r="A265" s="33">
        <v>1502</v>
      </c>
      <c r="B265" s="34" t="s">
        <v>318</v>
      </c>
      <c r="C265" s="35">
        <v>684093</v>
      </c>
      <c r="D265" s="36">
        <v>26392</v>
      </c>
      <c r="E265" s="37">
        <f t="shared" si="41"/>
        <v>25920.468323734465</v>
      </c>
      <c r="F265" s="38">
        <f t="shared" ref="F265:F328" si="48">IF(ISNUMBER(C265),E265/E$437,"")</f>
        <v>0.98025100418389377</v>
      </c>
      <c r="G265" s="39">
        <f t="shared" si="42"/>
        <v>313.32988283126394</v>
      </c>
      <c r="H265" s="39">
        <f t="shared" si="43"/>
        <v>0</v>
      </c>
      <c r="I265" s="37">
        <f t="shared" si="44"/>
        <v>313.32988283126394</v>
      </c>
      <c r="J265" s="40">
        <f t="shared" si="40"/>
        <v>-321.39738605683681</v>
      </c>
      <c r="K265" s="37">
        <f t="shared" si="45"/>
        <v>-8.0675032255728638</v>
      </c>
      <c r="L265" s="37">
        <f t="shared" si="46"/>
        <v>8269402.2676827181</v>
      </c>
      <c r="M265" s="37">
        <f t="shared" si="47"/>
        <v>-212917.54512931901</v>
      </c>
      <c r="N265" s="41">
        <f>'jan-nov'!M265</f>
        <v>-1643643.0548383193</v>
      </c>
      <c r="O265" s="41">
        <f t="shared" ref="O265:O328" si="49">M265-N265</f>
        <v>1430725.5097090004</v>
      </c>
    </row>
    <row r="266" spans="1:15" x14ac:dyDescent="0.3">
      <c r="A266" s="33">
        <v>1504</v>
      </c>
      <c r="B266" s="34" t="s">
        <v>319</v>
      </c>
      <c r="C266" s="35">
        <v>1213350</v>
      </c>
      <c r="D266" s="36">
        <v>46316</v>
      </c>
      <c r="E266" s="37">
        <f t="shared" si="41"/>
        <v>26197.210467225148</v>
      </c>
      <c r="F266" s="38">
        <f t="shared" si="48"/>
        <v>0.99071673962773776</v>
      </c>
      <c r="G266" s="39">
        <f t="shared" si="42"/>
        <v>147.2845967368543</v>
      </c>
      <c r="H266" s="39">
        <f t="shared" si="43"/>
        <v>0</v>
      </c>
      <c r="I266" s="37">
        <f t="shared" si="44"/>
        <v>147.2845967368543</v>
      </c>
      <c r="J266" s="40">
        <f t="shared" ref="J266:J329" si="50">I$439</f>
        <v>-321.39738605683681</v>
      </c>
      <c r="K266" s="37">
        <f t="shared" si="45"/>
        <v>-174.11278931998251</v>
      </c>
      <c r="L266" s="37">
        <f t="shared" si="46"/>
        <v>6821633.3824641434</v>
      </c>
      <c r="M266" s="37">
        <f t="shared" si="47"/>
        <v>-8064207.9501443096</v>
      </c>
      <c r="N266" s="41">
        <f>'jan-nov'!M266</f>
        <v>-8526162.008483272</v>
      </c>
      <c r="O266" s="41">
        <f t="shared" si="49"/>
        <v>461954.0583389625</v>
      </c>
    </row>
    <row r="267" spans="1:15" x14ac:dyDescent="0.3">
      <c r="A267" s="33">
        <v>1505</v>
      </c>
      <c r="B267" s="34" t="s">
        <v>320</v>
      </c>
      <c r="C267" s="35">
        <v>582836</v>
      </c>
      <c r="D267" s="36">
        <v>24507</v>
      </c>
      <c r="E267" s="37">
        <f t="shared" si="41"/>
        <v>23782.429509935937</v>
      </c>
      <c r="F267" s="38">
        <f t="shared" si="48"/>
        <v>0.89939541669857492</v>
      </c>
      <c r="G267" s="39">
        <f t="shared" si="42"/>
        <v>1596.153171110381</v>
      </c>
      <c r="H267" s="39">
        <f t="shared" si="43"/>
        <v>5.5953819851925797</v>
      </c>
      <c r="I267" s="37">
        <f t="shared" si="44"/>
        <v>1601.7485530955735</v>
      </c>
      <c r="J267" s="40">
        <f t="shared" si="50"/>
        <v>-321.39738605683681</v>
      </c>
      <c r="K267" s="37">
        <f t="shared" si="45"/>
        <v>1280.3511670387365</v>
      </c>
      <c r="L267" s="37">
        <f t="shared" si="46"/>
        <v>39254051.790713221</v>
      </c>
      <c r="M267" s="37">
        <f t="shared" si="47"/>
        <v>31377566.050618317</v>
      </c>
      <c r="N267" s="41">
        <f>'jan-nov'!M267</f>
        <v>30626013.551647395</v>
      </c>
      <c r="O267" s="41">
        <f t="shared" si="49"/>
        <v>751552.49897092208</v>
      </c>
    </row>
    <row r="268" spans="1:15" x14ac:dyDescent="0.3">
      <c r="A268" s="33">
        <v>1511</v>
      </c>
      <c r="B268" s="34" t="s">
        <v>321</v>
      </c>
      <c r="C268" s="35">
        <v>74410</v>
      </c>
      <c r="D268" s="36">
        <v>3258</v>
      </c>
      <c r="E268" s="37">
        <f t="shared" si="41"/>
        <v>22839.165131982812</v>
      </c>
      <c r="F268" s="38">
        <f t="shared" si="48"/>
        <v>0.8637233816816462</v>
      </c>
      <c r="G268" s="39">
        <f t="shared" si="42"/>
        <v>2162.1117978822554</v>
      </c>
      <c r="H268" s="39">
        <f t="shared" si="43"/>
        <v>335.73791426878614</v>
      </c>
      <c r="I268" s="37">
        <f t="shared" si="44"/>
        <v>2497.8497121510413</v>
      </c>
      <c r="J268" s="40">
        <f t="shared" si="50"/>
        <v>-321.39738605683681</v>
      </c>
      <c r="K268" s="37">
        <f t="shared" si="45"/>
        <v>2176.4523260942046</v>
      </c>
      <c r="L268" s="37">
        <f t="shared" si="46"/>
        <v>8137994.3621880924</v>
      </c>
      <c r="M268" s="37">
        <f t="shared" si="47"/>
        <v>7090881.6784149185</v>
      </c>
      <c r="N268" s="41">
        <f>'jan-nov'!M268</f>
        <v>6595740.861222717</v>
      </c>
      <c r="O268" s="41">
        <f t="shared" si="49"/>
        <v>495140.8171922015</v>
      </c>
    </row>
    <row r="269" spans="1:15" x14ac:dyDescent="0.3">
      <c r="A269" s="33">
        <v>1514</v>
      </c>
      <c r="B269" s="34" t="s">
        <v>178</v>
      </c>
      <c r="C269" s="35">
        <v>62048</v>
      </c>
      <c r="D269" s="36">
        <v>2635</v>
      </c>
      <c r="E269" s="37">
        <f t="shared" si="41"/>
        <v>23547.628083491461</v>
      </c>
      <c r="F269" s="38">
        <f t="shared" si="48"/>
        <v>0.8905157802976672</v>
      </c>
      <c r="G269" s="39">
        <f t="shared" si="42"/>
        <v>1737.0340269770661</v>
      </c>
      <c r="H269" s="39">
        <f t="shared" si="43"/>
        <v>87.775881240759006</v>
      </c>
      <c r="I269" s="37">
        <f t="shared" si="44"/>
        <v>1824.8099082178251</v>
      </c>
      <c r="J269" s="40">
        <f t="shared" si="50"/>
        <v>-321.39738605683681</v>
      </c>
      <c r="K269" s="37">
        <f t="shared" si="45"/>
        <v>1503.4125221609884</v>
      </c>
      <c r="L269" s="37">
        <f t="shared" si="46"/>
        <v>4808374.108153969</v>
      </c>
      <c r="M269" s="37">
        <f t="shared" si="47"/>
        <v>3961491.9958942044</v>
      </c>
      <c r="N269" s="41">
        <f>'jan-nov'!M269</f>
        <v>3431513.8027384393</v>
      </c>
      <c r="O269" s="41">
        <f t="shared" si="49"/>
        <v>529978.19315576507</v>
      </c>
    </row>
    <row r="270" spans="1:15" x14ac:dyDescent="0.3">
      <c r="A270" s="33">
        <v>1515</v>
      </c>
      <c r="B270" s="34" t="s">
        <v>322</v>
      </c>
      <c r="C270" s="35">
        <v>248460</v>
      </c>
      <c r="D270" s="36">
        <v>8934</v>
      </c>
      <c r="E270" s="37">
        <f t="shared" si="41"/>
        <v>27810.611148421758</v>
      </c>
      <c r="F270" s="38">
        <f t="shared" si="48"/>
        <v>1.051731749778839</v>
      </c>
      <c r="G270" s="39">
        <f t="shared" si="42"/>
        <v>-820.75581198111172</v>
      </c>
      <c r="H270" s="39">
        <f t="shared" si="43"/>
        <v>0</v>
      </c>
      <c r="I270" s="37">
        <f t="shared" si="44"/>
        <v>-820.75581198111172</v>
      </c>
      <c r="J270" s="40">
        <f t="shared" si="50"/>
        <v>-321.39738605683681</v>
      </c>
      <c r="K270" s="37">
        <f t="shared" si="45"/>
        <v>-1142.1531980379486</v>
      </c>
      <c r="L270" s="37">
        <f t="shared" si="46"/>
        <v>-7332632.4242392518</v>
      </c>
      <c r="M270" s="37">
        <f t="shared" si="47"/>
        <v>-10203996.671271034</v>
      </c>
      <c r="N270" s="41">
        <f>'jan-nov'!M270</f>
        <v>-9798269.5609247237</v>
      </c>
      <c r="O270" s="41">
        <f t="shared" si="49"/>
        <v>-405727.11034630984</v>
      </c>
    </row>
    <row r="271" spans="1:15" x14ac:dyDescent="0.3">
      <c r="A271" s="33">
        <v>1516</v>
      </c>
      <c r="B271" s="34" t="s">
        <v>323</v>
      </c>
      <c r="C271" s="35">
        <v>257483</v>
      </c>
      <c r="D271" s="36">
        <v>8292</v>
      </c>
      <c r="E271" s="37">
        <f t="shared" si="41"/>
        <v>31051.977809937289</v>
      </c>
      <c r="F271" s="38">
        <f t="shared" si="48"/>
        <v>1.174312595355977</v>
      </c>
      <c r="G271" s="39">
        <f t="shared" si="42"/>
        <v>-2765.5758088904299</v>
      </c>
      <c r="H271" s="39">
        <f t="shared" si="43"/>
        <v>0</v>
      </c>
      <c r="I271" s="37">
        <f t="shared" si="44"/>
        <v>-2765.5758088904299</v>
      </c>
      <c r="J271" s="40">
        <f t="shared" si="50"/>
        <v>-321.39738605683681</v>
      </c>
      <c r="K271" s="37">
        <f t="shared" si="45"/>
        <v>-3086.9731949472666</v>
      </c>
      <c r="L271" s="37">
        <f t="shared" si="46"/>
        <v>-22932154.607319444</v>
      </c>
      <c r="M271" s="37">
        <f t="shared" si="47"/>
        <v>-25597181.732502736</v>
      </c>
      <c r="N271" s="41">
        <f>'jan-nov'!M271</f>
        <v>-26225038.504498303</v>
      </c>
      <c r="O271" s="41">
        <f t="shared" si="49"/>
        <v>627856.77199556679</v>
      </c>
    </row>
    <row r="272" spans="1:15" x14ac:dyDescent="0.3">
      <c r="A272" s="33">
        <v>1517</v>
      </c>
      <c r="B272" s="34" t="s">
        <v>324</v>
      </c>
      <c r="C272" s="35">
        <v>114254</v>
      </c>
      <c r="D272" s="36">
        <v>5065</v>
      </c>
      <c r="E272" s="37">
        <f t="shared" si="41"/>
        <v>22557.551826258637</v>
      </c>
      <c r="F272" s="38">
        <f t="shared" si="48"/>
        <v>0.85307343036595573</v>
      </c>
      <c r="G272" s="39">
        <f t="shared" si="42"/>
        <v>2331.0797813167605</v>
      </c>
      <c r="H272" s="39">
        <f t="shared" si="43"/>
        <v>434.30257127224741</v>
      </c>
      <c r="I272" s="37">
        <f t="shared" si="44"/>
        <v>2765.382352589008</v>
      </c>
      <c r="J272" s="40">
        <f t="shared" si="50"/>
        <v>-321.39738605683681</v>
      </c>
      <c r="K272" s="37">
        <f t="shared" si="45"/>
        <v>2443.9849665321713</v>
      </c>
      <c r="L272" s="37">
        <f t="shared" si="46"/>
        <v>14006661.615863325</v>
      </c>
      <c r="M272" s="37">
        <f t="shared" si="47"/>
        <v>12378783.855485447</v>
      </c>
      <c r="N272" s="41">
        <f>'jan-nov'!M272</f>
        <v>11680497.594258137</v>
      </c>
      <c r="O272" s="41">
        <f t="shared" si="49"/>
        <v>698286.2612273097</v>
      </c>
    </row>
    <row r="273" spans="1:15" x14ac:dyDescent="0.3">
      <c r="A273" s="33">
        <v>1519</v>
      </c>
      <c r="B273" s="34" t="s">
        <v>325</v>
      </c>
      <c r="C273" s="35">
        <v>193969</v>
      </c>
      <c r="D273" s="36">
        <v>8977</v>
      </c>
      <c r="E273" s="37">
        <f t="shared" si="41"/>
        <v>21607.329842931937</v>
      </c>
      <c r="F273" s="38">
        <f t="shared" si="48"/>
        <v>0.81713827511643788</v>
      </c>
      <c r="G273" s="39">
        <f t="shared" si="42"/>
        <v>2901.2129713127811</v>
      </c>
      <c r="H273" s="39">
        <f t="shared" si="43"/>
        <v>766.88026543659271</v>
      </c>
      <c r="I273" s="37">
        <f t="shared" si="44"/>
        <v>3668.0932367493738</v>
      </c>
      <c r="J273" s="40">
        <f t="shared" si="50"/>
        <v>-321.39738605683681</v>
      </c>
      <c r="K273" s="37">
        <f t="shared" si="45"/>
        <v>3346.6958506925371</v>
      </c>
      <c r="L273" s="37">
        <f t="shared" si="46"/>
        <v>32928472.986299127</v>
      </c>
      <c r="M273" s="37">
        <f t="shared" si="47"/>
        <v>30043288.651666906</v>
      </c>
      <c r="N273" s="41">
        <f>'jan-nov'!M273</f>
        <v>29002902.735173825</v>
      </c>
      <c r="O273" s="41">
        <f t="shared" si="49"/>
        <v>1040385.9164930806</v>
      </c>
    </row>
    <row r="274" spans="1:15" x14ac:dyDescent="0.3">
      <c r="A274" s="33">
        <v>1520</v>
      </c>
      <c r="B274" s="34" t="s">
        <v>326</v>
      </c>
      <c r="C274" s="35">
        <v>248077</v>
      </c>
      <c r="D274" s="36">
        <v>10589</v>
      </c>
      <c r="E274" s="37">
        <f t="shared" si="41"/>
        <v>23427.8024364907</v>
      </c>
      <c r="F274" s="38">
        <f t="shared" si="48"/>
        <v>0.88598425681852044</v>
      </c>
      <c r="G274" s="39">
        <f t="shared" si="42"/>
        <v>1808.9294151775232</v>
      </c>
      <c r="H274" s="39">
        <f t="shared" si="43"/>
        <v>129.71485769102563</v>
      </c>
      <c r="I274" s="37">
        <f t="shared" si="44"/>
        <v>1938.6442728685488</v>
      </c>
      <c r="J274" s="40">
        <f t="shared" si="50"/>
        <v>-321.39738605683681</v>
      </c>
      <c r="K274" s="37">
        <f t="shared" si="45"/>
        <v>1617.2468868117121</v>
      </c>
      <c r="L274" s="37">
        <f t="shared" si="46"/>
        <v>20528304.205405064</v>
      </c>
      <c r="M274" s="37">
        <f t="shared" si="47"/>
        <v>17125027.28444922</v>
      </c>
      <c r="N274" s="41">
        <f>'jan-nov'!M274</f>
        <v>17454638.238025568</v>
      </c>
      <c r="O274" s="41">
        <f t="shared" si="49"/>
        <v>-329610.95357634872</v>
      </c>
    </row>
    <row r="275" spans="1:15" x14ac:dyDescent="0.3">
      <c r="A275" s="33">
        <v>1523</v>
      </c>
      <c r="B275" s="34" t="s">
        <v>327</v>
      </c>
      <c r="C275" s="35">
        <v>57694</v>
      </c>
      <c r="D275" s="36">
        <v>2294</v>
      </c>
      <c r="E275" s="37">
        <f t="shared" si="41"/>
        <v>25149.956408020924</v>
      </c>
      <c r="F275" s="38">
        <f t="shared" si="48"/>
        <v>0.95111206002283255</v>
      </c>
      <c r="G275" s="39">
        <f t="shared" si="42"/>
        <v>775.63703225938877</v>
      </c>
      <c r="H275" s="39">
        <f t="shared" si="43"/>
        <v>0</v>
      </c>
      <c r="I275" s="37">
        <f t="shared" si="44"/>
        <v>775.63703225938877</v>
      </c>
      <c r="J275" s="40">
        <f t="shared" si="50"/>
        <v>-321.39738605683681</v>
      </c>
      <c r="K275" s="37">
        <f t="shared" si="45"/>
        <v>454.23964620255197</v>
      </c>
      <c r="L275" s="37">
        <f t="shared" si="46"/>
        <v>1779311.3520030379</v>
      </c>
      <c r="M275" s="37">
        <f t="shared" si="47"/>
        <v>1042025.7483886542</v>
      </c>
      <c r="N275" s="41">
        <f>'jan-nov'!M275</f>
        <v>1673203.0475977908</v>
      </c>
      <c r="O275" s="41">
        <f t="shared" si="49"/>
        <v>-631177.29920913663</v>
      </c>
    </row>
    <row r="276" spans="1:15" x14ac:dyDescent="0.3">
      <c r="A276" s="33">
        <v>1524</v>
      </c>
      <c r="B276" s="34" t="s">
        <v>328</v>
      </c>
      <c r="C276" s="35">
        <v>43658</v>
      </c>
      <c r="D276" s="36">
        <v>1676</v>
      </c>
      <c r="E276" s="37">
        <f t="shared" si="41"/>
        <v>26048.926014319808</v>
      </c>
      <c r="F276" s="38">
        <f t="shared" si="48"/>
        <v>0.9851089712012614</v>
      </c>
      <c r="G276" s="39">
        <f t="shared" si="42"/>
        <v>236.25526848005828</v>
      </c>
      <c r="H276" s="39">
        <f t="shared" si="43"/>
        <v>0</v>
      </c>
      <c r="I276" s="37">
        <f t="shared" si="44"/>
        <v>236.25526848005828</v>
      </c>
      <c r="J276" s="40">
        <f t="shared" si="50"/>
        <v>-321.39738605683681</v>
      </c>
      <c r="K276" s="37">
        <f t="shared" si="45"/>
        <v>-85.142117576778531</v>
      </c>
      <c r="L276" s="37">
        <f t="shared" si="46"/>
        <v>395963.82997257769</v>
      </c>
      <c r="M276" s="37">
        <f t="shared" si="47"/>
        <v>-142698.18905868081</v>
      </c>
      <c r="N276" s="41">
        <f>'jan-nov'!M276</f>
        <v>-239572.6644403247</v>
      </c>
      <c r="O276" s="41">
        <f t="shared" si="49"/>
        <v>96874.47538164389</v>
      </c>
    </row>
    <row r="277" spans="1:15" x14ac:dyDescent="0.3">
      <c r="A277" s="33">
        <v>1525</v>
      </c>
      <c r="B277" s="34" t="s">
        <v>329</v>
      </c>
      <c r="C277" s="35">
        <v>104690</v>
      </c>
      <c r="D277" s="36">
        <v>4605</v>
      </c>
      <c r="E277" s="37">
        <f t="shared" si="41"/>
        <v>22733.98479913138</v>
      </c>
      <c r="F277" s="38">
        <f t="shared" si="48"/>
        <v>0.8597457094571207</v>
      </c>
      <c r="G277" s="39">
        <f t="shared" si="42"/>
        <v>2225.2199975931148</v>
      </c>
      <c r="H277" s="39">
        <f t="shared" si="43"/>
        <v>372.55103076678751</v>
      </c>
      <c r="I277" s="37">
        <f t="shared" si="44"/>
        <v>2597.7710283599022</v>
      </c>
      <c r="J277" s="40">
        <f t="shared" si="50"/>
        <v>-321.39738605683681</v>
      </c>
      <c r="K277" s="37">
        <f t="shared" si="45"/>
        <v>2276.3736423030655</v>
      </c>
      <c r="L277" s="37">
        <f t="shared" si="46"/>
        <v>11962735.585597349</v>
      </c>
      <c r="M277" s="37">
        <f t="shared" si="47"/>
        <v>10482700.622805616</v>
      </c>
      <c r="N277" s="41">
        <f>'jan-nov'!M277</f>
        <v>10100043.666645361</v>
      </c>
      <c r="O277" s="41">
        <f t="shared" si="49"/>
        <v>382656.95616025478</v>
      </c>
    </row>
    <row r="278" spans="1:15" x14ac:dyDescent="0.3">
      <c r="A278" s="33">
        <v>1526</v>
      </c>
      <c r="B278" s="34" t="s">
        <v>330</v>
      </c>
      <c r="C278" s="35">
        <v>18571</v>
      </c>
      <c r="D278" s="36">
        <v>1043</v>
      </c>
      <c r="E278" s="37">
        <f t="shared" si="41"/>
        <v>17805.36912751678</v>
      </c>
      <c r="F278" s="38">
        <f t="shared" si="48"/>
        <v>0.67335708402812511</v>
      </c>
      <c r="G278" s="39">
        <f t="shared" si="42"/>
        <v>5182.3894005618749</v>
      </c>
      <c r="H278" s="39">
        <f t="shared" si="43"/>
        <v>2097.5665158318975</v>
      </c>
      <c r="I278" s="37">
        <f t="shared" si="44"/>
        <v>7279.955916393772</v>
      </c>
      <c r="J278" s="40">
        <f t="shared" si="50"/>
        <v>-321.39738605683681</v>
      </c>
      <c r="K278" s="37">
        <f t="shared" si="45"/>
        <v>6958.5585303369353</v>
      </c>
      <c r="L278" s="37">
        <f t="shared" si="46"/>
        <v>7592994.0207987046</v>
      </c>
      <c r="M278" s="37">
        <f t="shared" si="47"/>
        <v>7257776.5471414234</v>
      </c>
      <c r="N278" s="41">
        <f>'jan-nov'!M278</f>
        <v>7041645.8619568106</v>
      </c>
      <c r="O278" s="41">
        <f t="shared" si="49"/>
        <v>216130.68518461287</v>
      </c>
    </row>
    <row r="279" spans="1:15" x14ac:dyDescent="0.3">
      <c r="A279" s="33">
        <v>1528</v>
      </c>
      <c r="B279" s="34" t="s">
        <v>331</v>
      </c>
      <c r="C279" s="35">
        <v>165427</v>
      </c>
      <c r="D279" s="36">
        <v>7707</v>
      </c>
      <c r="E279" s="37">
        <f t="shared" si="41"/>
        <v>21464.512780589073</v>
      </c>
      <c r="F279" s="38">
        <f t="shared" si="48"/>
        <v>0.8117372705115945</v>
      </c>
      <c r="G279" s="39">
        <f t="shared" si="42"/>
        <v>2986.9032087184992</v>
      </c>
      <c r="H279" s="39">
        <f t="shared" si="43"/>
        <v>816.86623725659479</v>
      </c>
      <c r="I279" s="37">
        <f t="shared" si="44"/>
        <v>3803.7694459750937</v>
      </c>
      <c r="J279" s="40">
        <f t="shared" si="50"/>
        <v>-321.39738605683681</v>
      </c>
      <c r="K279" s="37">
        <f t="shared" si="45"/>
        <v>3482.372059918257</v>
      </c>
      <c r="L279" s="37">
        <f t="shared" si="46"/>
        <v>29315651.120130047</v>
      </c>
      <c r="M279" s="37">
        <f t="shared" si="47"/>
        <v>26838641.465790007</v>
      </c>
      <c r="N279" s="41">
        <f>'jan-nov'!M279</f>
        <v>26052187.543721125</v>
      </c>
      <c r="O279" s="41">
        <f t="shared" si="49"/>
        <v>786453.92206888273</v>
      </c>
    </row>
    <row r="280" spans="1:15" x14ac:dyDescent="0.3">
      <c r="A280" s="33">
        <v>1529</v>
      </c>
      <c r="B280" s="34" t="s">
        <v>332</v>
      </c>
      <c r="C280" s="35">
        <v>99262</v>
      </c>
      <c r="D280" s="36">
        <v>4465</v>
      </c>
      <c r="E280" s="37">
        <f t="shared" si="41"/>
        <v>22231.131019036955</v>
      </c>
      <c r="F280" s="38">
        <f t="shared" si="48"/>
        <v>0.84072896497786009</v>
      </c>
      <c r="G280" s="39">
        <f t="shared" si="42"/>
        <v>2526.9322656497702</v>
      </c>
      <c r="H280" s="39">
        <f t="shared" si="43"/>
        <v>548.54985379983623</v>
      </c>
      <c r="I280" s="37">
        <f t="shared" si="44"/>
        <v>3075.4821194496062</v>
      </c>
      <c r="J280" s="40">
        <f t="shared" si="50"/>
        <v>-321.39738605683681</v>
      </c>
      <c r="K280" s="37">
        <f t="shared" si="45"/>
        <v>2754.0847333927695</v>
      </c>
      <c r="L280" s="37">
        <f t="shared" si="46"/>
        <v>13732027.663342493</v>
      </c>
      <c r="M280" s="37">
        <f t="shared" si="47"/>
        <v>12296988.334598716</v>
      </c>
      <c r="N280" s="41">
        <f>'jan-nov'!M280</f>
        <v>11947320.732154515</v>
      </c>
      <c r="O280" s="41">
        <f t="shared" si="49"/>
        <v>349667.60244420171</v>
      </c>
    </row>
    <row r="281" spans="1:15" x14ac:dyDescent="0.3">
      <c r="A281" s="33">
        <v>1531</v>
      </c>
      <c r="B281" s="34" t="s">
        <v>333</v>
      </c>
      <c r="C281" s="35">
        <v>190618</v>
      </c>
      <c r="D281" s="36">
        <v>8855</v>
      </c>
      <c r="E281" s="37">
        <f t="shared" si="41"/>
        <v>21526.595143986448</v>
      </c>
      <c r="F281" s="38">
        <f t="shared" si="48"/>
        <v>0.81408507913535544</v>
      </c>
      <c r="G281" s="39">
        <f t="shared" si="42"/>
        <v>2949.6537906800745</v>
      </c>
      <c r="H281" s="39">
        <f t="shared" si="43"/>
        <v>795.13741006751388</v>
      </c>
      <c r="I281" s="37">
        <f t="shared" si="44"/>
        <v>3744.7912007475884</v>
      </c>
      <c r="J281" s="40">
        <f t="shared" si="50"/>
        <v>-321.39738605683681</v>
      </c>
      <c r="K281" s="37">
        <f t="shared" si="45"/>
        <v>3423.3938146907517</v>
      </c>
      <c r="L281" s="37">
        <f t="shared" si="46"/>
        <v>33160126.082619894</v>
      </c>
      <c r="M281" s="37">
        <f t="shared" si="47"/>
        <v>30314152.229086608</v>
      </c>
      <c r="N281" s="41">
        <f>'jan-nov'!M281</f>
        <v>29365675.606546089</v>
      </c>
      <c r="O281" s="41">
        <f t="shared" si="49"/>
        <v>948476.62254051864</v>
      </c>
    </row>
    <row r="282" spans="1:15" x14ac:dyDescent="0.3">
      <c r="A282" s="33">
        <v>1532</v>
      </c>
      <c r="B282" s="34" t="s">
        <v>334</v>
      </c>
      <c r="C282" s="35">
        <v>191013</v>
      </c>
      <c r="D282" s="36">
        <v>7924</v>
      </c>
      <c r="E282" s="37">
        <f t="shared" si="41"/>
        <v>24105.628470469459</v>
      </c>
      <c r="F282" s="38">
        <f t="shared" si="48"/>
        <v>0.91161803944046715</v>
      </c>
      <c r="G282" s="39">
        <f t="shared" si="42"/>
        <v>1402.2337947902677</v>
      </c>
      <c r="H282" s="39">
        <f t="shared" si="43"/>
        <v>0</v>
      </c>
      <c r="I282" s="37">
        <f t="shared" si="44"/>
        <v>1402.2337947902677</v>
      </c>
      <c r="J282" s="40">
        <f t="shared" si="50"/>
        <v>-321.39738605683681</v>
      </c>
      <c r="K282" s="37">
        <f t="shared" si="45"/>
        <v>1080.8364087334307</v>
      </c>
      <c r="L282" s="37">
        <f t="shared" si="46"/>
        <v>11111300.589918081</v>
      </c>
      <c r="M282" s="37">
        <f t="shared" si="47"/>
        <v>8564547.7028037049</v>
      </c>
      <c r="N282" s="41">
        <f>'jan-nov'!M282</f>
        <v>8299065.2786246333</v>
      </c>
      <c r="O282" s="41">
        <f t="shared" si="49"/>
        <v>265482.42417907156</v>
      </c>
    </row>
    <row r="283" spans="1:15" x14ac:dyDescent="0.3">
      <c r="A283" s="33">
        <v>1534</v>
      </c>
      <c r="B283" s="34" t="s">
        <v>335</v>
      </c>
      <c r="C283" s="35">
        <v>219138</v>
      </c>
      <c r="D283" s="36">
        <v>9120</v>
      </c>
      <c r="E283" s="37">
        <f t="shared" si="41"/>
        <v>24028.28947368421</v>
      </c>
      <c r="F283" s="38">
        <f t="shared" si="48"/>
        <v>0.90869326090967584</v>
      </c>
      <c r="G283" s="39">
        <f t="shared" si="42"/>
        <v>1448.6371928614171</v>
      </c>
      <c r="H283" s="39">
        <f t="shared" si="43"/>
        <v>0</v>
      </c>
      <c r="I283" s="37">
        <f t="shared" si="44"/>
        <v>1448.6371928614171</v>
      </c>
      <c r="J283" s="40">
        <f t="shared" si="50"/>
        <v>-321.39738605683681</v>
      </c>
      <c r="K283" s="37">
        <f t="shared" si="45"/>
        <v>1127.2398068045804</v>
      </c>
      <c r="L283" s="37">
        <f t="shared" si="46"/>
        <v>13211571.198896125</v>
      </c>
      <c r="M283" s="37">
        <f t="shared" si="47"/>
        <v>10280427.038057774</v>
      </c>
      <c r="N283" s="41">
        <f>'jan-nov'!M283</f>
        <v>9392827.9834750909</v>
      </c>
      <c r="O283" s="41">
        <f t="shared" si="49"/>
        <v>887599.05458268337</v>
      </c>
    </row>
    <row r="284" spans="1:15" x14ac:dyDescent="0.3">
      <c r="A284" s="33">
        <v>1535</v>
      </c>
      <c r="B284" s="34" t="s">
        <v>336</v>
      </c>
      <c r="C284" s="35">
        <v>156759</v>
      </c>
      <c r="D284" s="36">
        <v>6708</v>
      </c>
      <c r="E284" s="37">
        <f t="shared" si="41"/>
        <v>23368.96243291592</v>
      </c>
      <c r="F284" s="38">
        <f t="shared" si="48"/>
        <v>0.88375906659934722</v>
      </c>
      <c r="G284" s="39">
        <f t="shared" si="42"/>
        <v>1844.2334173223912</v>
      </c>
      <c r="H284" s="39">
        <f t="shared" si="43"/>
        <v>150.30885894219864</v>
      </c>
      <c r="I284" s="37">
        <f t="shared" si="44"/>
        <v>1994.5422762645899</v>
      </c>
      <c r="J284" s="40">
        <f t="shared" si="50"/>
        <v>-321.39738605683681</v>
      </c>
      <c r="K284" s="37">
        <f t="shared" si="45"/>
        <v>1673.1448902077532</v>
      </c>
      <c r="L284" s="37">
        <f t="shared" si="46"/>
        <v>13379389.589182869</v>
      </c>
      <c r="M284" s="37">
        <f t="shared" si="47"/>
        <v>11223455.923513608</v>
      </c>
      <c r="N284" s="41">
        <f>'jan-nov'!M284</f>
        <v>10036420.318318592</v>
      </c>
      <c r="O284" s="41">
        <f t="shared" si="49"/>
        <v>1187035.6051950157</v>
      </c>
    </row>
    <row r="285" spans="1:15" x14ac:dyDescent="0.3">
      <c r="A285" s="33">
        <v>1539</v>
      </c>
      <c r="B285" s="34" t="s">
        <v>337</v>
      </c>
      <c r="C285" s="35">
        <v>177886</v>
      </c>
      <c r="D285" s="36">
        <v>7445</v>
      </c>
      <c r="E285" s="37">
        <f t="shared" si="41"/>
        <v>23893.351242444594</v>
      </c>
      <c r="F285" s="38">
        <f t="shared" si="48"/>
        <v>0.90359021512271709</v>
      </c>
      <c r="G285" s="39">
        <f t="shared" si="42"/>
        <v>1529.6001316051863</v>
      </c>
      <c r="H285" s="39">
        <f t="shared" si="43"/>
        <v>0</v>
      </c>
      <c r="I285" s="37">
        <f t="shared" si="44"/>
        <v>1529.6001316051863</v>
      </c>
      <c r="J285" s="40">
        <f t="shared" si="50"/>
        <v>-321.39738605683681</v>
      </c>
      <c r="K285" s="37">
        <f t="shared" si="45"/>
        <v>1208.2027455483494</v>
      </c>
      <c r="L285" s="37">
        <f t="shared" si="46"/>
        <v>11387872.979800612</v>
      </c>
      <c r="M285" s="37">
        <f t="shared" si="47"/>
        <v>8995069.4406074621</v>
      </c>
      <c r="N285" s="41">
        <f>'jan-nov'!M285</f>
        <v>9123975.3658960648</v>
      </c>
      <c r="O285" s="41">
        <f t="shared" si="49"/>
        <v>-128905.92528860271</v>
      </c>
    </row>
    <row r="286" spans="1:15" x14ac:dyDescent="0.3">
      <c r="A286" s="33">
        <v>1543</v>
      </c>
      <c r="B286" s="34" t="s">
        <v>338</v>
      </c>
      <c r="C286" s="35">
        <v>75819</v>
      </c>
      <c r="D286" s="36">
        <v>2975</v>
      </c>
      <c r="E286" s="37">
        <f t="shared" si="41"/>
        <v>25485.378151260506</v>
      </c>
      <c r="F286" s="38">
        <f t="shared" si="48"/>
        <v>0.96379691959130886</v>
      </c>
      <c r="G286" s="39">
        <f t="shared" si="42"/>
        <v>574.38398631563973</v>
      </c>
      <c r="H286" s="39">
        <f t="shared" si="43"/>
        <v>0</v>
      </c>
      <c r="I286" s="37">
        <f t="shared" si="44"/>
        <v>574.38398631563973</v>
      </c>
      <c r="J286" s="40">
        <f t="shared" si="50"/>
        <v>-321.39738605683681</v>
      </c>
      <c r="K286" s="37">
        <f t="shared" si="45"/>
        <v>252.98660025880292</v>
      </c>
      <c r="L286" s="37">
        <f t="shared" si="46"/>
        <v>1708792.3592890282</v>
      </c>
      <c r="M286" s="37">
        <f t="shared" si="47"/>
        <v>752635.1357699387</v>
      </c>
      <c r="N286" s="41">
        <f>'jan-nov'!M286</f>
        <v>544185.99241648871</v>
      </c>
      <c r="O286" s="41">
        <f t="shared" si="49"/>
        <v>208449.14335345</v>
      </c>
    </row>
    <row r="287" spans="1:15" x14ac:dyDescent="0.3">
      <c r="A287" s="33">
        <v>1545</v>
      </c>
      <c r="B287" s="34" t="s">
        <v>339</v>
      </c>
      <c r="C287" s="35">
        <v>47190</v>
      </c>
      <c r="D287" s="36">
        <v>2068</v>
      </c>
      <c r="E287" s="37">
        <f t="shared" si="41"/>
        <v>22819.148936170212</v>
      </c>
      <c r="F287" s="38">
        <f t="shared" si="48"/>
        <v>0.86296641634443905</v>
      </c>
      <c r="G287" s="39">
        <f t="shared" si="42"/>
        <v>2174.1215153698163</v>
      </c>
      <c r="H287" s="39">
        <f t="shared" si="43"/>
        <v>342.74358280319643</v>
      </c>
      <c r="I287" s="37">
        <f t="shared" si="44"/>
        <v>2516.8650981730125</v>
      </c>
      <c r="J287" s="40">
        <f t="shared" si="50"/>
        <v>-321.39738605683681</v>
      </c>
      <c r="K287" s="37">
        <f t="shared" si="45"/>
        <v>2195.4677121161758</v>
      </c>
      <c r="L287" s="37">
        <f t="shared" si="46"/>
        <v>5204877.0230217902</v>
      </c>
      <c r="M287" s="37">
        <f t="shared" si="47"/>
        <v>4540227.2286562519</v>
      </c>
      <c r="N287" s="41">
        <f>'jan-nov'!M287</f>
        <v>4159245.9180505113</v>
      </c>
      <c r="O287" s="41">
        <f t="shared" si="49"/>
        <v>380981.31060574064</v>
      </c>
    </row>
    <row r="288" spans="1:15" x14ac:dyDescent="0.3">
      <c r="A288" s="33">
        <v>1546</v>
      </c>
      <c r="B288" s="34" t="s">
        <v>340</v>
      </c>
      <c r="C288" s="35">
        <v>36460</v>
      </c>
      <c r="D288" s="36">
        <v>1262</v>
      </c>
      <c r="E288" s="37">
        <f t="shared" si="41"/>
        <v>28890.649762282093</v>
      </c>
      <c r="F288" s="38">
        <f t="shared" si="48"/>
        <v>1.0925762639508516</v>
      </c>
      <c r="G288" s="39">
        <f t="shared" si="42"/>
        <v>-1468.778980297313</v>
      </c>
      <c r="H288" s="39">
        <f t="shared" si="43"/>
        <v>0</v>
      </c>
      <c r="I288" s="37">
        <f t="shared" si="44"/>
        <v>-1468.778980297313</v>
      </c>
      <c r="J288" s="40">
        <f t="shared" si="50"/>
        <v>-321.39738605683681</v>
      </c>
      <c r="K288" s="37">
        <f t="shared" si="45"/>
        <v>-1790.1763663541496</v>
      </c>
      <c r="L288" s="37">
        <f t="shared" si="46"/>
        <v>-1853599.073135209</v>
      </c>
      <c r="M288" s="37">
        <f t="shared" si="47"/>
        <v>-2259202.5743389367</v>
      </c>
      <c r="N288" s="41">
        <f>'jan-nov'!M288</f>
        <v>-2233105.9084270224</v>
      </c>
      <c r="O288" s="41">
        <f t="shared" si="49"/>
        <v>-26096.665911914315</v>
      </c>
    </row>
    <row r="289" spans="1:15" x14ac:dyDescent="0.3">
      <c r="A289" s="33">
        <v>1547</v>
      </c>
      <c r="B289" s="34" t="s">
        <v>341</v>
      </c>
      <c r="C289" s="35">
        <v>91555</v>
      </c>
      <c r="D289" s="36">
        <v>3466</v>
      </c>
      <c r="E289" s="37">
        <f t="shared" si="41"/>
        <v>26415.175995383728</v>
      </c>
      <c r="F289" s="38">
        <f t="shared" si="48"/>
        <v>0.99895968204630814</v>
      </c>
      <c r="G289" s="39">
        <f t="shared" si="42"/>
        <v>16.505279841706216</v>
      </c>
      <c r="H289" s="39">
        <f t="shared" si="43"/>
        <v>0</v>
      </c>
      <c r="I289" s="37">
        <f t="shared" si="44"/>
        <v>16.505279841706216</v>
      </c>
      <c r="J289" s="40">
        <f t="shared" si="50"/>
        <v>-321.39738605683681</v>
      </c>
      <c r="K289" s="37">
        <f t="shared" si="45"/>
        <v>-304.89210621513058</v>
      </c>
      <c r="L289" s="37">
        <f t="shared" si="46"/>
        <v>57207.299931353744</v>
      </c>
      <c r="M289" s="37">
        <f t="shared" si="47"/>
        <v>-1056756.0401416426</v>
      </c>
      <c r="N289" s="41">
        <f>'jan-nov'!M289</f>
        <v>-1240427.4790872107</v>
      </c>
      <c r="O289" s="41">
        <f t="shared" si="49"/>
        <v>183671.43894556817</v>
      </c>
    </row>
    <row r="290" spans="1:15" x14ac:dyDescent="0.3">
      <c r="A290" s="33">
        <v>1548</v>
      </c>
      <c r="B290" s="34" t="s">
        <v>342</v>
      </c>
      <c r="C290" s="35">
        <v>211898</v>
      </c>
      <c r="D290" s="36">
        <v>9787</v>
      </c>
      <c r="E290" s="37">
        <f t="shared" si="41"/>
        <v>21650.965566567895</v>
      </c>
      <c r="F290" s="38">
        <f t="shared" si="48"/>
        <v>0.81878847531259991</v>
      </c>
      <c r="G290" s="39">
        <f t="shared" si="42"/>
        <v>2875.0315371312063</v>
      </c>
      <c r="H290" s="39">
        <f t="shared" si="43"/>
        <v>751.60776216400734</v>
      </c>
      <c r="I290" s="37">
        <f t="shared" si="44"/>
        <v>3626.6392992952137</v>
      </c>
      <c r="J290" s="40">
        <f t="shared" si="50"/>
        <v>-321.39738605683681</v>
      </c>
      <c r="K290" s="37">
        <f t="shared" si="45"/>
        <v>3305.241913238377</v>
      </c>
      <c r="L290" s="37">
        <f t="shared" si="46"/>
        <v>35493918.822202258</v>
      </c>
      <c r="M290" s="37">
        <f t="shared" si="47"/>
        <v>32348402.604863998</v>
      </c>
      <c r="N290" s="41">
        <f>'jan-nov'!M290</f>
        <v>31338363.999013714</v>
      </c>
      <c r="O290" s="41">
        <f t="shared" si="49"/>
        <v>1010038.6058502831</v>
      </c>
    </row>
    <row r="291" spans="1:15" x14ac:dyDescent="0.3">
      <c r="A291" s="33">
        <v>1551</v>
      </c>
      <c r="B291" s="34" t="s">
        <v>343</v>
      </c>
      <c r="C291" s="35">
        <v>76467</v>
      </c>
      <c r="D291" s="36">
        <v>3463</v>
      </c>
      <c r="E291" s="37">
        <f t="shared" si="41"/>
        <v>22081.143517181634</v>
      </c>
      <c r="F291" s="38">
        <f t="shared" si="48"/>
        <v>0.83505679125505405</v>
      </c>
      <c r="G291" s="39">
        <f t="shared" si="42"/>
        <v>2616.9247667629629</v>
      </c>
      <c r="H291" s="39">
        <f t="shared" si="43"/>
        <v>601.04547944919864</v>
      </c>
      <c r="I291" s="37">
        <f t="shared" si="44"/>
        <v>3217.9702462121613</v>
      </c>
      <c r="J291" s="40">
        <f t="shared" si="50"/>
        <v>-321.39738605683681</v>
      </c>
      <c r="K291" s="37">
        <f t="shared" si="45"/>
        <v>2896.5728601553246</v>
      </c>
      <c r="L291" s="37">
        <f t="shared" si="46"/>
        <v>11143830.962632714</v>
      </c>
      <c r="M291" s="37">
        <f t="shared" si="47"/>
        <v>10030831.814717889</v>
      </c>
      <c r="N291" s="41">
        <f>'jan-nov'!M291</f>
        <v>9609120.8724414501</v>
      </c>
      <c r="O291" s="41">
        <f t="shared" si="49"/>
        <v>421710.9422764387</v>
      </c>
    </row>
    <row r="292" spans="1:15" x14ac:dyDescent="0.3">
      <c r="A292" s="33">
        <v>1554</v>
      </c>
      <c r="B292" s="34" t="s">
        <v>344</v>
      </c>
      <c r="C292" s="35">
        <v>136191</v>
      </c>
      <c r="D292" s="36">
        <v>5794</v>
      </c>
      <c r="E292" s="37">
        <f t="shared" si="41"/>
        <v>23505.522954780809</v>
      </c>
      <c r="F292" s="38">
        <f t="shared" si="48"/>
        <v>0.88892346359318397</v>
      </c>
      <c r="G292" s="39">
        <f t="shared" si="42"/>
        <v>1762.297104203458</v>
      </c>
      <c r="H292" s="39">
        <f t="shared" si="43"/>
        <v>102.51267628948753</v>
      </c>
      <c r="I292" s="37">
        <f t="shared" si="44"/>
        <v>1864.8097804929455</v>
      </c>
      <c r="J292" s="40">
        <f t="shared" si="50"/>
        <v>-321.39738605683681</v>
      </c>
      <c r="K292" s="37">
        <f t="shared" si="45"/>
        <v>1543.4123944361086</v>
      </c>
      <c r="L292" s="37">
        <f t="shared" si="46"/>
        <v>10804707.868176127</v>
      </c>
      <c r="M292" s="37">
        <f t="shared" si="47"/>
        <v>8942531.4133628123</v>
      </c>
      <c r="N292" s="41">
        <f>'jan-nov'!M292</f>
        <v>8137227.7317140596</v>
      </c>
      <c r="O292" s="41">
        <f t="shared" si="49"/>
        <v>805303.68164875265</v>
      </c>
    </row>
    <row r="293" spans="1:15" x14ac:dyDescent="0.3">
      <c r="A293" s="33">
        <v>1557</v>
      </c>
      <c r="B293" s="34" t="s">
        <v>345</v>
      </c>
      <c r="C293" s="35">
        <v>59425</v>
      </c>
      <c r="D293" s="36">
        <v>2580</v>
      </c>
      <c r="E293" s="37">
        <f t="shared" si="41"/>
        <v>23032.945736434107</v>
      </c>
      <c r="F293" s="38">
        <f t="shared" si="48"/>
        <v>0.87105170730185921</v>
      </c>
      <c r="G293" s="39">
        <f t="shared" si="42"/>
        <v>2045.8434352114789</v>
      </c>
      <c r="H293" s="39">
        <f t="shared" si="43"/>
        <v>267.91470271083307</v>
      </c>
      <c r="I293" s="37">
        <f t="shared" si="44"/>
        <v>2313.758137922312</v>
      </c>
      <c r="J293" s="40">
        <f t="shared" si="50"/>
        <v>-321.39738605683681</v>
      </c>
      <c r="K293" s="37">
        <f t="shared" si="45"/>
        <v>1992.3607518654753</v>
      </c>
      <c r="L293" s="37">
        <f t="shared" si="46"/>
        <v>5969495.9958395651</v>
      </c>
      <c r="M293" s="37">
        <f t="shared" si="47"/>
        <v>5140290.7398129264</v>
      </c>
      <c r="N293" s="41">
        <f>'jan-nov'!M293</f>
        <v>4895515.5070456127</v>
      </c>
      <c r="O293" s="41">
        <f t="shared" si="49"/>
        <v>244775.23276731372</v>
      </c>
    </row>
    <row r="294" spans="1:15" x14ac:dyDescent="0.3">
      <c r="A294" s="33">
        <v>1560</v>
      </c>
      <c r="B294" s="34" t="s">
        <v>346</v>
      </c>
      <c r="C294" s="35">
        <v>60801</v>
      </c>
      <c r="D294" s="36">
        <v>3090</v>
      </c>
      <c r="E294" s="37">
        <f t="shared" si="41"/>
        <v>19676.699029126212</v>
      </c>
      <c r="F294" s="38">
        <f t="shared" si="48"/>
        <v>0.74412636922396092</v>
      </c>
      <c r="G294" s="39">
        <f t="shared" si="42"/>
        <v>4059.5914595962158</v>
      </c>
      <c r="H294" s="39">
        <f t="shared" si="43"/>
        <v>1442.6010502685963</v>
      </c>
      <c r="I294" s="37">
        <f t="shared" si="44"/>
        <v>5502.1925098648117</v>
      </c>
      <c r="J294" s="40">
        <f t="shared" si="50"/>
        <v>-321.39738605683681</v>
      </c>
      <c r="K294" s="37">
        <f t="shared" si="45"/>
        <v>5180.795123807975</v>
      </c>
      <c r="L294" s="37">
        <f t="shared" si="46"/>
        <v>17001774.855482269</v>
      </c>
      <c r="M294" s="37">
        <f t="shared" si="47"/>
        <v>16008656.932566643</v>
      </c>
      <c r="N294" s="41">
        <f>'jan-nov'!M294</f>
        <v>15703963.339833695</v>
      </c>
      <c r="O294" s="41">
        <f t="shared" si="49"/>
        <v>304693.59273294732</v>
      </c>
    </row>
    <row r="295" spans="1:15" x14ac:dyDescent="0.3">
      <c r="A295" s="33">
        <v>1563</v>
      </c>
      <c r="B295" s="34" t="s">
        <v>347</v>
      </c>
      <c r="C295" s="35">
        <v>178481</v>
      </c>
      <c r="D295" s="36">
        <v>7155</v>
      </c>
      <c r="E295" s="37">
        <f t="shared" si="41"/>
        <v>24944.933612858142</v>
      </c>
      <c r="F295" s="38">
        <f t="shared" si="48"/>
        <v>0.94335858125351257</v>
      </c>
      <c r="G295" s="39">
        <f t="shared" si="42"/>
        <v>898.65070935705808</v>
      </c>
      <c r="H295" s="39">
        <f t="shared" si="43"/>
        <v>0</v>
      </c>
      <c r="I295" s="37">
        <f t="shared" si="44"/>
        <v>898.65070935705808</v>
      </c>
      <c r="J295" s="40">
        <f t="shared" si="50"/>
        <v>-321.39738605683681</v>
      </c>
      <c r="K295" s="37">
        <f t="shared" si="45"/>
        <v>577.25332330022127</v>
      </c>
      <c r="L295" s="37">
        <f t="shared" si="46"/>
        <v>6429845.8254497508</v>
      </c>
      <c r="M295" s="37">
        <f t="shared" si="47"/>
        <v>4130247.5282130833</v>
      </c>
      <c r="N295" s="41">
        <f>'jan-nov'!M295</f>
        <v>3456307.1515092338</v>
      </c>
      <c r="O295" s="41">
        <f t="shared" si="49"/>
        <v>673940.37670384953</v>
      </c>
    </row>
    <row r="296" spans="1:15" x14ac:dyDescent="0.3">
      <c r="A296" s="33">
        <v>1566</v>
      </c>
      <c r="B296" s="34" t="s">
        <v>348</v>
      </c>
      <c r="C296" s="35">
        <v>122573</v>
      </c>
      <c r="D296" s="36">
        <v>5976</v>
      </c>
      <c r="E296" s="37">
        <f t="shared" si="41"/>
        <v>20510.876840696117</v>
      </c>
      <c r="F296" s="38">
        <f t="shared" si="48"/>
        <v>0.77567300747318502</v>
      </c>
      <c r="G296" s="39">
        <f t="shared" si="42"/>
        <v>3559.0847726542729</v>
      </c>
      <c r="H296" s="39">
        <f t="shared" si="43"/>
        <v>1150.6388162191295</v>
      </c>
      <c r="I296" s="37">
        <f t="shared" si="44"/>
        <v>4709.7235888734022</v>
      </c>
      <c r="J296" s="40">
        <f t="shared" si="50"/>
        <v>-321.39738605683681</v>
      </c>
      <c r="K296" s="37">
        <f t="shared" si="45"/>
        <v>4388.3262028165655</v>
      </c>
      <c r="L296" s="37">
        <f t="shared" si="46"/>
        <v>28145308.167107452</v>
      </c>
      <c r="M296" s="37">
        <f t="shared" si="47"/>
        <v>26224637.388031796</v>
      </c>
      <c r="N296" s="41">
        <f>'jan-nov'!M296</f>
        <v>25706857.54655214</v>
      </c>
      <c r="O296" s="41">
        <f t="shared" si="49"/>
        <v>517779.84147965536</v>
      </c>
    </row>
    <row r="297" spans="1:15" x14ac:dyDescent="0.3">
      <c r="A297" s="33">
        <v>1567</v>
      </c>
      <c r="B297" s="34" t="s">
        <v>349</v>
      </c>
      <c r="C297" s="35">
        <v>43842</v>
      </c>
      <c r="D297" s="36">
        <v>2038</v>
      </c>
      <c r="E297" s="37">
        <f t="shared" si="41"/>
        <v>21512.266928361139</v>
      </c>
      <c r="F297" s="38">
        <f t="shared" si="48"/>
        <v>0.81354321979934907</v>
      </c>
      <c r="G297" s="39">
        <f t="shared" si="42"/>
        <v>2958.2507200552595</v>
      </c>
      <c r="H297" s="39">
        <f t="shared" si="43"/>
        <v>800.15228553637166</v>
      </c>
      <c r="I297" s="37">
        <f t="shared" si="44"/>
        <v>3758.403005591631</v>
      </c>
      <c r="J297" s="40">
        <f t="shared" si="50"/>
        <v>-321.39738605683681</v>
      </c>
      <c r="K297" s="37">
        <f t="shared" si="45"/>
        <v>3437.0056195347943</v>
      </c>
      <c r="L297" s="37">
        <f t="shared" si="46"/>
        <v>7659625.3253957443</v>
      </c>
      <c r="M297" s="37">
        <f t="shared" si="47"/>
        <v>7004617.4526119111</v>
      </c>
      <c r="N297" s="41">
        <f>'jan-nov'!M297</f>
        <v>6996319.5749453297</v>
      </c>
      <c r="O297" s="41">
        <f t="shared" si="49"/>
        <v>8297.8776665814221</v>
      </c>
    </row>
    <row r="298" spans="1:15" x14ac:dyDescent="0.3">
      <c r="A298" s="33">
        <v>1571</v>
      </c>
      <c r="B298" s="34" t="s">
        <v>350</v>
      </c>
      <c r="C298" s="35">
        <v>32045</v>
      </c>
      <c r="D298" s="36">
        <v>1563</v>
      </c>
      <c r="E298" s="37">
        <f t="shared" si="41"/>
        <v>20502.239283429302</v>
      </c>
      <c r="F298" s="38">
        <f t="shared" si="48"/>
        <v>0.77534635542050045</v>
      </c>
      <c r="G298" s="39">
        <f t="shared" si="42"/>
        <v>3564.2673070143614</v>
      </c>
      <c r="H298" s="39">
        <f t="shared" si="43"/>
        <v>1153.6619612625145</v>
      </c>
      <c r="I298" s="37">
        <f t="shared" si="44"/>
        <v>4717.9292682768755</v>
      </c>
      <c r="J298" s="40">
        <f t="shared" si="50"/>
        <v>-321.39738605683681</v>
      </c>
      <c r="K298" s="37">
        <f t="shared" si="45"/>
        <v>4396.5318822200388</v>
      </c>
      <c r="L298" s="37">
        <f t="shared" si="46"/>
        <v>7374123.4463167563</v>
      </c>
      <c r="M298" s="37">
        <f t="shared" si="47"/>
        <v>6871779.331909921</v>
      </c>
      <c r="N298" s="41">
        <f>'jan-nov'!M298</f>
        <v>6669102.4757799534</v>
      </c>
      <c r="O298" s="41">
        <f t="shared" si="49"/>
        <v>202676.85612996761</v>
      </c>
    </row>
    <row r="299" spans="1:15" x14ac:dyDescent="0.3">
      <c r="A299" s="33">
        <v>1573</v>
      </c>
      <c r="B299" s="34" t="s">
        <v>351</v>
      </c>
      <c r="C299" s="35">
        <v>44088</v>
      </c>
      <c r="D299" s="36">
        <v>2146</v>
      </c>
      <c r="E299" s="37">
        <f t="shared" si="41"/>
        <v>20544.268406337371</v>
      </c>
      <c r="F299" s="38">
        <f t="shared" si="48"/>
        <v>0.77693579776471455</v>
      </c>
      <c r="G299" s="39">
        <f t="shared" si="42"/>
        <v>3539.0498332695206</v>
      </c>
      <c r="H299" s="39">
        <f t="shared" si="43"/>
        <v>1138.9517682446906</v>
      </c>
      <c r="I299" s="37">
        <f t="shared" si="44"/>
        <v>4678.001601514211</v>
      </c>
      <c r="J299" s="40">
        <f t="shared" si="50"/>
        <v>-321.39738605683681</v>
      </c>
      <c r="K299" s="37">
        <f t="shared" si="45"/>
        <v>4356.6042154573743</v>
      </c>
      <c r="L299" s="37">
        <f t="shared" si="46"/>
        <v>10038991.436849497</v>
      </c>
      <c r="M299" s="37">
        <f t="shared" si="47"/>
        <v>9349272.6463715248</v>
      </c>
      <c r="N299" s="41">
        <f>'jan-nov'!M299</f>
        <v>8937344.4101239834</v>
      </c>
      <c r="O299" s="41">
        <f t="shared" si="49"/>
        <v>411928.23624754138</v>
      </c>
    </row>
    <row r="300" spans="1:15" x14ac:dyDescent="0.3">
      <c r="A300" s="33">
        <v>1576</v>
      </c>
      <c r="B300" s="34" t="s">
        <v>352</v>
      </c>
      <c r="C300" s="35">
        <v>76165</v>
      </c>
      <c r="D300" s="36">
        <v>3549</v>
      </c>
      <c r="E300" s="37">
        <f t="shared" si="41"/>
        <v>21460.974922513386</v>
      </c>
      <c r="F300" s="38">
        <f t="shared" si="48"/>
        <v>0.81160347705971547</v>
      </c>
      <c r="G300" s="39">
        <f t="shared" si="42"/>
        <v>2989.0259235639119</v>
      </c>
      <c r="H300" s="39">
        <f t="shared" si="43"/>
        <v>818.10448758308553</v>
      </c>
      <c r="I300" s="37">
        <f t="shared" si="44"/>
        <v>3807.1304111469972</v>
      </c>
      <c r="J300" s="40">
        <f t="shared" si="50"/>
        <v>-321.39738605683681</v>
      </c>
      <c r="K300" s="37">
        <f t="shared" si="45"/>
        <v>3485.7330250901605</v>
      </c>
      <c r="L300" s="37">
        <f t="shared" si="46"/>
        <v>13511505.829160692</v>
      </c>
      <c r="M300" s="37">
        <f t="shared" si="47"/>
        <v>12370866.50604498</v>
      </c>
      <c r="N300" s="41">
        <f>'jan-nov'!M300</f>
        <v>12025356.389342971</v>
      </c>
      <c r="O300" s="41">
        <f t="shared" si="49"/>
        <v>345510.11670200899</v>
      </c>
    </row>
    <row r="301" spans="1:15" x14ac:dyDescent="0.3">
      <c r="A301" s="33">
        <v>1601</v>
      </c>
      <c r="B301" s="34" t="s">
        <v>353</v>
      </c>
      <c r="C301" s="35">
        <v>4834604</v>
      </c>
      <c r="D301" s="36">
        <v>184960</v>
      </c>
      <c r="E301" s="37">
        <f t="shared" si="41"/>
        <v>26138.646193771627</v>
      </c>
      <c r="F301" s="38">
        <f t="shared" si="48"/>
        <v>0.98850197687171348</v>
      </c>
      <c r="G301" s="39">
        <f t="shared" si="42"/>
        <v>182.42316080896708</v>
      </c>
      <c r="H301" s="39">
        <f t="shared" si="43"/>
        <v>0</v>
      </c>
      <c r="I301" s="37">
        <f t="shared" si="44"/>
        <v>182.42316080896708</v>
      </c>
      <c r="J301" s="40">
        <f t="shared" si="50"/>
        <v>-321.39738605683681</v>
      </c>
      <c r="K301" s="37">
        <f t="shared" si="45"/>
        <v>-138.97422524786973</v>
      </c>
      <c r="L301" s="37">
        <f t="shared" si="46"/>
        <v>33740987.823226549</v>
      </c>
      <c r="M301" s="37">
        <f t="shared" si="47"/>
        <v>-25704672.701845985</v>
      </c>
      <c r="N301" s="41">
        <f>'jan-nov'!M301</f>
        <v>-23515162.300049126</v>
      </c>
      <c r="O301" s="41">
        <f t="shared" si="49"/>
        <v>-2189510.4017968588</v>
      </c>
    </row>
    <row r="302" spans="1:15" x14ac:dyDescent="0.3">
      <c r="A302" s="33">
        <v>1612</v>
      </c>
      <c r="B302" s="34" t="s">
        <v>354</v>
      </c>
      <c r="C302" s="35">
        <v>90880</v>
      </c>
      <c r="D302" s="36">
        <v>4254</v>
      </c>
      <c r="E302" s="37">
        <f t="shared" si="41"/>
        <v>21363.422661024917</v>
      </c>
      <c r="F302" s="38">
        <f t="shared" si="48"/>
        <v>0.80791428051086611</v>
      </c>
      <c r="G302" s="39">
        <f t="shared" si="42"/>
        <v>3047.5572804569929</v>
      </c>
      <c r="H302" s="39">
        <f t="shared" si="43"/>
        <v>852.24777910404953</v>
      </c>
      <c r="I302" s="37">
        <f t="shared" si="44"/>
        <v>3899.8050595610425</v>
      </c>
      <c r="J302" s="40">
        <f t="shared" si="50"/>
        <v>-321.39738605683681</v>
      </c>
      <c r="K302" s="37">
        <f t="shared" si="45"/>
        <v>3578.4076735042058</v>
      </c>
      <c r="L302" s="37">
        <f t="shared" si="46"/>
        <v>16589770.723372675</v>
      </c>
      <c r="M302" s="37">
        <f t="shared" si="47"/>
        <v>15222546.243086891</v>
      </c>
      <c r="N302" s="41">
        <f>'jan-nov'!M302</f>
        <v>14712675.452314736</v>
      </c>
      <c r="O302" s="41">
        <f t="shared" si="49"/>
        <v>509870.79077215493</v>
      </c>
    </row>
    <row r="303" spans="1:15" x14ac:dyDescent="0.3">
      <c r="A303" s="33">
        <v>1613</v>
      </c>
      <c r="B303" s="34" t="s">
        <v>355</v>
      </c>
      <c r="C303" s="35">
        <v>20716</v>
      </c>
      <c r="D303" s="36">
        <v>982</v>
      </c>
      <c r="E303" s="37">
        <f t="shared" si="41"/>
        <v>21095.723014256619</v>
      </c>
      <c r="F303" s="38">
        <f t="shared" si="48"/>
        <v>0.79779051097526643</v>
      </c>
      <c r="G303" s="39">
        <f t="shared" si="42"/>
        <v>3208.1770685179717</v>
      </c>
      <c r="H303" s="39">
        <f t="shared" si="43"/>
        <v>945.9426554729539</v>
      </c>
      <c r="I303" s="37">
        <f t="shared" si="44"/>
        <v>4154.1197239909252</v>
      </c>
      <c r="J303" s="40">
        <f t="shared" si="50"/>
        <v>-321.39738605683681</v>
      </c>
      <c r="K303" s="37">
        <f t="shared" si="45"/>
        <v>3832.7223379340885</v>
      </c>
      <c r="L303" s="37">
        <f t="shared" si="46"/>
        <v>4079345.5689590885</v>
      </c>
      <c r="M303" s="37">
        <f t="shared" si="47"/>
        <v>3763733.3358512749</v>
      </c>
      <c r="N303" s="41">
        <f>'jan-nov'!M303</f>
        <v>3576932.2976429402</v>
      </c>
      <c r="O303" s="41">
        <f t="shared" si="49"/>
        <v>186801.03820833471</v>
      </c>
    </row>
    <row r="304" spans="1:15" x14ac:dyDescent="0.3">
      <c r="A304" s="33">
        <v>1617</v>
      </c>
      <c r="B304" s="34" t="s">
        <v>356</v>
      </c>
      <c r="C304" s="35">
        <v>97955</v>
      </c>
      <c r="D304" s="36">
        <v>4569</v>
      </c>
      <c r="E304" s="37">
        <f t="shared" si="41"/>
        <v>21439.045743050996</v>
      </c>
      <c r="F304" s="38">
        <f t="shared" si="48"/>
        <v>0.81077416719075557</v>
      </c>
      <c r="G304" s="39">
        <f t="shared" si="42"/>
        <v>3002.1834312413453</v>
      </c>
      <c r="H304" s="39">
        <f t="shared" si="43"/>
        <v>825.77970039492186</v>
      </c>
      <c r="I304" s="37">
        <f t="shared" si="44"/>
        <v>3827.963131636267</v>
      </c>
      <c r="J304" s="40">
        <f t="shared" si="50"/>
        <v>-321.39738605683681</v>
      </c>
      <c r="K304" s="37">
        <f t="shared" si="45"/>
        <v>3506.5657455794303</v>
      </c>
      <c r="L304" s="37">
        <f t="shared" si="46"/>
        <v>17489963.548446104</v>
      </c>
      <c r="M304" s="37">
        <f t="shared" si="47"/>
        <v>16021498.891552417</v>
      </c>
      <c r="N304" s="41">
        <f>'jan-nov'!M304</f>
        <v>16191702.054919139</v>
      </c>
      <c r="O304" s="41">
        <f t="shared" si="49"/>
        <v>-170203.16336672194</v>
      </c>
    </row>
    <row r="305" spans="1:15" x14ac:dyDescent="0.3">
      <c r="A305" s="33">
        <v>1620</v>
      </c>
      <c r="B305" s="34" t="s">
        <v>357</v>
      </c>
      <c r="C305" s="35">
        <v>126174</v>
      </c>
      <c r="D305" s="36">
        <v>4634</v>
      </c>
      <c r="E305" s="37">
        <f t="shared" si="41"/>
        <v>27227.880880448858</v>
      </c>
      <c r="F305" s="38">
        <f t="shared" si="48"/>
        <v>1.0296942648378073</v>
      </c>
      <c r="G305" s="39">
        <f t="shared" si="42"/>
        <v>-471.11765119737174</v>
      </c>
      <c r="H305" s="39">
        <f t="shared" si="43"/>
        <v>0</v>
      </c>
      <c r="I305" s="37">
        <f t="shared" si="44"/>
        <v>-471.11765119737174</v>
      </c>
      <c r="J305" s="40">
        <f t="shared" si="50"/>
        <v>-321.39738605683681</v>
      </c>
      <c r="K305" s="37">
        <f t="shared" si="45"/>
        <v>-792.51503725420855</v>
      </c>
      <c r="L305" s="37">
        <f t="shared" si="46"/>
        <v>-2183159.1956486208</v>
      </c>
      <c r="M305" s="37">
        <f t="shared" si="47"/>
        <v>-3672514.6826360025</v>
      </c>
      <c r="N305" s="41">
        <f>'jan-nov'!M305</f>
        <v>-4039156.8776947814</v>
      </c>
      <c r="O305" s="41">
        <f t="shared" si="49"/>
        <v>366642.19505877886</v>
      </c>
    </row>
    <row r="306" spans="1:15" x14ac:dyDescent="0.3">
      <c r="A306" s="33">
        <v>1621</v>
      </c>
      <c r="B306" s="34" t="s">
        <v>358</v>
      </c>
      <c r="C306" s="35">
        <v>115049</v>
      </c>
      <c r="D306" s="36">
        <v>5183</v>
      </c>
      <c r="E306" s="37">
        <f t="shared" si="41"/>
        <v>22197.376037044181</v>
      </c>
      <c r="F306" s="38">
        <f t="shared" si="48"/>
        <v>0.83945243113667445</v>
      </c>
      <c r="G306" s="39">
        <f t="shared" si="42"/>
        <v>2547.185254845434</v>
      </c>
      <c r="H306" s="39">
        <f t="shared" si="43"/>
        <v>560.36409749730694</v>
      </c>
      <c r="I306" s="37">
        <f t="shared" si="44"/>
        <v>3107.5493523427408</v>
      </c>
      <c r="J306" s="40">
        <f t="shared" si="50"/>
        <v>-321.39738605683681</v>
      </c>
      <c r="K306" s="37">
        <f t="shared" si="45"/>
        <v>2786.1519662859041</v>
      </c>
      <c r="L306" s="37">
        <f t="shared" si="46"/>
        <v>16106428.293192426</v>
      </c>
      <c r="M306" s="37">
        <f t="shared" si="47"/>
        <v>14440625.641259842</v>
      </c>
      <c r="N306" s="41">
        <f>'jan-nov'!M306</f>
        <v>13471931.210471857</v>
      </c>
      <c r="O306" s="41">
        <f t="shared" si="49"/>
        <v>968694.43078798428</v>
      </c>
    </row>
    <row r="307" spans="1:15" x14ac:dyDescent="0.3">
      <c r="A307" s="33">
        <v>1622</v>
      </c>
      <c r="B307" s="34" t="s">
        <v>359</v>
      </c>
      <c r="C307" s="35">
        <v>32908</v>
      </c>
      <c r="D307" s="36">
        <v>1770</v>
      </c>
      <c r="E307" s="37">
        <f t="shared" si="41"/>
        <v>18592.090395480227</v>
      </c>
      <c r="F307" s="38">
        <f t="shared" si="48"/>
        <v>0.70310902767753247</v>
      </c>
      <c r="G307" s="39">
        <f t="shared" si="42"/>
        <v>4710.3566397838067</v>
      </c>
      <c r="H307" s="39">
        <f t="shared" si="43"/>
        <v>1822.214072044691</v>
      </c>
      <c r="I307" s="37">
        <f t="shared" si="44"/>
        <v>6532.5707118284972</v>
      </c>
      <c r="J307" s="40">
        <f t="shared" si="50"/>
        <v>-321.39738605683681</v>
      </c>
      <c r="K307" s="37">
        <f t="shared" si="45"/>
        <v>6211.1733257716605</v>
      </c>
      <c r="L307" s="37">
        <f t="shared" si="46"/>
        <v>11562650.159936439</v>
      </c>
      <c r="M307" s="37">
        <f t="shared" si="47"/>
        <v>10993776.786615839</v>
      </c>
      <c r="N307" s="41">
        <f>'jan-nov'!M307</f>
        <v>10629354.243205708</v>
      </c>
      <c r="O307" s="41">
        <f t="shared" si="49"/>
        <v>364422.54341013171</v>
      </c>
    </row>
    <row r="308" spans="1:15" x14ac:dyDescent="0.3">
      <c r="A308" s="33">
        <v>1624</v>
      </c>
      <c r="B308" s="34" t="s">
        <v>360</v>
      </c>
      <c r="C308" s="35">
        <v>126661</v>
      </c>
      <c r="D308" s="36">
        <v>6676</v>
      </c>
      <c r="E308" s="37">
        <f t="shared" si="41"/>
        <v>18972.588376273219</v>
      </c>
      <c r="F308" s="38">
        <f t="shared" si="48"/>
        <v>0.71749856428249981</v>
      </c>
      <c r="G308" s="39">
        <f t="shared" si="42"/>
        <v>4482.0578513080118</v>
      </c>
      <c r="H308" s="39">
        <f t="shared" si="43"/>
        <v>1689.0397787671436</v>
      </c>
      <c r="I308" s="37">
        <f t="shared" si="44"/>
        <v>6171.0976300751554</v>
      </c>
      <c r="J308" s="40">
        <f t="shared" si="50"/>
        <v>-321.39738605683681</v>
      </c>
      <c r="K308" s="37">
        <f t="shared" si="45"/>
        <v>5849.7002440183187</v>
      </c>
      <c r="L308" s="37">
        <f t="shared" si="46"/>
        <v>41198247.778381735</v>
      </c>
      <c r="M308" s="37">
        <f t="shared" si="47"/>
        <v>39052598.829066299</v>
      </c>
      <c r="N308" s="41">
        <f>'jan-nov'!M308</f>
        <v>38382222.219006397</v>
      </c>
      <c r="O308" s="41">
        <f t="shared" si="49"/>
        <v>670376.61005990207</v>
      </c>
    </row>
    <row r="309" spans="1:15" x14ac:dyDescent="0.3">
      <c r="A309" s="33">
        <v>1627</v>
      </c>
      <c r="B309" s="34" t="s">
        <v>361</v>
      </c>
      <c r="C309" s="35">
        <v>89681</v>
      </c>
      <c r="D309" s="36">
        <v>4715</v>
      </c>
      <c r="E309" s="37">
        <f t="shared" si="41"/>
        <v>19020.3605514316</v>
      </c>
      <c r="F309" s="38">
        <f t="shared" si="48"/>
        <v>0.71930519532350501</v>
      </c>
      <c r="G309" s="39">
        <f t="shared" si="42"/>
        <v>4453.3945462129823</v>
      </c>
      <c r="H309" s="39">
        <f t="shared" si="43"/>
        <v>1672.3195174617103</v>
      </c>
      <c r="I309" s="37">
        <f t="shared" si="44"/>
        <v>6125.7140636746926</v>
      </c>
      <c r="J309" s="40">
        <f t="shared" si="50"/>
        <v>-321.39738605683681</v>
      </c>
      <c r="K309" s="37">
        <f t="shared" si="45"/>
        <v>5804.3166776178559</v>
      </c>
      <c r="L309" s="37">
        <f t="shared" si="46"/>
        <v>28882741.810226176</v>
      </c>
      <c r="M309" s="37">
        <f t="shared" si="47"/>
        <v>27367353.134968191</v>
      </c>
      <c r="N309" s="41">
        <f>'jan-nov'!M309</f>
        <v>26634690.258031022</v>
      </c>
      <c r="O309" s="41">
        <f t="shared" si="49"/>
        <v>732662.87693716958</v>
      </c>
    </row>
    <row r="310" spans="1:15" x14ac:dyDescent="0.3">
      <c r="A310" s="33">
        <v>1630</v>
      </c>
      <c r="B310" s="34" t="s">
        <v>362</v>
      </c>
      <c r="C310" s="35">
        <v>69024</v>
      </c>
      <c r="D310" s="36">
        <v>3248</v>
      </c>
      <c r="E310" s="37">
        <f t="shared" si="41"/>
        <v>21251.231527093598</v>
      </c>
      <c r="F310" s="38">
        <f t="shared" si="48"/>
        <v>0.80367147631754821</v>
      </c>
      <c r="G310" s="39">
        <f t="shared" si="42"/>
        <v>3114.8719608157844</v>
      </c>
      <c r="H310" s="39">
        <f t="shared" si="43"/>
        <v>891.51467598001125</v>
      </c>
      <c r="I310" s="37">
        <f t="shared" si="44"/>
        <v>4006.3866367957958</v>
      </c>
      <c r="J310" s="40">
        <f t="shared" si="50"/>
        <v>-321.39738605683681</v>
      </c>
      <c r="K310" s="37">
        <f t="shared" si="45"/>
        <v>3684.9892507389591</v>
      </c>
      <c r="L310" s="37">
        <f t="shared" si="46"/>
        <v>13012743.796312744</v>
      </c>
      <c r="M310" s="37">
        <f t="shared" si="47"/>
        <v>11968845.086400138</v>
      </c>
      <c r="N310" s="41">
        <f>'jan-nov'!M310</f>
        <v>11639732.08018765</v>
      </c>
      <c r="O310" s="41">
        <f t="shared" si="49"/>
        <v>329113.00621248782</v>
      </c>
    </row>
    <row r="311" spans="1:15" x14ac:dyDescent="0.3">
      <c r="A311" s="33">
        <v>1632</v>
      </c>
      <c r="B311" s="34" t="s">
        <v>363</v>
      </c>
      <c r="C311" s="35">
        <v>17958</v>
      </c>
      <c r="D311" s="36">
        <v>977</v>
      </c>
      <c r="E311" s="37">
        <f t="shared" si="41"/>
        <v>18380.757420675538</v>
      </c>
      <c r="F311" s="38">
        <f t="shared" si="48"/>
        <v>0.69511691279048093</v>
      </c>
      <c r="G311" s="39">
        <f t="shared" si="42"/>
        <v>4837.1564246666203</v>
      </c>
      <c r="H311" s="39">
        <f t="shared" si="43"/>
        <v>1896.1806132263321</v>
      </c>
      <c r="I311" s="37">
        <f t="shared" si="44"/>
        <v>6733.3370378929521</v>
      </c>
      <c r="J311" s="40">
        <f t="shared" si="50"/>
        <v>-321.39738605683681</v>
      </c>
      <c r="K311" s="37">
        <f t="shared" si="45"/>
        <v>6411.9396518361154</v>
      </c>
      <c r="L311" s="37">
        <f t="shared" si="46"/>
        <v>6578470.2860214142</v>
      </c>
      <c r="M311" s="37">
        <f t="shared" si="47"/>
        <v>6264465.0398438852</v>
      </c>
      <c r="N311" s="41">
        <f>'jan-nov'!M311</f>
        <v>6121727.9071254116</v>
      </c>
      <c r="O311" s="41">
        <f t="shared" si="49"/>
        <v>142737.13271847367</v>
      </c>
    </row>
    <row r="312" spans="1:15" x14ac:dyDescent="0.3">
      <c r="A312" s="33">
        <v>1633</v>
      </c>
      <c r="B312" s="34" t="s">
        <v>364</v>
      </c>
      <c r="C312" s="35">
        <v>18345</v>
      </c>
      <c r="D312" s="36">
        <v>1010</v>
      </c>
      <c r="E312" s="37">
        <f t="shared" si="41"/>
        <v>18163.366336633662</v>
      </c>
      <c r="F312" s="38">
        <f t="shared" si="48"/>
        <v>0.68689569449414523</v>
      </c>
      <c r="G312" s="39">
        <f t="shared" si="42"/>
        <v>4967.5910750917456</v>
      </c>
      <c r="H312" s="39">
        <f t="shared" si="43"/>
        <v>1972.2674926409886</v>
      </c>
      <c r="I312" s="37">
        <f t="shared" si="44"/>
        <v>6939.8585677327337</v>
      </c>
      <c r="J312" s="40">
        <f t="shared" si="50"/>
        <v>-321.39738605683681</v>
      </c>
      <c r="K312" s="37">
        <f t="shared" si="45"/>
        <v>6618.461181675897</v>
      </c>
      <c r="L312" s="37">
        <f t="shared" si="46"/>
        <v>7009257.1534100613</v>
      </c>
      <c r="M312" s="37">
        <f t="shared" si="47"/>
        <v>6684645.7934926562</v>
      </c>
      <c r="N312" s="41">
        <f>'jan-nov'!M312</f>
        <v>6668136.8845411083</v>
      </c>
      <c r="O312" s="41">
        <f t="shared" si="49"/>
        <v>16508.908951547928</v>
      </c>
    </row>
    <row r="313" spans="1:15" x14ac:dyDescent="0.3">
      <c r="A313" s="33">
        <v>1634</v>
      </c>
      <c r="B313" s="34" t="s">
        <v>365</v>
      </c>
      <c r="C313" s="35">
        <v>143069</v>
      </c>
      <c r="D313" s="36">
        <v>6852</v>
      </c>
      <c r="E313" s="37">
        <f t="shared" si="41"/>
        <v>20879.889083479276</v>
      </c>
      <c r="F313" s="38">
        <f t="shared" si="48"/>
        <v>0.78962818054438777</v>
      </c>
      <c r="G313" s="39">
        <f t="shared" si="42"/>
        <v>3337.6774269843772</v>
      </c>
      <c r="H313" s="39">
        <f t="shared" si="43"/>
        <v>1021.4845312450237</v>
      </c>
      <c r="I313" s="37">
        <f t="shared" si="44"/>
        <v>4359.1619582294006</v>
      </c>
      <c r="J313" s="40">
        <f t="shared" si="50"/>
        <v>-321.39738605683681</v>
      </c>
      <c r="K313" s="37">
        <f t="shared" si="45"/>
        <v>4037.7645721725639</v>
      </c>
      <c r="L313" s="37">
        <f t="shared" si="46"/>
        <v>29868977.737787854</v>
      </c>
      <c r="M313" s="37">
        <f t="shared" si="47"/>
        <v>27666762.848526407</v>
      </c>
      <c r="N313" s="41">
        <f>'jan-nov'!M313</f>
        <v>26977686.765223455</v>
      </c>
      <c r="O313" s="41">
        <f t="shared" si="49"/>
        <v>689076.08330295235</v>
      </c>
    </row>
    <row r="314" spans="1:15" x14ac:dyDescent="0.3">
      <c r="A314" s="33">
        <v>1635</v>
      </c>
      <c r="B314" s="34" t="s">
        <v>366</v>
      </c>
      <c r="C314" s="35">
        <v>52413</v>
      </c>
      <c r="D314" s="36">
        <v>2567</v>
      </c>
      <c r="E314" s="37">
        <f t="shared" si="41"/>
        <v>20417.997662641217</v>
      </c>
      <c r="F314" s="38">
        <f t="shared" si="48"/>
        <v>0.77216053592294209</v>
      </c>
      <c r="G314" s="39">
        <f t="shared" si="42"/>
        <v>3614.8122794872129</v>
      </c>
      <c r="H314" s="39">
        <f t="shared" si="43"/>
        <v>1183.1465285383445</v>
      </c>
      <c r="I314" s="37">
        <f t="shared" si="44"/>
        <v>4797.9588080255571</v>
      </c>
      <c r="J314" s="40">
        <f t="shared" si="50"/>
        <v>-321.39738605683681</v>
      </c>
      <c r="K314" s="37">
        <f t="shared" si="45"/>
        <v>4476.5614219687204</v>
      </c>
      <c r="L314" s="37">
        <f t="shared" si="46"/>
        <v>12316360.260201605</v>
      </c>
      <c r="M314" s="37">
        <f t="shared" si="47"/>
        <v>11491333.170193706</v>
      </c>
      <c r="N314" s="41">
        <f>'jan-nov'!M314</f>
        <v>10973524.091700029</v>
      </c>
      <c r="O314" s="41">
        <f t="shared" si="49"/>
        <v>517809.07849367708</v>
      </c>
    </row>
    <row r="315" spans="1:15" x14ac:dyDescent="0.3">
      <c r="A315" s="33">
        <v>1636</v>
      </c>
      <c r="B315" s="34" t="s">
        <v>367</v>
      </c>
      <c r="C315" s="35">
        <v>76287</v>
      </c>
      <c r="D315" s="36">
        <v>3967</v>
      </c>
      <c r="E315" s="37">
        <f t="shared" si="41"/>
        <v>19230.400806654903</v>
      </c>
      <c r="F315" s="38">
        <f t="shared" si="48"/>
        <v>0.72724842260359068</v>
      </c>
      <c r="G315" s="39">
        <f t="shared" si="42"/>
        <v>4327.3703930790007</v>
      </c>
      <c r="H315" s="39">
        <f t="shared" si="43"/>
        <v>1598.8054281335544</v>
      </c>
      <c r="I315" s="37">
        <f t="shared" si="44"/>
        <v>5926.1758212125551</v>
      </c>
      <c r="J315" s="40">
        <f t="shared" si="50"/>
        <v>-321.39738605683681</v>
      </c>
      <c r="K315" s="37">
        <f t="shared" si="45"/>
        <v>5604.7784351557184</v>
      </c>
      <c r="L315" s="37">
        <f t="shared" si="46"/>
        <v>23509139.482750207</v>
      </c>
      <c r="M315" s="37">
        <f t="shared" si="47"/>
        <v>22234156.052262735</v>
      </c>
      <c r="N315" s="41">
        <f>'jan-nov'!M315</f>
        <v>21488103.436608501</v>
      </c>
      <c r="O315" s="41">
        <f t="shared" si="49"/>
        <v>746052.61565423384</v>
      </c>
    </row>
    <row r="316" spans="1:15" x14ac:dyDescent="0.3">
      <c r="A316" s="33">
        <v>1638</v>
      </c>
      <c r="B316" s="34" t="s">
        <v>368</v>
      </c>
      <c r="C316" s="35">
        <v>250084</v>
      </c>
      <c r="D316" s="36">
        <v>11722</v>
      </c>
      <c r="E316" s="37">
        <f t="shared" si="41"/>
        <v>21334.584541887049</v>
      </c>
      <c r="F316" s="38">
        <f t="shared" si="48"/>
        <v>0.80682369083128902</v>
      </c>
      <c r="G316" s="39">
        <f t="shared" si="42"/>
        <v>3064.8601519397139</v>
      </c>
      <c r="H316" s="39">
        <f t="shared" si="43"/>
        <v>862.34112080230352</v>
      </c>
      <c r="I316" s="37">
        <f t="shared" si="44"/>
        <v>3927.2012727420174</v>
      </c>
      <c r="J316" s="40">
        <f t="shared" si="50"/>
        <v>-321.39738605683681</v>
      </c>
      <c r="K316" s="37">
        <f t="shared" si="45"/>
        <v>3605.8038866851807</v>
      </c>
      <c r="L316" s="37">
        <f t="shared" si="46"/>
        <v>46034653.319081925</v>
      </c>
      <c r="M316" s="37">
        <f t="shared" si="47"/>
        <v>42267233.159723692</v>
      </c>
      <c r="N316" s="41">
        <f>'jan-nov'!M316</f>
        <v>40891213.129297927</v>
      </c>
      <c r="O316" s="41">
        <f t="shared" si="49"/>
        <v>1376020.0304257646</v>
      </c>
    </row>
    <row r="317" spans="1:15" x14ac:dyDescent="0.3">
      <c r="A317" s="33">
        <v>1640</v>
      </c>
      <c r="B317" s="34" t="s">
        <v>369</v>
      </c>
      <c r="C317" s="35">
        <v>126206</v>
      </c>
      <c r="D317" s="36">
        <v>5593</v>
      </c>
      <c r="E317" s="37">
        <f t="shared" si="41"/>
        <v>22564.991954228499</v>
      </c>
      <c r="F317" s="38">
        <f t="shared" si="48"/>
        <v>0.8533547984655836</v>
      </c>
      <c r="G317" s="39">
        <f t="shared" si="42"/>
        <v>2326.6157045348436</v>
      </c>
      <c r="H317" s="39">
        <f t="shared" si="43"/>
        <v>431.6985264827959</v>
      </c>
      <c r="I317" s="37">
        <f t="shared" si="44"/>
        <v>2758.3142310176395</v>
      </c>
      <c r="J317" s="40">
        <f t="shared" si="50"/>
        <v>-321.39738605683681</v>
      </c>
      <c r="K317" s="37">
        <f t="shared" si="45"/>
        <v>2436.9168449608028</v>
      </c>
      <c r="L317" s="37">
        <f t="shared" si="46"/>
        <v>15427251.494081657</v>
      </c>
      <c r="M317" s="37">
        <f t="shared" si="47"/>
        <v>13629675.913865769</v>
      </c>
      <c r="N317" s="41">
        <f>'jan-nov'!M317</f>
        <v>12986441.232909346</v>
      </c>
      <c r="O317" s="41">
        <f t="shared" si="49"/>
        <v>643234.68095642328</v>
      </c>
    </row>
    <row r="318" spans="1:15" x14ac:dyDescent="0.3">
      <c r="A318" s="33">
        <v>1644</v>
      </c>
      <c r="B318" s="34" t="s">
        <v>370</v>
      </c>
      <c r="C318" s="35">
        <v>38051</v>
      </c>
      <c r="D318" s="36">
        <v>2014</v>
      </c>
      <c r="E318" s="37">
        <f t="shared" si="41"/>
        <v>18893.247269116186</v>
      </c>
      <c r="F318" s="38">
        <f t="shared" si="48"/>
        <v>0.71449807065744719</v>
      </c>
      <c r="G318" s="39">
        <f t="shared" si="42"/>
        <v>4529.6625156022319</v>
      </c>
      <c r="H318" s="39">
        <f t="shared" si="43"/>
        <v>1716.8091662721054</v>
      </c>
      <c r="I318" s="37">
        <f t="shared" si="44"/>
        <v>6246.4716818743373</v>
      </c>
      <c r="J318" s="40">
        <f t="shared" si="50"/>
        <v>-321.39738605683681</v>
      </c>
      <c r="K318" s="37">
        <f t="shared" si="45"/>
        <v>5925.0742958175006</v>
      </c>
      <c r="L318" s="37">
        <f t="shared" si="46"/>
        <v>12580393.967294915</v>
      </c>
      <c r="M318" s="37">
        <f t="shared" si="47"/>
        <v>11933099.631776446</v>
      </c>
      <c r="N318" s="41">
        <f>'jan-nov'!M318</f>
        <v>11566308.500461183</v>
      </c>
      <c r="O318" s="41">
        <f t="shared" si="49"/>
        <v>366791.13131526299</v>
      </c>
    </row>
    <row r="319" spans="1:15" x14ac:dyDescent="0.3">
      <c r="A319" s="33">
        <v>1648</v>
      </c>
      <c r="B319" s="34" t="s">
        <v>371</v>
      </c>
      <c r="C319" s="35">
        <v>122762</v>
      </c>
      <c r="D319" s="36">
        <v>6336</v>
      </c>
      <c r="E319" s="37">
        <f t="shared" si="41"/>
        <v>19375.315656565657</v>
      </c>
      <c r="F319" s="38">
        <f t="shared" si="48"/>
        <v>0.73272876058869196</v>
      </c>
      <c r="G319" s="39">
        <f t="shared" si="42"/>
        <v>4240.4214831325489</v>
      </c>
      <c r="H319" s="39">
        <f t="shared" si="43"/>
        <v>1548.0852306647903</v>
      </c>
      <c r="I319" s="37">
        <f t="shared" si="44"/>
        <v>5788.5067137973392</v>
      </c>
      <c r="J319" s="40">
        <f t="shared" si="50"/>
        <v>-321.39738605683681</v>
      </c>
      <c r="K319" s="37">
        <f t="shared" si="45"/>
        <v>5467.1093277405025</v>
      </c>
      <c r="L319" s="37">
        <f t="shared" si="46"/>
        <v>36675978.538619943</v>
      </c>
      <c r="M319" s="37">
        <f t="shared" si="47"/>
        <v>34639604.700563826</v>
      </c>
      <c r="N319" s="41">
        <f>'jan-nov'!M319</f>
        <v>33612073.663814329</v>
      </c>
      <c r="O319" s="41">
        <f t="shared" si="49"/>
        <v>1027531.0367494971</v>
      </c>
    </row>
    <row r="320" spans="1:15" x14ac:dyDescent="0.3">
      <c r="A320" s="33">
        <v>1653</v>
      </c>
      <c r="B320" s="34" t="s">
        <v>372</v>
      </c>
      <c r="C320" s="35">
        <v>336584</v>
      </c>
      <c r="D320" s="36">
        <v>15916</v>
      </c>
      <c r="E320" s="37">
        <f t="shared" si="41"/>
        <v>21147.52450364413</v>
      </c>
      <c r="F320" s="38">
        <f t="shared" si="48"/>
        <v>0.79974952118126008</v>
      </c>
      <c r="G320" s="39">
        <f t="shared" si="42"/>
        <v>3177.0961748854647</v>
      </c>
      <c r="H320" s="39">
        <f t="shared" si="43"/>
        <v>927.81213418732489</v>
      </c>
      <c r="I320" s="37">
        <f t="shared" si="44"/>
        <v>4104.90830907279</v>
      </c>
      <c r="J320" s="40">
        <f t="shared" si="50"/>
        <v>-321.39738605683681</v>
      </c>
      <c r="K320" s="37">
        <f t="shared" si="45"/>
        <v>3783.5109230159533</v>
      </c>
      <c r="L320" s="37">
        <f t="shared" si="46"/>
        <v>65333720.647202522</v>
      </c>
      <c r="M320" s="37">
        <f t="shared" si="47"/>
        <v>60218359.850721911</v>
      </c>
      <c r="N320" s="41">
        <f>'jan-nov'!M320</f>
        <v>58510685.89540232</v>
      </c>
      <c r="O320" s="41">
        <f t="shared" si="49"/>
        <v>1707673.9553195909</v>
      </c>
    </row>
    <row r="321" spans="1:15" x14ac:dyDescent="0.3">
      <c r="A321" s="33">
        <v>1657</v>
      </c>
      <c r="B321" s="34" t="s">
        <v>373</v>
      </c>
      <c r="C321" s="35">
        <v>154041</v>
      </c>
      <c r="D321" s="36">
        <v>7668</v>
      </c>
      <c r="E321" s="37">
        <f t="shared" si="41"/>
        <v>20088.810641627544</v>
      </c>
      <c r="F321" s="38">
        <f t="shared" si="48"/>
        <v>0.75971145885061597</v>
      </c>
      <c r="G321" s="39">
        <f t="shared" si="42"/>
        <v>3812.3244920954166</v>
      </c>
      <c r="H321" s="39">
        <f t="shared" si="43"/>
        <v>1298.3619858931299</v>
      </c>
      <c r="I321" s="37">
        <f t="shared" si="44"/>
        <v>5110.6864779885464</v>
      </c>
      <c r="J321" s="40">
        <f t="shared" si="50"/>
        <v>-321.39738605683681</v>
      </c>
      <c r="K321" s="37">
        <f t="shared" si="45"/>
        <v>4789.2890919317097</v>
      </c>
      <c r="L321" s="37">
        <f t="shared" si="46"/>
        <v>39188743.913216174</v>
      </c>
      <c r="M321" s="37">
        <f t="shared" si="47"/>
        <v>36724268.756932348</v>
      </c>
      <c r="N321" s="41">
        <f>'jan-nov'!M321</f>
        <v>35577563.297684386</v>
      </c>
      <c r="O321" s="41">
        <f t="shared" si="49"/>
        <v>1146705.4592479616</v>
      </c>
    </row>
    <row r="322" spans="1:15" x14ac:dyDescent="0.3">
      <c r="A322" s="33">
        <v>1662</v>
      </c>
      <c r="B322" s="34" t="s">
        <v>374</v>
      </c>
      <c r="C322" s="35">
        <v>131530</v>
      </c>
      <c r="D322" s="36">
        <v>5995</v>
      </c>
      <c r="E322" s="37">
        <f t="shared" si="41"/>
        <v>21939.949958298581</v>
      </c>
      <c r="F322" s="38">
        <f t="shared" si="48"/>
        <v>0.82971718372363157</v>
      </c>
      <c r="G322" s="39">
        <f t="shared" si="42"/>
        <v>2701.6409020927945</v>
      </c>
      <c r="H322" s="39">
        <f t="shared" si="43"/>
        <v>650.4632250582672</v>
      </c>
      <c r="I322" s="37">
        <f t="shared" si="44"/>
        <v>3352.1041271510617</v>
      </c>
      <c r="J322" s="40">
        <f t="shared" si="50"/>
        <v>-321.39738605683681</v>
      </c>
      <c r="K322" s="37">
        <f t="shared" si="45"/>
        <v>3030.706741094225</v>
      </c>
      <c r="L322" s="37">
        <f t="shared" si="46"/>
        <v>20095864.242270615</v>
      </c>
      <c r="M322" s="37">
        <f t="shared" si="47"/>
        <v>18169086.912859879</v>
      </c>
      <c r="N322" s="41">
        <f>'jan-nov'!M322</f>
        <v>17484814.230518769</v>
      </c>
      <c r="O322" s="41">
        <f t="shared" si="49"/>
        <v>684272.68234110996</v>
      </c>
    </row>
    <row r="323" spans="1:15" x14ac:dyDescent="0.3">
      <c r="A323" s="33">
        <v>1663</v>
      </c>
      <c r="B323" s="34" t="s">
        <v>375</v>
      </c>
      <c r="C323" s="35">
        <v>318663</v>
      </c>
      <c r="D323" s="36">
        <v>13498</v>
      </c>
      <c r="E323" s="37">
        <f t="shared" si="41"/>
        <v>23608.164172469995</v>
      </c>
      <c r="F323" s="38">
        <f t="shared" si="48"/>
        <v>0.89280511246826832</v>
      </c>
      <c r="G323" s="39">
        <f t="shared" si="42"/>
        <v>1700.7123735899461</v>
      </c>
      <c r="H323" s="39">
        <f t="shared" si="43"/>
        <v>66.588250098272326</v>
      </c>
      <c r="I323" s="37">
        <f t="shared" si="44"/>
        <v>1767.3006236882184</v>
      </c>
      <c r="J323" s="40">
        <f t="shared" si="50"/>
        <v>-321.39738605683681</v>
      </c>
      <c r="K323" s="37">
        <f t="shared" si="45"/>
        <v>1445.9032376313817</v>
      </c>
      <c r="L323" s="37">
        <f t="shared" si="46"/>
        <v>23855023.818543572</v>
      </c>
      <c r="M323" s="37">
        <f t="shared" si="47"/>
        <v>19516801.901548389</v>
      </c>
      <c r="N323" s="41">
        <f>'jan-nov'!M323</f>
        <v>19862882.641124688</v>
      </c>
      <c r="O323" s="41">
        <f t="shared" si="49"/>
        <v>-346080.73957629874</v>
      </c>
    </row>
    <row r="324" spans="1:15" x14ac:dyDescent="0.3">
      <c r="A324" s="33">
        <v>1664</v>
      </c>
      <c r="B324" s="34" t="s">
        <v>376</v>
      </c>
      <c r="C324" s="35">
        <v>84730</v>
      </c>
      <c r="D324" s="36">
        <v>4078</v>
      </c>
      <c r="E324" s="37">
        <f t="shared" si="41"/>
        <v>20777.341834232466</v>
      </c>
      <c r="F324" s="38">
        <f t="shared" si="48"/>
        <v>0.78575008533426227</v>
      </c>
      <c r="G324" s="39">
        <f t="shared" si="42"/>
        <v>3399.2057765324635</v>
      </c>
      <c r="H324" s="39">
        <f t="shared" si="43"/>
        <v>1057.3760684814074</v>
      </c>
      <c r="I324" s="37">
        <f t="shared" si="44"/>
        <v>4456.5818450138704</v>
      </c>
      <c r="J324" s="40">
        <f t="shared" si="50"/>
        <v>-321.39738605683681</v>
      </c>
      <c r="K324" s="37">
        <f t="shared" si="45"/>
        <v>4135.1844589570337</v>
      </c>
      <c r="L324" s="37">
        <f t="shared" si="46"/>
        <v>18173940.763966564</v>
      </c>
      <c r="M324" s="37">
        <f t="shared" si="47"/>
        <v>16863282.223626785</v>
      </c>
      <c r="N324" s="41">
        <f>'jan-nov'!M324</f>
        <v>16318910.906097669</v>
      </c>
      <c r="O324" s="41">
        <f t="shared" si="49"/>
        <v>544371.31752911583</v>
      </c>
    </row>
    <row r="325" spans="1:15" x14ac:dyDescent="0.3">
      <c r="A325" s="33">
        <v>1665</v>
      </c>
      <c r="B325" s="34" t="s">
        <v>377</v>
      </c>
      <c r="C325" s="35">
        <v>32527</v>
      </c>
      <c r="D325" s="36">
        <v>863</v>
      </c>
      <c r="E325" s="37">
        <f t="shared" si="41"/>
        <v>37690.614136732329</v>
      </c>
      <c r="F325" s="38">
        <f t="shared" si="48"/>
        <v>1.4253701705693769</v>
      </c>
      <c r="G325" s="39">
        <f t="shared" si="42"/>
        <v>-6748.7576049674544</v>
      </c>
      <c r="H325" s="39">
        <f t="shared" si="43"/>
        <v>0</v>
      </c>
      <c r="I325" s="37">
        <f t="shared" si="44"/>
        <v>-6748.7576049674544</v>
      </c>
      <c r="J325" s="40">
        <f t="shared" si="50"/>
        <v>-321.39738605683681</v>
      </c>
      <c r="K325" s="37">
        <f t="shared" si="45"/>
        <v>-7070.1549910242911</v>
      </c>
      <c r="L325" s="37">
        <f t="shared" si="46"/>
        <v>-5824177.813086913</v>
      </c>
      <c r="M325" s="37">
        <f t="shared" si="47"/>
        <v>-6101543.7572539635</v>
      </c>
      <c r="N325" s="41">
        <f>'jan-nov'!M325</f>
        <v>-6276018.3827040568</v>
      </c>
      <c r="O325" s="41">
        <f t="shared" si="49"/>
        <v>174474.6254500933</v>
      </c>
    </row>
    <row r="326" spans="1:15" x14ac:dyDescent="0.3">
      <c r="A326" s="33">
        <v>1702</v>
      </c>
      <c r="B326" s="34" t="s">
        <v>378</v>
      </c>
      <c r="C326" s="35">
        <v>426827</v>
      </c>
      <c r="D326" s="36">
        <v>21650</v>
      </c>
      <c r="E326" s="37">
        <f t="shared" si="41"/>
        <v>19714.872979214782</v>
      </c>
      <c r="F326" s="38">
        <f t="shared" si="48"/>
        <v>0.7455700180207584</v>
      </c>
      <c r="G326" s="39">
        <f t="shared" si="42"/>
        <v>4036.6870895430734</v>
      </c>
      <c r="H326" s="39">
        <f t="shared" si="43"/>
        <v>1429.2401677375965</v>
      </c>
      <c r="I326" s="37">
        <f t="shared" si="44"/>
        <v>5465.9272572806694</v>
      </c>
      <c r="J326" s="40">
        <f t="shared" si="50"/>
        <v>-321.39738605683681</v>
      </c>
      <c r="K326" s="37">
        <f t="shared" si="45"/>
        <v>5144.5298712238327</v>
      </c>
      <c r="L326" s="37">
        <f t="shared" si="46"/>
        <v>118337325.1201265</v>
      </c>
      <c r="M326" s="37">
        <f t="shared" si="47"/>
        <v>111379071.71199597</v>
      </c>
      <c r="N326" s="41">
        <f>'jan-nov'!M326</f>
        <v>108000260.94090597</v>
      </c>
      <c r="O326" s="41">
        <f t="shared" si="49"/>
        <v>3378810.7710900009</v>
      </c>
    </row>
    <row r="327" spans="1:15" x14ac:dyDescent="0.3">
      <c r="A327" s="33">
        <v>1703</v>
      </c>
      <c r="B327" s="34" t="s">
        <v>379</v>
      </c>
      <c r="C327" s="35">
        <v>267385</v>
      </c>
      <c r="D327" s="36">
        <v>13026</v>
      </c>
      <c r="E327" s="37">
        <f t="shared" si="41"/>
        <v>20527.022877322277</v>
      </c>
      <c r="F327" s="38">
        <f t="shared" si="48"/>
        <v>0.77628361251390832</v>
      </c>
      <c r="G327" s="39">
        <f t="shared" si="42"/>
        <v>3549.397150678577</v>
      </c>
      <c r="H327" s="39">
        <f t="shared" si="43"/>
        <v>1144.9877033999735</v>
      </c>
      <c r="I327" s="37">
        <f t="shared" si="44"/>
        <v>4694.3848540785502</v>
      </c>
      <c r="J327" s="40">
        <f t="shared" si="50"/>
        <v>-321.39738605683681</v>
      </c>
      <c r="K327" s="37">
        <f t="shared" si="45"/>
        <v>4372.9874680217135</v>
      </c>
      <c r="L327" s="37">
        <f t="shared" si="46"/>
        <v>61149057.109227195</v>
      </c>
      <c r="M327" s="37">
        <f t="shared" si="47"/>
        <v>56962534.758450843</v>
      </c>
      <c r="N327" s="41">
        <f>'jan-nov'!M327</f>
        <v>54904698.176269799</v>
      </c>
      <c r="O327" s="41">
        <f t="shared" si="49"/>
        <v>2057836.5821810439</v>
      </c>
    </row>
    <row r="328" spans="1:15" x14ac:dyDescent="0.3">
      <c r="A328" s="33">
        <v>1711</v>
      </c>
      <c r="B328" s="34" t="s">
        <v>380</v>
      </c>
      <c r="C328" s="35">
        <v>51352</v>
      </c>
      <c r="D328" s="36">
        <v>2558</v>
      </c>
      <c r="E328" s="37">
        <f t="shared" ref="E328:E391" si="51">(C328*1000)/D328</f>
        <v>20075.058639562158</v>
      </c>
      <c r="F328" s="38">
        <f t="shared" si="48"/>
        <v>0.75919139055301543</v>
      </c>
      <c r="G328" s="39">
        <f t="shared" ref="G328:G391" si="52">(E$437-E328)*0.6</f>
        <v>3820.5756933346483</v>
      </c>
      <c r="H328" s="39">
        <f t="shared" ref="H328:H391" si="53">IF(E328&gt;=E$437*0.9,0,IF(E328&lt;0.9*E$437,(E$437*0.9-E328)*0.35))</f>
        <v>1303.1751866160153</v>
      </c>
      <c r="I328" s="37">
        <f t="shared" ref="I328:I391" si="54">G328+H328</f>
        <v>5123.7508799506631</v>
      </c>
      <c r="J328" s="40">
        <f t="shared" si="50"/>
        <v>-321.39738605683681</v>
      </c>
      <c r="K328" s="37">
        <f t="shared" ref="K328:K391" si="55">I328+J328</f>
        <v>4802.3534938938265</v>
      </c>
      <c r="L328" s="37">
        <f t="shared" ref="L328:L391" si="56">(I328*D328)</f>
        <v>13106554.750913797</v>
      </c>
      <c r="M328" s="37">
        <f t="shared" ref="M328:M391" si="57">(K328*D328)</f>
        <v>12284420.237380408</v>
      </c>
      <c r="N328" s="41">
        <f>'jan-nov'!M328</f>
        <v>11840226.18876848</v>
      </c>
      <c r="O328" s="41">
        <f t="shared" si="49"/>
        <v>444194.04861192778</v>
      </c>
    </row>
    <row r="329" spans="1:15" x14ac:dyDescent="0.3">
      <c r="A329" s="33">
        <v>1714</v>
      </c>
      <c r="B329" s="34" t="s">
        <v>381</v>
      </c>
      <c r="C329" s="35">
        <v>500584</v>
      </c>
      <c r="D329" s="36">
        <v>22957</v>
      </c>
      <c r="E329" s="37">
        <f t="shared" si="51"/>
        <v>21805.28814740602</v>
      </c>
      <c r="F329" s="38">
        <f t="shared" ref="F329:F392" si="58">IF(ISNUMBER(C329),E329/E$437,"")</f>
        <v>0.82462459150253398</v>
      </c>
      <c r="G329" s="39">
        <f t="shared" si="52"/>
        <v>2782.4379886283314</v>
      </c>
      <c r="H329" s="39">
        <f t="shared" si="53"/>
        <v>697.59485887066364</v>
      </c>
      <c r="I329" s="37">
        <f t="shared" si="54"/>
        <v>3480.0328474989951</v>
      </c>
      <c r="J329" s="40">
        <f t="shared" si="50"/>
        <v>-321.39738605683681</v>
      </c>
      <c r="K329" s="37">
        <f t="shared" si="55"/>
        <v>3158.6354614421584</v>
      </c>
      <c r="L329" s="37">
        <f t="shared" si="56"/>
        <v>79891114.080034435</v>
      </c>
      <c r="M329" s="37">
        <f t="shared" si="57"/>
        <v>72512794.288327634</v>
      </c>
      <c r="N329" s="41">
        <f>'jan-nov'!M329</f>
        <v>71902728.622188389</v>
      </c>
      <c r="O329" s="41">
        <f t="shared" ref="O329:O392" si="59">M329-N329</f>
        <v>610065.66613924503</v>
      </c>
    </row>
    <row r="330" spans="1:15" x14ac:dyDescent="0.3">
      <c r="A330" s="33">
        <v>1717</v>
      </c>
      <c r="B330" s="34" t="s">
        <v>382</v>
      </c>
      <c r="C330" s="35">
        <v>45334</v>
      </c>
      <c r="D330" s="36">
        <v>2624</v>
      </c>
      <c r="E330" s="37">
        <f t="shared" si="51"/>
        <v>17276.676829268294</v>
      </c>
      <c r="F330" s="38">
        <f t="shared" si="58"/>
        <v>0.65336318770689916</v>
      </c>
      <c r="G330" s="39">
        <f t="shared" si="52"/>
        <v>5499.6047795109671</v>
      </c>
      <c r="H330" s="39">
        <f t="shared" si="53"/>
        <v>2282.6088202188675</v>
      </c>
      <c r="I330" s="37">
        <f t="shared" si="54"/>
        <v>7782.2135997298346</v>
      </c>
      <c r="J330" s="40">
        <f t="shared" ref="J330:J393" si="60">I$439</f>
        <v>-321.39738605683681</v>
      </c>
      <c r="K330" s="37">
        <f t="shared" si="55"/>
        <v>7460.8162136729979</v>
      </c>
      <c r="L330" s="37">
        <f t="shared" si="56"/>
        <v>20420528.485691085</v>
      </c>
      <c r="M330" s="37">
        <f t="shared" si="57"/>
        <v>19577181.744677946</v>
      </c>
      <c r="N330" s="41">
        <f>'jan-nov'!M330</f>
        <v>19830994.143599872</v>
      </c>
      <c r="O330" s="41">
        <f t="shared" si="59"/>
        <v>-253812.39892192557</v>
      </c>
    </row>
    <row r="331" spans="1:15" x14ac:dyDescent="0.3">
      <c r="A331" s="33">
        <v>1718</v>
      </c>
      <c r="B331" s="34" t="s">
        <v>383</v>
      </c>
      <c r="C331" s="35">
        <v>65486</v>
      </c>
      <c r="D331" s="36">
        <v>3506</v>
      </c>
      <c r="E331" s="37">
        <f t="shared" si="51"/>
        <v>18678.265830005705</v>
      </c>
      <c r="F331" s="38">
        <f t="shared" si="58"/>
        <v>0.70636797945164964</v>
      </c>
      <c r="G331" s="39">
        <f t="shared" si="52"/>
        <v>4658.6513790685203</v>
      </c>
      <c r="H331" s="39">
        <f t="shared" si="53"/>
        <v>1792.0526699607738</v>
      </c>
      <c r="I331" s="37">
        <f t="shared" si="54"/>
        <v>6450.7040490292939</v>
      </c>
      <c r="J331" s="40">
        <f t="shared" si="60"/>
        <v>-321.39738605683681</v>
      </c>
      <c r="K331" s="37">
        <f t="shared" si="55"/>
        <v>6129.3066629724572</v>
      </c>
      <c r="L331" s="37">
        <f t="shared" si="56"/>
        <v>22616168.395896703</v>
      </c>
      <c r="M331" s="37">
        <f t="shared" si="57"/>
        <v>21489349.160381436</v>
      </c>
      <c r="N331" s="41">
        <f>'jan-nov'!M331</f>
        <v>20845438.63089221</v>
      </c>
      <c r="O331" s="41">
        <f t="shared" si="59"/>
        <v>643910.52948922664</v>
      </c>
    </row>
    <row r="332" spans="1:15" x14ac:dyDescent="0.3">
      <c r="A332" s="33">
        <v>1719</v>
      </c>
      <c r="B332" s="34" t="s">
        <v>384</v>
      </c>
      <c r="C332" s="35">
        <v>399602</v>
      </c>
      <c r="D332" s="36">
        <v>19474</v>
      </c>
      <c r="E332" s="37">
        <f t="shared" si="51"/>
        <v>20519.769949676491</v>
      </c>
      <c r="F332" s="38">
        <f t="shared" si="58"/>
        <v>0.77600932388920996</v>
      </c>
      <c r="G332" s="39">
        <f t="shared" si="52"/>
        <v>3553.7489072660487</v>
      </c>
      <c r="H332" s="39">
        <f t="shared" si="53"/>
        <v>1147.5262280759987</v>
      </c>
      <c r="I332" s="37">
        <f t="shared" si="54"/>
        <v>4701.2751353420472</v>
      </c>
      <c r="J332" s="40">
        <f t="shared" si="60"/>
        <v>-321.39738605683681</v>
      </c>
      <c r="K332" s="37">
        <f t="shared" si="55"/>
        <v>4379.8777492852105</v>
      </c>
      <c r="L332" s="37">
        <f t="shared" si="56"/>
        <v>91552631.985651031</v>
      </c>
      <c r="M332" s="37">
        <f t="shared" si="57"/>
        <v>85293739.289580196</v>
      </c>
      <c r="N332" s="41">
        <f>'jan-nov'!M332</f>
        <v>82083940.187676787</v>
      </c>
      <c r="O332" s="41">
        <f t="shared" si="59"/>
        <v>3209799.1019034088</v>
      </c>
    </row>
    <row r="333" spans="1:15" x14ac:dyDescent="0.3">
      <c r="A333" s="33">
        <v>1721</v>
      </c>
      <c r="B333" s="34" t="s">
        <v>385</v>
      </c>
      <c r="C333" s="35">
        <v>280360</v>
      </c>
      <c r="D333" s="36">
        <v>14809</v>
      </c>
      <c r="E333" s="37">
        <f t="shared" si="51"/>
        <v>18931.730704301437</v>
      </c>
      <c r="F333" s="38">
        <f t="shared" si="58"/>
        <v>0.71595342345098623</v>
      </c>
      <c r="G333" s="39">
        <f t="shared" si="52"/>
        <v>4506.5724544910809</v>
      </c>
      <c r="H333" s="39">
        <f t="shared" si="53"/>
        <v>1703.3399639572674</v>
      </c>
      <c r="I333" s="37">
        <f t="shared" si="54"/>
        <v>6209.912418448348</v>
      </c>
      <c r="J333" s="40">
        <f t="shared" si="60"/>
        <v>-321.39738605683681</v>
      </c>
      <c r="K333" s="37">
        <f t="shared" si="55"/>
        <v>5888.5150323915113</v>
      </c>
      <c r="L333" s="37">
        <f t="shared" si="56"/>
        <v>91962593.004801586</v>
      </c>
      <c r="M333" s="37">
        <f t="shared" si="57"/>
        <v>87203019.114685893</v>
      </c>
      <c r="N333" s="41">
        <f>'jan-nov'!M333</f>
        <v>85315993.83482106</v>
      </c>
      <c r="O333" s="41">
        <f t="shared" si="59"/>
        <v>1887025.2798648328</v>
      </c>
    </row>
    <row r="334" spans="1:15" x14ac:dyDescent="0.3">
      <c r="A334" s="33">
        <v>1724</v>
      </c>
      <c r="B334" s="34" t="s">
        <v>386</v>
      </c>
      <c r="C334" s="35">
        <v>43785</v>
      </c>
      <c r="D334" s="36">
        <v>2547</v>
      </c>
      <c r="E334" s="37">
        <f t="shared" si="51"/>
        <v>17190.812720848058</v>
      </c>
      <c r="F334" s="38">
        <f t="shared" si="58"/>
        <v>0.65011600955212712</v>
      </c>
      <c r="G334" s="39">
        <f t="shared" si="52"/>
        <v>5551.1232445631076</v>
      </c>
      <c r="H334" s="39">
        <f t="shared" si="53"/>
        <v>2312.6612581659501</v>
      </c>
      <c r="I334" s="37">
        <f t="shared" si="54"/>
        <v>7863.7845027290577</v>
      </c>
      <c r="J334" s="40">
        <f t="shared" si="60"/>
        <v>-321.39738605683681</v>
      </c>
      <c r="K334" s="37">
        <f t="shared" si="55"/>
        <v>7542.3871166722211</v>
      </c>
      <c r="L334" s="37">
        <f t="shared" si="56"/>
        <v>20029059.128450911</v>
      </c>
      <c r="M334" s="37">
        <f t="shared" si="57"/>
        <v>19210459.986164145</v>
      </c>
      <c r="N334" s="41">
        <f>'jan-nov'!M334</f>
        <v>18715956.529629912</v>
      </c>
      <c r="O334" s="41">
        <f t="shared" si="59"/>
        <v>494503.45653423294</v>
      </c>
    </row>
    <row r="335" spans="1:15" x14ac:dyDescent="0.3">
      <c r="A335" s="33">
        <v>1725</v>
      </c>
      <c r="B335" s="34" t="s">
        <v>387</v>
      </c>
      <c r="C335" s="35">
        <v>27277</v>
      </c>
      <c r="D335" s="36">
        <v>1644</v>
      </c>
      <c r="E335" s="37">
        <f t="shared" si="51"/>
        <v>16591.849148418492</v>
      </c>
      <c r="F335" s="38">
        <f t="shared" si="58"/>
        <v>0.62746461930675734</v>
      </c>
      <c r="G335" s="39">
        <f t="shared" si="52"/>
        <v>5910.5013880208471</v>
      </c>
      <c r="H335" s="39">
        <f t="shared" si="53"/>
        <v>2522.2985085162982</v>
      </c>
      <c r="I335" s="37">
        <f t="shared" si="54"/>
        <v>8432.7998965371444</v>
      </c>
      <c r="J335" s="40">
        <f t="shared" si="60"/>
        <v>-321.39738605683681</v>
      </c>
      <c r="K335" s="37">
        <f t="shared" si="55"/>
        <v>8111.4025104803077</v>
      </c>
      <c r="L335" s="37">
        <f t="shared" si="56"/>
        <v>13863523.029907065</v>
      </c>
      <c r="M335" s="37">
        <f t="shared" si="57"/>
        <v>13335145.727229625</v>
      </c>
      <c r="N335" s="41">
        <f>'jan-nov'!M335</f>
        <v>13117833.602163946</v>
      </c>
      <c r="O335" s="41">
        <f t="shared" si="59"/>
        <v>217312.12506567873</v>
      </c>
    </row>
    <row r="336" spans="1:15" x14ac:dyDescent="0.3">
      <c r="A336" s="33">
        <v>1736</v>
      </c>
      <c r="B336" s="34" t="s">
        <v>388</v>
      </c>
      <c r="C336" s="35">
        <v>39394</v>
      </c>
      <c r="D336" s="36">
        <v>2153</v>
      </c>
      <c r="E336" s="37">
        <f t="shared" si="51"/>
        <v>18297.259637714815</v>
      </c>
      <c r="F336" s="38">
        <f t="shared" si="58"/>
        <v>0.69195922348594652</v>
      </c>
      <c r="G336" s="39">
        <f t="shared" si="52"/>
        <v>4887.2550944430541</v>
      </c>
      <c r="H336" s="39">
        <f t="shared" si="53"/>
        <v>1925.4048372625853</v>
      </c>
      <c r="I336" s="37">
        <f t="shared" si="54"/>
        <v>6812.6599317056389</v>
      </c>
      <c r="J336" s="40">
        <f t="shared" si="60"/>
        <v>-321.39738605683681</v>
      </c>
      <c r="K336" s="37">
        <f t="shared" si="55"/>
        <v>6491.2625456488022</v>
      </c>
      <c r="L336" s="37">
        <f t="shared" si="56"/>
        <v>14667656.832962241</v>
      </c>
      <c r="M336" s="37">
        <f t="shared" si="57"/>
        <v>13975688.260781871</v>
      </c>
      <c r="N336" s="41">
        <f>'jan-nov'!M336</f>
        <v>13578070.556848528</v>
      </c>
      <c r="O336" s="41">
        <f t="shared" si="59"/>
        <v>397617.70393334329</v>
      </c>
    </row>
    <row r="337" spans="1:15" x14ac:dyDescent="0.3">
      <c r="A337" s="33">
        <v>1738</v>
      </c>
      <c r="B337" s="34" t="s">
        <v>389</v>
      </c>
      <c r="C337" s="35">
        <v>30846</v>
      </c>
      <c r="D337" s="36">
        <v>1394</v>
      </c>
      <c r="E337" s="37">
        <f t="shared" si="51"/>
        <v>22127.690100430416</v>
      </c>
      <c r="F337" s="38">
        <f t="shared" si="58"/>
        <v>0.83681707329938615</v>
      </c>
      <c r="G337" s="39">
        <f t="shared" si="52"/>
        <v>2588.9968168136934</v>
      </c>
      <c r="H337" s="39">
        <f t="shared" si="53"/>
        <v>584.75417531212474</v>
      </c>
      <c r="I337" s="37">
        <f t="shared" si="54"/>
        <v>3173.7509921258179</v>
      </c>
      <c r="J337" s="40">
        <f t="shared" si="60"/>
        <v>-321.39738605683681</v>
      </c>
      <c r="K337" s="37">
        <f t="shared" si="55"/>
        <v>2852.3536060689812</v>
      </c>
      <c r="L337" s="37">
        <f t="shared" si="56"/>
        <v>4424208.8830233905</v>
      </c>
      <c r="M337" s="37">
        <f t="shared" si="57"/>
        <v>3976180.9268601597</v>
      </c>
      <c r="N337" s="41">
        <f>'jan-nov'!M337</f>
        <v>3797964.0762874363</v>
      </c>
      <c r="O337" s="41">
        <f t="shared" si="59"/>
        <v>178216.85057272343</v>
      </c>
    </row>
    <row r="338" spans="1:15" x14ac:dyDescent="0.3">
      <c r="A338" s="33">
        <v>1739</v>
      </c>
      <c r="B338" s="34" t="s">
        <v>390</v>
      </c>
      <c r="C338" s="35">
        <v>12235</v>
      </c>
      <c r="D338" s="36">
        <v>475</v>
      </c>
      <c r="E338" s="37">
        <f t="shared" si="51"/>
        <v>25757.894736842107</v>
      </c>
      <c r="F338" s="38">
        <f t="shared" si="58"/>
        <v>0.97410285439683575</v>
      </c>
      <c r="G338" s="39">
        <f t="shared" si="52"/>
        <v>410.87403496667901</v>
      </c>
      <c r="H338" s="39">
        <f t="shared" si="53"/>
        <v>0</v>
      </c>
      <c r="I338" s="37">
        <f t="shared" si="54"/>
        <v>410.87403496667901</v>
      </c>
      <c r="J338" s="40">
        <f t="shared" si="60"/>
        <v>-321.39738605683681</v>
      </c>
      <c r="K338" s="37">
        <f t="shared" si="55"/>
        <v>89.476648909842197</v>
      </c>
      <c r="L338" s="37">
        <f t="shared" si="56"/>
        <v>195165.16660917253</v>
      </c>
      <c r="M338" s="37">
        <f t="shared" si="57"/>
        <v>42501.408232175047</v>
      </c>
      <c r="N338" s="41">
        <f>'jan-nov'!M338</f>
        <v>-9208.9591940053815</v>
      </c>
      <c r="O338" s="41">
        <f t="shared" si="59"/>
        <v>51710.367426180426</v>
      </c>
    </row>
    <row r="339" spans="1:15" x14ac:dyDescent="0.3">
      <c r="A339" s="33">
        <v>1740</v>
      </c>
      <c r="B339" s="34" t="s">
        <v>391</v>
      </c>
      <c r="C339" s="35">
        <v>25338</v>
      </c>
      <c r="D339" s="36">
        <v>892</v>
      </c>
      <c r="E339" s="37">
        <f t="shared" si="51"/>
        <v>28405.829596412557</v>
      </c>
      <c r="F339" s="38">
        <f t="shared" si="58"/>
        <v>1.0742415082471111</v>
      </c>
      <c r="G339" s="39">
        <f t="shared" si="52"/>
        <v>-1177.8868807755912</v>
      </c>
      <c r="H339" s="39">
        <f t="shared" si="53"/>
        <v>0</v>
      </c>
      <c r="I339" s="37">
        <f t="shared" si="54"/>
        <v>-1177.8868807755912</v>
      </c>
      <c r="J339" s="40">
        <f t="shared" si="60"/>
        <v>-321.39738605683681</v>
      </c>
      <c r="K339" s="37">
        <f t="shared" si="55"/>
        <v>-1499.2842668324279</v>
      </c>
      <c r="L339" s="37">
        <f t="shared" si="56"/>
        <v>-1050675.0976518274</v>
      </c>
      <c r="M339" s="37">
        <f t="shared" si="57"/>
        <v>-1337361.5660145257</v>
      </c>
      <c r="N339" s="41">
        <f>'jan-nov'!M339</f>
        <v>-1426151.5612653738</v>
      </c>
      <c r="O339" s="41">
        <f t="shared" si="59"/>
        <v>88789.995250848122</v>
      </c>
    </row>
    <row r="340" spans="1:15" x14ac:dyDescent="0.3">
      <c r="A340" s="33">
        <v>1742</v>
      </c>
      <c r="B340" s="34" t="s">
        <v>392</v>
      </c>
      <c r="C340" s="35">
        <v>52821</v>
      </c>
      <c r="D340" s="36">
        <v>2489</v>
      </c>
      <c r="E340" s="37">
        <f t="shared" si="51"/>
        <v>21221.775813579752</v>
      </c>
      <c r="F340" s="38">
        <f t="shared" si="58"/>
        <v>0.80255753067465785</v>
      </c>
      <c r="G340" s="39">
        <f t="shared" si="52"/>
        <v>3132.5453889240916</v>
      </c>
      <c r="H340" s="39">
        <f t="shared" si="53"/>
        <v>901.82417570985717</v>
      </c>
      <c r="I340" s="37">
        <f t="shared" si="54"/>
        <v>4034.3695646339488</v>
      </c>
      <c r="J340" s="40">
        <f t="shared" si="60"/>
        <v>-321.39738605683681</v>
      </c>
      <c r="K340" s="37">
        <f t="shared" si="55"/>
        <v>3712.9721785771121</v>
      </c>
      <c r="L340" s="37">
        <f t="shared" si="56"/>
        <v>10041545.846373899</v>
      </c>
      <c r="M340" s="37">
        <f t="shared" si="57"/>
        <v>9241587.7524784319</v>
      </c>
      <c r="N340" s="41">
        <f>'jan-nov'!M340</f>
        <v>8885825.599626556</v>
      </c>
      <c r="O340" s="41">
        <f t="shared" si="59"/>
        <v>355762.15285187587</v>
      </c>
    </row>
    <row r="341" spans="1:15" x14ac:dyDescent="0.3">
      <c r="A341" s="33">
        <v>1743</v>
      </c>
      <c r="B341" s="34" t="s">
        <v>393</v>
      </c>
      <c r="C341" s="35">
        <v>23151</v>
      </c>
      <c r="D341" s="36">
        <v>1252</v>
      </c>
      <c r="E341" s="37">
        <f t="shared" si="51"/>
        <v>18491.214057507987</v>
      </c>
      <c r="F341" s="38">
        <f t="shared" si="58"/>
        <v>0.69929412239261757</v>
      </c>
      <c r="G341" s="39">
        <f t="shared" si="52"/>
        <v>4770.882442567151</v>
      </c>
      <c r="H341" s="39">
        <f t="shared" si="53"/>
        <v>1857.5207903349751</v>
      </c>
      <c r="I341" s="37">
        <f t="shared" si="54"/>
        <v>6628.4032329021265</v>
      </c>
      <c r="J341" s="40">
        <f t="shared" si="60"/>
        <v>-321.39738605683681</v>
      </c>
      <c r="K341" s="37">
        <f t="shared" si="55"/>
        <v>6307.0058468452899</v>
      </c>
      <c r="L341" s="37">
        <f t="shared" si="56"/>
        <v>8298760.8475934621</v>
      </c>
      <c r="M341" s="37">
        <f t="shared" si="57"/>
        <v>7896371.3202503026</v>
      </c>
      <c r="N341" s="41">
        <f>'jan-nov'!M341</f>
        <v>7713669.3855895726</v>
      </c>
      <c r="O341" s="41">
        <f t="shared" si="59"/>
        <v>182701.93466072995</v>
      </c>
    </row>
    <row r="342" spans="1:15" x14ac:dyDescent="0.3">
      <c r="A342" s="33">
        <v>1744</v>
      </c>
      <c r="B342" s="34" t="s">
        <v>394</v>
      </c>
      <c r="C342" s="35">
        <v>75389</v>
      </c>
      <c r="D342" s="36">
        <v>3751</v>
      </c>
      <c r="E342" s="37">
        <f t="shared" si="51"/>
        <v>20098.373766995468</v>
      </c>
      <c r="F342" s="38">
        <f t="shared" si="58"/>
        <v>0.76007311370684627</v>
      </c>
      <c r="G342" s="39">
        <f t="shared" si="52"/>
        <v>3806.586616874662</v>
      </c>
      <c r="H342" s="39">
        <f t="shared" si="53"/>
        <v>1295.0148920143565</v>
      </c>
      <c r="I342" s="37">
        <f t="shared" si="54"/>
        <v>5101.6015088890181</v>
      </c>
      <c r="J342" s="40">
        <f t="shared" si="60"/>
        <v>-321.39738605683681</v>
      </c>
      <c r="K342" s="37">
        <f t="shared" si="55"/>
        <v>4780.2041228321814</v>
      </c>
      <c r="L342" s="37">
        <f t="shared" si="56"/>
        <v>19136107.259842705</v>
      </c>
      <c r="M342" s="37">
        <f t="shared" si="57"/>
        <v>17930545.664743513</v>
      </c>
      <c r="N342" s="41">
        <f>'jan-nov'!M342</f>
        <v>17168103.766251195</v>
      </c>
      <c r="O342" s="41">
        <f t="shared" si="59"/>
        <v>762441.89849231765</v>
      </c>
    </row>
    <row r="343" spans="1:15" x14ac:dyDescent="0.3">
      <c r="A343" s="33">
        <v>1748</v>
      </c>
      <c r="B343" s="34" t="s">
        <v>395</v>
      </c>
      <c r="C343" s="35">
        <v>10651</v>
      </c>
      <c r="D343" s="36">
        <v>630</v>
      </c>
      <c r="E343" s="37">
        <f t="shared" si="51"/>
        <v>16906.349206349205</v>
      </c>
      <c r="F343" s="38">
        <f t="shared" si="58"/>
        <v>0.63935827005998025</v>
      </c>
      <c r="G343" s="39">
        <f t="shared" si="52"/>
        <v>5721.80135326242</v>
      </c>
      <c r="H343" s="39">
        <f t="shared" si="53"/>
        <v>2412.2234882405487</v>
      </c>
      <c r="I343" s="37">
        <f t="shared" si="54"/>
        <v>8134.0248415029691</v>
      </c>
      <c r="J343" s="40">
        <f t="shared" si="60"/>
        <v>-321.39738605683681</v>
      </c>
      <c r="K343" s="37">
        <f t="shared" si="55"/>
        <v>7812.6274554461324</v>
      </c>
      <c r="L343" s="37">
        <f t="shared" si="56"/>
        <v>5124435.6501468709</v>
      </c>
      <c r="M343" s="37">
        <f t="shared" si="57"/>
        <v>4921955.2969310638</v>
      </c>
      <c r="N343" s="41">
        <f>'jan-nov'!M343</f>
        <v>4820053.2052088119</v>
      </c>
      <c r="O343" s="41">
        <f t="shared" si="59"/>
        <v>101902.09172225185</v>
      </c>
    </row>
    <row r="344" spans="1:15" x14ac:dyDescent="0.3">
      <c r="A344" s="33">
        <v>1749</v>
      </c>
      <c r="B344" s="34" t="s">
        <v>396</v>
      </c>
      <c r="C344" s="35">
        <v>23043</v>
      </c>
      <c r="D344" s="36">
        <v>1119</v>
      </c>
      <c r="E344" s="37">
        <f t="shared" si="51"/>
        <v>20592.493297587131</v>
      </c>
      <c r="F344" s="38">
        <f t="shared" si="58"/>
        <v>0.778759549461012</v>
      </c>
      <c r="G344" s="39">
        <f t="shared" si="52"/>
        <v>3510.1148985196646</v>
      </c>
      <c r="H344" s="39">
        <f t="shared" si="53"/>
        <v>1122.0730563072748</v>
      </c>
      <c r="I344" s="37">
        <f t="shared" si="54"/>
        <v>4632.1879548269389</v>
      </c>
      <c r="J344" s="40">
        <f t="shared" si="60"/>
        <v>-321.39738605683681</v>
      </c>
      <c r="K344" s="37">
        <f t="shared" si="55"/>
        <v>4310.7905687701023</v>
      </c>
      <c r="L344" s="37">
        <f t="shared" si="56"/>
        <v>5183418.3214513445</v>
      </c>
      <c r="M344" s="37">
        <f t="shared" si="57"/>
        <v>4823774.6464537447</v>
      </c>
      <c r="N344" s="41">
        <f>'jan-nov'!M344</f>
        <v>4614272.5978232706</v>
      </c>
      <c r="O344" s="41">
        <f t="shared" si="59"/>
        <v>209502.04863047414</v>
      </c>
    </row>
    <row r="345" spans="1:15" x14ac:dyDescent="0.3">
      <c r="A345" s="33">
        <v>1750</v>
      </c>
      <c r="B345" s="34" t="s">
        <v>397</v>
      </c>
      <c r="C345" s="35">
        <v>94283</v>
      </c>
      <c r="D345" s="36">
        <v>4363</v>
      </c>
      <c r="E345" s="37">
        <f t="shared" si="51"/>
        <v>21609.672243868896</v>
      </c>
      <c r="F345" s="38">
        <f t="shared" si="58"/>
        <v>0.81722685919763494</v>
      </c>
      <c r="G345" s="39">
        <f t="shared" si="52"/>
        <v>2899.8075307506056</v>
      </c>
      <c r="H345" s="39">
        <f t="shared" si="53"/>
        <v>766.060425108657</v>
      </c>
      <c r="I345" s="37">
        <f t="shared" si="54"/>
        <v>3665.8679558592626</v>
      </c>
      <c r="J345" s="40">
        <f t="shared" si="60"/>
        <v>-321.39738605683681</v>
      </c>
      <c r="K345" s="37">
        <f t="shared" si="55"/>
        <v>3344.4705698024259</v>
      </c>
      <c r="L345" s="37">
        <f t="shared" si="56"/>
        <v>15994181.891413962</v>
      </c>
      <c r="M345" s="37">
        <f t="shared" si="57"/>
        <v>14591925.096047984</v>
      </c>
      <c r="N345" s="41">
        <f>'jan-nov'!M345</f>
        <v>14460961.165596895</v>
      </c>
      <c r="O345" s="41">
        <f t="shared" si="59"/>
        <v>130963.93045108952</v>
      </c>
    </row>
    <row r="346" spans="1:15" x14ac:dyDescent="0.3">
      <c r="A346" s="33">
        <v>1751</v>
      </c>
      <c r="B346" s="34" t="s">
        <v>398</v>
      </c>
      <c r="C346" s="35">
        <v>100302</v>
      </c>
      <c r="D346" s="36">
        <v>5081</v>
      </c>
      <c r="E346" s="37">
        <f t="shared" si="51"/>
        <v>19740.602243652826</v>
      </c>
      <c r="F346" s="38">
        <f t="shared" si="58"/>
        <v>0.74654303814475098</v>
      </c>
      <c r="G346" s="39">
        <f t="shared" si="52"/>
        <v>4021.2495308802477</v>
      </c>
      <c r="H346" s="39">
        <f t="shared" si="53"/>
        <v>1420.2349251842816</v>
      </c>
      <c r="I346" s="37">
        <f t="shared" si="54"/>
        <v>5441.4844560645288</v>
      </c>
      <c r="J346" s="40">
        <f t="shared" si="60"/>
        <v>-321.39738605683681</v>
      </c>
      <c r="K346" s="37">
        <f t="shared" si="55"/>
        <v>5120.0870700076921</v>
      </c>
      <c r="L346" s="37">
        <f t="shared" si="56"/>
        <v>27648182.521263871</v>
      </c>
      <c r="M346" s="37">
        <f t="shared" si="57"/>
        <v>26015162.402709082</v>
      </c>
      <c r="N346" s="41">
        <f>'jan-nov'!M346</f>
        <v>25826621.64391423</v>
      </c>
      <c r="O346" s="41">
        <f t="shared" si="59"/>
        <v>188540.7587948516</v>
      </c>
    </row>
    <row r="347" spans="1:15" x14ac:dyDescent="0.3">
      <c r="A347" s="33">
        <v>1755</v>
      </c>
      <c r="B347" s="34" t="s">
        <v>399</v>
      </c>
      <c r="C347" s="35">
        <v>10708</v>
      </c>
      <c r="D347" s="36">
        <v>574</v>
      </c>
      <c r="E347" s="37">
        <f t="shared" si="51"/>
        <v>18655.052264808361</v>
      </c>
      <c r="F347" s="38">
        <f t="shared" si="58"/>
        <v>0.70549009714214872</v>
      </c>
      <c r="G347" s="39">
        <f t="shared" si="52"/>
        <v>4672.5795181869262</v>
      </c>
      <c r="H347" s="39">
        <f t="shared" si="53"/>
        <v>1800.1774177798441</v>
      </c>
      <c r="I347" s="37">
        <f t="shared" si="54"/>
        <v>6472.7569359667705</v>
      </c>
      <c r="J347" s="40">
        <f t="shared" si="60"/>
        <v>-321.39738605683681</v>
      </c>
      <c r="K347" s="37">
        <f t="shared" si="55"/>
        <v>6151.3595499099338</v>
      </c>
      <c r="L347" s="37">
        <f t="shared" si="56"/>
        <v>3715362.4812449263</v>
      </c>
      <c r="M347" s="37">
        <f t="shared" si="57"/>
        <v>3530880.3816483021</v>
      </c>
      <c r="N347" s="41">
        <f>'jan-nov'!M347</f>
        <v>3488344.0314124711</v>
      </c>
      <c r="O347" s="41">
        <f t="shared" si="59"/>
        <v>42536.350235830992</v>
      </c>
    </row>
    <row r="348" spans="1:15" x14ac:dyDescent="0.3">
      <c r="A348" s="33">
        <v>1756</v>
      </c>
      <c r="B348" s="34" t="s">
        <v>400</v>
      </c>
      <c r="C348" s="35">
        <v>138028</v>
      </c>
      <c r="D348" s="36">
        <v>6770</v>
      </c>
      <c r="E348" s="37">
        <f t="shared" si="51"/>
        <v>20388.183161004432</v>
      </c>
      <c r="F348" s="38">
        <f t="shared" si="58"/>
        <v>0.7710330217590895</v>
      </c>
      <c r="G348" s="39">
        <f t="shared" si="52"/>
        <v>3632.7009804692839</v>
      </c>
      <c r="H348" s="39">
        <f t="shared" si="53"/>
        <v>1193.5816041112193</v>
      </c>
      <c r="I348" s="37">
        <f t="shared" si="54"/>
        <v>4826.2825845805037</v>
      </c>
      <c r="J348" s="40">
        <f t="shared" si="60"/>
        <v>-321.39738605683681</v>
      </c>
      <c r="K348" s="37">
        <f t="shared" si="55"/>
        <v>4504.885198523667</v>
      </c>
      <c r="L348" s="37">
        <f t="shared" si="56"/>
        <v>32673933.097610012</v>
      </c>
      <c r="M348" s="37">
        <f t="shared" si="57"/>
        <v>30498072.794005226</v>
      </c>
      <c r="N348" s="41">
        <f>'jan-nov'!M348</f>
        <v>30030994.760735948</v>
      </c>
      <c r="O348" s="41">
        <f t="shared" si="59"/>
        <v>467078.03326927871</v>
      </c>
    </row>
    <row r="349" spans="1:15" x14ac:dyDescent="0.3">
      <c r="A349" s="33">
        <v>1804</v>
      </c>
      <c r="B349" s="34" t="s">
        <v>401</v>
      </c>
      <c r="C349" s="35">
        <v>1244567</v>
      </c>
      <c r="D349" s="36">
        <v>50185</v>
      </c>
      <c r="E349" s="37">
        <f t="shared" si="51"/>
        <v>24799.581548271395</v>
      </c>
      <c r="F349" s="38">
        <f t="shared" si="58"/>
        <v>0.93786170884010422</v>
      </c>
      <c r="G349" s="39">
        <f t="shared" si="52"/>
        <v>985.86194810910592</v>
      </c>
      <c r="H349" s="39">
        <f t="shared" si="53"/>
        <v>0</v>
      </c>
      <c r="I349" s="37">
        <f t="shared" si="54"/>
        <v>985.86194810910592</v>
      </c>
      <c r="J349" s="40">
        <f t="shared" si="60"/>
        <v>-321.39738605683681</v>
      </c>
      <c r="K349" s="37">
        <f t="shared" si="55"/>
        <v>664.46456205226912</v>
      </c>
      <c r="L349" s="37">
        <f t="shared" si="56"/>
        <v>49475481.865855478</v>
      </c>
      <c r="M349" s="37">
        <f t="shared" si="57"/>
        <v>33346154.046593126</v>
      </c>
      <c r="N349" s="41">
        <f>'jan-nov'!M349</f>
        <v>29703021.858629074</v>
      </c>
      <c r="O349" s="41">
        <f t="shared" si="59"/>
        <v>3643132.187964052</v>
      </c>
    </row>
    <row r="350" spans="1:15" x14ac:dyDescent="0.3">
      <c r="A350" s="33">
        <v>1805</v>
      </c>
      <c r="B350" s="34" t="s">
        <v>402</v>
      </c>
      <c r="C350" s="35">
        <v>450486</v>
      </c>
      <c r="D350" s="36">
        <v>18853</v>
      </c>
      <c r="E350" s="37">
        <f t="shared" si="51"/>
        <v>23894.658675011935</v>
      </c>
      <c r="F350" s="38">
        <f t="shared" si="58"/>
        <v>0.90363965914012567</v>
      </c>
      <c r="G350" s="39">
        <f t="shared" si="52"/>
        <v>1528.8156720647821</v>
      </c>
      <c r="H350" s="39">
        <f t="shared" si="53"/>
        <v>0</v>
      </c>
      <c r="I350" s="37">
        <f t="shared" si="54"/>
        <v>1528.8156720647821</v>
      </c>
      <c r="J350" s="40">
        <f t="shared" si="60"/>
        <v>-321.39738605683681</v>
      </c>
      <c r="K350" s="37">
        <f t="shared" si="55"/>
        <v>1207.4182860079454</v>
      </c>
      <c r="L350" s="37">
        <f t="shared" si="56"/>
        <v>28822761.865437336</v>
      </c>
      <c r="M350" s="37">
        <f t="shared" si="57"/>
        <v>22763456.946107794</v>
      </c>
      <c r="N350" s="41">
        <f>'jan-nov'!M350</f>
        <v>21960158.089085061</v>
      </c>
      <c r="O350" s="41">
        <f t="shared" si="59"/>
        <v>803298.8570227325</v>
      </c>
    </row>
    <row r="351" spans="1:15" x14ac:dyDescent="0.3">
      <c r="A351" s="33">
        <v>1811</v>
      </c>
      <c r="B351" s="34" t="s">
        <v>403</v>
      </c>
      <c r="C351" s="35">
        <v>32052</v>
      </c>
      <c r="D351" s="36">
        <v>1482</v>
      </c>
      <c r="E351" s="37">
        <f t="shared" si="51"/>
        <v>21627.530364372469</v>
      </c>
      <c r="F351" s="38">
        <f t="shared" si="58"/>
        <v>0.81790221121434348</v>
      </c>
      <c r="G351" s="39">
        <f t="shared" si="52"/>
        <v>2889.0926584484614</v>
      </c>
      <c r="H351" s="39">
        <f t="shared" si="53"/>
        <v>759.8100829324062</v>
      </c>
      <c r="I351" s="37">
        <f t="shared" si="54"/>
        <v>3648.9027413808676</v>
      </c>
      <c r="J351" s="40">
        <f t="shared" si="60"/>
        <v>-321.39738605683681</v>
      </c>
      <c r="K351" s="37">
        <f t="shared" si="55"/>
        <v>3327.5053553240309</v>
      </c>
      <c r="L351" s="37">
        <f t="shared" si="56"/>
        <v>5407673.8627264462</v>
      </c>
      <c r="M351" s="37">
        <f t="shared" si="57"/>
        <v>4931362.9365902143</v>
      </c>
      <c r="N351" s="41">
        <f>'jan-nov'!M351</f>
        <v>4691071.349395969</v>
      </c>
      <c r="O351" s="41">
        <f t="shared" si="59"/>
        <v>240291.58719424531</v>
      </c>
    </row>
    <row r="352" spans="1:15" x14ac:dyDescent="0.3">
      <c r="A352" s="33">
        <v>1812</v>
      </c>
      <c r="B352" s="34" t="s">
        <v>404</v>
      </c>
      <c r="C352" s="35">
        <v>39185</v>
      </c>
      <c r="D352" s="36">
        <v>2063</v>
      </c>
      <c r="E352" s="37">
        <f t="shared" si="51"/>
        <v>18994.183228308288</v>
      </c>
      <c r="F352" s="38">
        <f t="shared" si="58"/>
        <v>0.7183152306763394</v>
      </c>
      <c r="G352" s="39">
        <f t="shared" si="52"/>
        <v>4469.1009400869707</v>
      </c>
      <c r="H352" s="39">
        <f t="shared" si="53"/>
        <v>1681.4815805548697</v>
      </c>
      <c r="I352" s="37">
        <f t="shared" si="54"/>
        <v>6150.5825206418403</v>
      </c>
      <c r="J352" s="40">
        <f t="shared" si="60"/>
        <v>-321.39738605683681</v>
      </c>
      <c r="K352" s="37">
        <f t="shared" si="55"/>
        <v>5829.1851345850037</v>
      </c>
      <c r="L352" s="37">
        <f t="shared" si="56"/>
        <v>12688651.740084117</v>
      </c>
      <c r="M352" s="37">
        <f t="shared" si="57"/>
        <v>12025608.932648862</v>
      </c>
      <c r="N352" s="41">
        <f>'jan-nov'!M352</f>
        <v>12802091.527532982</v>
      </c>
      <c r="O352" s="41">
        <f t="shared" si="59"/>
        <v>-776482.59488411993</v>
      </c>
    </row>
    <row r="353" spans="1:15" x14ac:dyDescent="0.3">
      <c r="A353" s="33">
        <v>1813</v>
      </c>
      <c r="B353" s="34" t="s">
        <v>405</v>
      </c>
      <c r="C353" s="35">
        <v>167225</v>
      </c>
      <c r="D353" s="36">
        <v>7934</v>
      </c>
      <c r="E353" s="37">
        <f t="shared" si="51"/>
        <v>21077.010335265943</v>
      </c>
      <c r="F353" s="38">
        <f t="shared" si="58"/>
        <v>0.79708284157120768</v>
      </c>
      <c r="G353" s="39">
        <f t="shared" si="52"/>
        <v>3219.4046759123776</v>
      </c>
      <c r="H353" s="39">
        <f t="shared" si="53"/>
        <v>952.49209311969059</v>
      </c>
      <c r="I353" s="37">
        <f t="shared" si="54"/>
        <v>4171.8967690320678</v>
      </c>
      <c r="J353" s="40">
        <f t="shared" si="60"/>
        <v>-321.39738605683681</v>
      </c>
      <c r="K353" s="37">
        <f t="shared" si="55"/>
        <v>3850.4993829752311</v>
      </c>
      <c r="L353" s="37">
        <f t="shared" si="56"/>
        <v>33099828.965500426</v>
      </c>
      <c r="M353" s="37">
        <f t="shared" si="57"/>
        <v>30549862.104525484</v>
      </c>
      <c r="N353" s="41">
        <f>'jan-nov'!M353</f>
        <v>29310456.873217005</v>
      </c>
      <c r="O353" s="41">
        <f t="shared" si="59"/>
        <v>1239405.2313084789</v>
      </c>
    </row>
    <row r="354" spans="1:15" x14ac:dyDescent="0.3">
      <c r="A354" s="33">
        <v>1815</v>
      </c>
      <c r="B354" s="34" t="s">
        <v>406</v>
      </c>
      <c r="C354" s="35">
        <v>22840</v>
      </c>
      <c r="D354" s="36">
        <v>1225</v>
      </c>
      <c r="E354" s="37">
        <f t="shared" si="51"/>
        <v>18644.897959183672</v>
      </c>
      <c r="F354" s="38">
        <f t="shared" si="58"/>
        <v>0.70510608524232221</v>
      </c>
      <c r="G354" s="39">
        <f t="shared" si="52"/>
        <v>4678.6721015617395</v>
      </c>
      <c r="H354" s="39">
        <f t="shared" si="53"/>
        <v>1803.7314247484851</v>
      </c>
      <c r="I354" s="37">
        <f t="shared" si="54"/>
        <v>6482.4035263102251</v>
      </c>
      <c r="J354" s="40">
        <f t="shared" si="60"/>
        <v>-321.39738605683681</v>
      </c>
      <c r="K354" s="37">
        <f t="shared" si="55"/>
        <v>6161.0061402533884</v>
      </c>
      <c r="L354" s="37">
        <f t="shared" si="56"/>
        <v>7940944.3197300257</v>
      </c>
      <c r="M354" s="37">
        <f t="shared" si="57"/>
        <v>7547232.5218104003</v>
      </c>
      <c r="N354" s="41">
        <f>'jan-nov'!M354</f>
        <v>7399175.6767949127</v>
      </c>
      <c r="O354" s="41">
        <f t="shared" si="59"/>
        <v>148056.84501548763</v>
      </c>
    </row>
    <row r="355" spans="1:15" x14ac:dyDescent="0.3">
      <c r="A355" s="33">
        <v>1816</v>
      </c>
      <c r="B355" s="34" t="s">
        <v>407</v>
      </c>
      <c r="C355" s="35">
        <v>9279</v>
      </c>
      <c r="D355" s="36">
        <v>510</v>
      </c>
      <c r="E355" s="37">
        <f t="shared" si="51"/>
        <v>18194.117647058825</v>
      </c>
      <c r="F355" s="38">
        <f t="shared" si="58"/>
        <v>0.68805863655783606</v>
      </c>
      <c r="G355" s="39">
        <f t="shared" si="52"/>
        <v>4949.1402888366474</v>
      </c>
      <c r="H355" s="39">
        <f t="shared" si="53"/>
        <v>1961.5045339921815</v>
      </c>
      <c r="I355" s="37">
        <f t="shared" si="54"/>
        <v>6910.6448228288291</v>
      </c>
      <c r="J355" s="40">
        <f t="shared" si="60"/>
        <v>-321.39738605683681</v>
      </c>
      <c r="K355" s="37">
        <f t="shared" si="55"/>
        <v>6589.2474367719924</v>
      </c>
      <c r="L355" s="37">
        <f t="shared" si="56"/>
        <v>3524428.8596427026</v>
      </c>
      <c r="M355" s="37">
        <f t="shared" si="57"/>
        <v>3360516.1927537159</v>
      </c>
      <c r="N355" s="41">
        <f>'jan-nov'!M355</f>
        <v>3288247.8327880846</v>
      </c>
      <c r="O355" s="41">
        <f t="shared" si="59"/>
        <v>72268.359965631273</v>
      </c>
    </row>
    <row r="356" spans="1:15" x14ac:dyDescent="0.3">
      <c r="A356" s="33">
        <v>1818</v>
      </c>
      <c r="B356" s="34" t="s">
        <v>322</v>
      </c>
      <c r="C356" s="35">
        <v>38421</v>
      </c>
      <c r="D356" s="36">
        <v>1737</v>
      </c>
      <c r="E356" s="37">
        <f t="shared" si="51"/>
        <v>22119.170984455959</v>
      </c>
      <c r="F356" s="38">
        <f t="shared" si="58"/>
        <v>0.8364949004171518</v>
      </c>
      <c r="G356" s="39">
        <f t="shared" si="52"/>
        <v>2594.1082863983675</v>
      </c>
      <c r="H356" s="39">
        <f t="shared" si="53"/>
        <v>587.73586590318473</v>
      </c>
      <c r="I356" s="37">
        <f t="shared" si="54"/>
        <v>3181.8441523015522</v>
      </c>
      <c r="J356" s="40">
        <f t="shared" si="60"/>
        <v>-321.39738605683681</v>
      </c>
      <c r="K356" s="37">
        <f t="shared" si="55"/>
        <v>2860.4467662447155</v>
      </c>
      <c r="L356" s="37">
        <f t="shared" si="56"/>
        <v>5526863.2925477959</v>
      </c>
      <c r="M356" s="37">
        <f t="shared" si="57"/>
        <v>4968596.032967071</v>
      </c>
      <c r="N356" s="41">
        <f>'jan-nov'!M356</f>
        <v>4630895.2657900071</v>
      </c>
      <c r="O356" s="41">
        <f t="shared" si="59"/>
        <v>337700.76717706397</v>
      </c>
    </row>
    <row r="357" spans="1:15" x14ac:dyDescent="0.3">
      <c r="A357" s="33">
        <v>1820</v>
      </c>
      <c r="B357" s="34" t="s">
        <v>408</v>
      </c>
      <c r="C357" s="35">
        <v>158275</v>
      </c>
      <c r="D357" s="36">
        <v>7454</v>
      </c>
      <c r="E357" s="37">
        <f t="shared" si="51"/>
        <v>21233.565870673465</v>
      </c>
      <c r="F357" s="38">
        <f t="shared" si="58"/>
        <v>0.80300340283873883</v>
      </c>
      <c r="G357" s="39">
        <f t="shared" si="52"/>
        <v>3125.471354667864</v>
      </c>
      <c r="H357" s="39">
        <f t="shared" si="53"/>
        <v>897.69765572705774</v>
      </c>
      <c r="I357" s="37">
        <f t="shared" si="54"/>
        <v>4023.1690103949218</v>
      </c>
      <c r="J357" s="40">
        <f t="shared" si="60"/>
        <v>-321.39738605683681</v>
      </c>
      <c r="K357" s="37">
        <f t="shared" si="55"/>
        <v>3701.7716243380851</v>
      </c>
      <c r="L357" s="37">
        <f t="shared" si="56"/>
        <v>29988701.803483747</v>
      </c>
      <c r="M357" s="37">
        <f t="shared" si="57"/>
        <v>27593005.687816087</v>
      </c>
      <c r="N357" s="41">
        <f>'jan-nov'!M357</f>
        <v>26661185.3835341</v>
      </c>
      <c r="O357" s="41">
        <f t="shared" si="59"/>
        <v>931820.30428198725</v>
      </c>
    </row>
    <row r="358" spans="1:15" x14ac:dyDescent="0.3">
      <c r="A358" s="33">
        <v>1822</v>
      </c>
      <c r="B358" s="34" t="s">
        <v>409</v>
      </c>
      <c r="C358" s="35">
        <v>38473</v>
      </c>
      <c r="D358" s="36">
        <v>2188</v>
      </c>
      <c r="E358" s="37">
        <f t="shared" si="51"/>
        <v>17583.638025594151</v>
      </c>
      <c r="F358" s="38">
        <f t="shared" si="58"/>
        <v>0.66497173648718444</v>
      </c>
      <c r="G358" s="39">
        <f t="shared" si="52"/>
        <v>5315.4280617154518</v>
      </c>
      <c r="H358" s="39">
        <f t="shared" si="53"/>
        <v>2175.1724015048176</v>
      </c>
      <c r="I358" s="37">
        <f t="shared" si="54"/>
        <v>7490.6004632202694</v>
      </c>
      <c r="J358" s="40">
        <f t="shared" si="60"/>
        <v>-321.39738605683681</v>
      </c>
      <c r="K358" s="37">
        <f t="shared" si="55"/>
        <v>7169.2030771634327</v>
      </c>
      <c r="L358" s="37">
        <f t="shared" si="56"/>
        <v>16389433.813525949</v>
      </c>
      <c r="M358" s="37">
        <f t="shared" si="57"/>
        <v>15686216.33283359</v>
      </c>
      <c r="N358" s="41">
        <f>'jan-nov'!M358</f>
        <v>15379151.290471235</v>
      </c>
      <c r="O358" s="41">
        <f t="shared" si="59"/>
        <v>307065.0423623547</v>
      </c>
    </row>
    <row r="359" spans="1:15" x14ac:dyDescent="0.3">
      <c r="A359" s="33">
        <v>1824</v>
      </c>
      <c r="B359" s="34" t="s">
        <v>410</v>
      </c>
      <c r="C359" s="35">
        <v>288336</v>
      </c>
      <c r="D359" s="36">
        <v>13352</v>
      </c>
      <c r="E359" s="37">
        <f t="shared" si="51"/>
        <v>21594.967046135411</v>
      </c>
      <c r="F359" s="38">
        <f t="shared" si="58"/>
        <v>0.81667074328703726</v>
      </c>
      <c r="G359" s="39">
        <f t="shared" si="52"/>
        <v>2908.6306493906964</v>
      </c>
      <c r="H359" s="39">
        <f t="shared" si="53"/>
        <v>771.20724431537667</v>
      </c>
      <c r="I359" s="37">
        <f t="shared" si="54"/>
        <v>3679.8378937060729</v>
      </c>
      <c r="J359" s="40">
        <f t="shared" si="60"/>
        <v>-321.39738605683681</v>
      </c>
      <c r="K359" s="37">
        <f t="shared" si="55"/>
        <v>3358.4405076492362</v>
      </c>
      <c r="L359" s="37">
        <f t="shared" si="56"/>
        <v>49133195.556763485</v>
      </c>
      <c r="M359" s="37">
        <f t="shared" si="57"/>
        <v>44841897.658132605</v>
      </c>
      <c r="N359" s="41">
        <f>'jan-nov'!M359</f>
        <v>42944444.438012794</v>
      </c>
      <c r="O359" s="41">
        <f t="shared" si="59"/>
        <v>1897453.2201198116</v>
      </c>
    </row>
    <row r="360" spans="1:15" x14ac:dyDescent="0.3">
      <c r="A360" s="33">
        <v>1825</v>
      </c>
      <c r="B360" s="34" t="s">
        <v>411</v>
      </c>
      <c r="C360" s="35">
        <v>30028</v>
      </c>
      <c r="D360" s="36">
        <v>1458</v>
      </c>
      <c r="E360" s="37">
        <f t="shared" si="51"/>
        <v>20595.336076817559</v>
      </c>
      <c r="F360" s="38">
        <f t="shared" si="58"/>
        <v>0.77886705666962019</v>
      </c>
      <c r="G360" s="39">
        <f t="shared" si="52"/>
        <v>3508.4092309814077</v>
      </c>
      <c r="H360" s="39">
        <f t="shared" si="53"/>
        <v>1121.0780835766247</v>
      </c>
      <c r="I360" s="37">
        <f t="shared" si="54"/>
        <v>4629.4873145580323</v>
      </c>
      <c r="J360" s="40">
        <f t="shared" si="60"/>
        <v>-321.39738605683681</v>
      </c>
      <c r="K360" s="37">
        <f t="shared" si="55"/>
        <v>4308.0899285011956</v>
      </c>
      <c r="L360" s="37">
        <f t="shared" si="56"/>
        <v>6749792.504625611</v>
      </c>
      <c r="M360" s="37">
        <f t="shared" si="57"/>
        <v>6281195.1157547431</v>
      </c>
      <c r="N360" s="41">
        <f>'jan-nov'!M360</f>
        <v>6163110.27491182</v>
      </c>
      <c r="O360" s="41">
        <f t="shared" si="59"/>
        <v>118084.84084292315</v>
      </c>
    </row>
    <row r="361" spans="1:15" x14ac:dyDescent="0.3">
      <c r="A361" s="33">
        <v>1826</v>
      </c>
      <c r="B361" s="34" t="s">
        <v>412</v>
      </c>
      <c r="C361" s="35">
        <v>27288</v>
      </c>
      <c r="D361" s="36">
        <v>1533</v>
      </c>
      <c r="E361" s="37">
        <f t="shared" si="51"/>
        <v>17800.391389432487</v>
      </c>
      <c r="F361" s="38">
        <f t="shared" si="58"/>
        <v>0.67316883770885527</v>
      </c>
      <c r="G361" s="39">
        <f t="shared" si="52"/>
        <v>5185.3760434124506</v>
      </c>
      <c r="H361" s="39">
        <f t="shared" si="53"/>
        <v>2099.3087241613998</v>
      </c>
      <c r="I361" s="37">
        <f t="shared" si="54"/>
        <v>7284.68476757385</v>
      </c>
      <c r="J361" s="40">
        <f t="shared" si="60"/>
        <v>-321.39738605683681</v>
      </c>
      <c r="K361" s="37">
        <f t="shared" si="55"/>
        <v>6963.2873815170133</v>
      </c>
      <c r="L361" s="37">
        <f t="shared" si="56"/>
        <v>11167421.748690711</v>
      </c>
      <c r="M361" s="37">
        <f t="shared" si="57"/>
        <v>10674719.555865582</v>
      </c>
      <c r="N361" s="41">
        <f>'jan-nov'!M361</f>
        <v>10292776.132674774</v>
      </c>
      <c r="O361" s="41">
        <f t="shared" si="59"/>
        <v>381943.42319080792</v>
      </c>
    </row>
    <row r="362" spans="1:15" x14ac:dyDescent="0.3">
      <c r="A362" s="33">
        <v>1827</v>
      </c>
      <c r="B362" s="34" t="s">
        <v>413</v>
      </c>
      <c r="C362" s="35">
        <v>27767</v>
      </c>
      <c r="D362" s="36">
        <v>1407</v>
      </c>
      <c r="E362" s="37">
        <f t="shared" si="51"/>
        <v>19734.896943852167</v>
      </c>
      <c r="F362" s="38">
        <f t="shared" si="58"/>
        <v>0.74632727715660385</v>
      </c>
      <c r="G362" s="39">
        <f t="shared" si="52"/>
        <v>4024.6727107606425</v>
      </c>
      <c r="H362" s="39">
        <f t="shared" si="53"/>
        <v>1422.2317801145118</v>
      </c>
      <c r="I362" s="37">
        <f t="shared" si="54"/>
        <v>5446.9044908751548</v>
      </c>
      <c r="J362" s="40">
        <f t="shared" si="60"/>
        <v>-321.39738605683681</v>
      </c>
      <c r="K362" s="37">
        <f t="shared" si="55"/>
        <v>5125.5071048183181</v>
      </c>
      <c r="L362" s="37">
        <f t="shared" si="56"/>
        <v>7663794.6186613431</v>
      </c>
      <c r="M362" s="37">
        <f t="shared" si="57"/>
        <v>7211588.4964793734</v>
      </c>
      <c r="N362" s="41">
        <f>'jan-nov'!M362</f>
        <v>6832355.4916330138</v>
      </c>
      <c r="O362" s="41">
        <f t="shared" si="59"/>
        <v>379233.0048463596</v>
      </c>
    </row>
    <row r="363" spans="1:15" x14ac:dyDescent="0.3">
      <c r="A363" s="33">
        <v>1828</v>
      </c>
      <c r="B363" s="34" t="s">
        <v>414</v>
      </c>
      <c r="C363" s="35">
        <v>33036</v>
      </c>
      <c r="D363" s="36">
        <v>1871</v>
      </c>
      <c r="E363" s="37">
        <f t="shared" si="51"/>
        <v>17656.86798503474</v>
      </c>
      <c r="F363" s="38">
        <f t="shared" si="58"/>
        <v>0.66774112091270621</v>
      </c>
      <c r="G363" s="39">
        <f t="shared" si="52"/>
        <v>5271.4900860510988</v>
      </c>
      <c r="H363" s="39">
        <f t="shared" si="53"/>
        <v>2149.5419157006113</v>
      </c>
      <c r="I363" s="37">
        <f t="shared" si="54"/>
        <v>7421.0320017517097</v>
      </c>
      <c r="J363" s="40">
        <f t="shared" si="60"/>
        <v>-321.39738605683681</v>
      </c>
      <c r="K363" s="37">
        <f t="shared" si="55"/>
        <v>7099.634615694873</v>
      </c>
      <c r="L363" s="37">
        <f t="shared" si="56"/>
        <v>13884750.875277448</v>
      </c>
      <c r="M363" s="37">
        <f t="shared" si="57"/>
        <v>13283416.365965107</v>
      </c>
      <c r="N363" s="41">
        <f>'jan-nov'!M363</f>
        <v>13476702.931659818</v>
      </c>
      <c r="O363" s="41">
        <f t="shared" si="59"/>
        <v>-193286.56569471024</v>
      </c>
    </row>
    <row r="364" spans="1:15" x14ac:dyDescent="0.3">
      <c r="A364" s="33">
        <v>1832</v>
      </c>
      <c r="B364" s="34" t="s">
        <v>415</v>
      </c>
      <c r="C364" s="35">
        <v>115881</v>
      </c>
      <c r="D364" s="36">
        <v>4528</v>
      </c>
      <c r="E364" s="37">
        <f t="shared" si="51"/>
        <v>25592.093639575971</v>
      </c>
      <c r="F364" s="38">
        <f t="shared" si="58"/>
        <v>0.96783264777633649</v>
      </c>
      <c r="G364" s="39">
        <f t="shared" si="52"/>
        <v>510.35469332636058</v>
      </c>
      <c r="H364" s="39">
        <f t="shared" si="53"/>
        <v>0</v>
      </c>
      <c r="I364" s="37">
        <f t="shared" si="54"/>
        <v>510.35469332636058</v>
      </c>
      <c r="J364" s="40">
        <f t="shared" si="60"/>
        <v>-321.39738605683681</v>
      </c>
      <c r="K364" s="37">
        <f t="shared" si="55"/>
        <v>188.95730726952377</v>
      </c>
      <c r="L364" s="37">
        <f t="shared" si="56"/>
        <v>2310886.0513817607</v>
      </c>
      <c r="M364" s="37">
        <f t="shared" si="57"/>
        <v>855598.68731640361</v>
      </c>
      <c r="N364" s="41">
        <f>'jan-nov'!M364</f>
        <v>425323.01635692531</v>
      </c>
      <c r="O364" s="41">
        <f t="shared" si="59"/>
        <v>430275.6709594783</v>
      </c>
    </row>
    <row r="365" spans="1:15" x14ac:dyDescent="0.3">
      <c r="A365" s="33">
        <v>1833</v>
      </c>
      <c r="B365" s="34" t="s">
        <v>416</v>
      </c>
      <c r="C365" s="35">
        <v>589326</v>
      </c>
      <c r="D365" s="36">
        <v>26078</v>
      </c>
      <c r="E365" s="37">
        <f t="shared" si="51"/>
        <v>22598.588848838102</v>
      </c>
      <c r="F365" s="38">
        <f t="shared" si="58"/>
        <v>0.85462535381463067</v>
      </c>
      <c r="G365" s="39">
        <f t="shared" si="52"/>
        <v>2306.4575677690814</v>
      </c>
      <c r="H365" s="39">
        <f t="shared" si="53"/>
        <v>419.93961336943465</v>
      </c>
      <c r="I365" s="37">
        <f t="shared" si="54"/>
        <v>2726.3971811385159</v>
      </c>
      <c r="J365" s="40">
        <f t="shared" si="60"/>
        <v>-321.39738605683681</v>
      </c>
      <c r="K365" s="37">
        <f t="shared" si="55"/>
        <v>2404.9997950816792</v>
      </c>
      <c r="L365" s="37">
        <f t="shared" si="56"/>
        <v>71098985.689730212</v>
      </c>
      <c r="M365" s="37">
        <f t="shared" si="57"/>
        <v>62717584.656140029</v>
      </c>
      <c r="N365" s="41">
        <f>'jan-nov'!M365</f>
        <v>62998329.183230802</v>
      </c>
      <c r="O365" s="41">
        <f t="shared" si="59"/>
        <v>-280744.52709077299</v>
      </c>
    </row>
    <row r="366" spans="1:15" x14ac:dyDescent="0.3">
      <c r="A366" s="33">
        <v>1834</v>
      </c>
      <c r="B366" s="34" t="s">
        <v>417</v>
      </c>
      <c r="C366" s="35">
        <v>46055</v>
      </c>
      <c r="D366" s="36">
        <v>1917</v>
      </c>
      <c r="E366" s="37">
        <f t="shared" si="51"/>
        <v>24024.517475221699</v>
      </c>
      <c r="F366" s="38">
        <f t="shared" si="58"/>
        <v>0.90855061282035599</v>
      </c>
      <c r="G366" s="39">
        <f t="shared" si="52"/>
        <v>1450.9003919389236</v>
      </c>
      <c r="H366" s="39">
        <f t="shared" si="53"/>
        <v>0</v>
      </c>
      <c r="I366" s="37">
        <f t="shared" si="54"/>
        <v>1450.9003919389236</v>
      </c>
      <c r="J366" s="40">
        <f t="shared" si="60"/>
        <v>-321.39738605683681</v>
      </c>
      <c r="K366" s="37">
        <f t="shared" si="55"/>
        <v>1129.5030058820867</v>
      </c>
      <c r="L366" s="37">
        <f t="shared" si="56"/>
        <v>2781376.0513469167</v>
      </c>
      <c r="M366" s="37">
        <f t="shared" si="57"/>
        <v>2165257.2622759603</v>
      </c>
      <c r="N366" s="41">
        <f>'jan-nov'!M366</f>
        <v>1998134.3688949267</v>
      </c>
      <c r="O366" s="41">
        <f t="shared" si="59"/>
        <v>167122.89338103356</v>
      </c>
    </row>
    <row r="367" spans="1:15" x14ac:dyDescent="0.3">
      <c r="A367" s="33">
        <v>1835</v>
      </c>
      <c r="B367" s="34" t="s">
        <v>418</v>
      </c>
      <c r="C367" s="35">
        <v>10370</v>
      </c>
      <c r="D367" s="36">
        <v>486</v>
      </c>
      <c r="E367" s="37">
        <f t="shared" si="51"/>
        <v>21337.448559670782</v>
      </c>
      <c r="F367" s="38">
        <f t="shared" si="58"/>
        <v>0.806932001231913</v>
      </c>
      <c r="G367" s="39">
        <f t="shared" si="52"/>
        <v>3063.1417412694741</v>
      </c>
      <c r="H367" s="39">
        <f t="shared" si="53"/>
        <v>861.33871457799683</v>
      </c>
      <c r="I367" s="37">
        <f t="shared" si="54"/>
        <v>3924.4804558474707</v>
      </c>
      <c r="J367" s="40">
        <f t="shared" si="60"/>
        <v>-321.39738605683681</v>
      </c>
      <c r="K367" s="37">
        <f t="shared" si="55"/>
        <v>3603.083069790634</v>
      </c>
      <c r="L367" s="37">
        <f t="shared" si="56"/>
        <v>1907297.5015418706</v>
      </c>
      <c r="M367" s="37">
        <f t="shared" si="57"/>
        <v>1751098.371918248</v>
      </c>
      <c r="N367" s="41">
        <f>'jan-nov'!M367</f>
        <v>1722186.7583039412</v>
      </c>
      <c r="O367" s="41">
        <f t="shared" si="59"/>
        <v>28911.613614306785</v>
      </c>
    </row>
    <row r="368" spans="1:15" x14ac:dyDescent="0.3">
      <c r="A368" s="33">
        <v>1836</v>
      </c>
      <c r="B368" s="34" t="s">
        <v>419</v>
      </c>
      <c r="C368" s="35">
        <v>23597</v>
      </c>
      <c r="D368" s="36">
        <v>1269</v>
      </c>
      <c r="E368" s="37">
        <f t="shared" si="51"/>
        <v>18594.956658786446</v>
      </c>
      <c r="F368" s="38">
        <f t="shared" si="58"/>
        <v>0.70321742299852297</v>
      </c>
      <c r="G368" s="39">
        <f t="shared" si="52"/>
        <v>4708.6368818000747</v>
      </c>
      <c r="H368" s="39">
        <f t="shared" si="53"/>
        <v>1821.210879887514</v>
      </c>
      <c r="I368" s="37">
        <f t="shared" si="54"/>
        <v>6529.8477616875889</v>
      </c>
      <c r="J368" s="40">
        <f t="shared" si="60"/>
        <v>-321.39738605683681</v>
      </c>
      <c r="K368" s="37">
        <f t="shared" si="55"/>
        <v>6208.4503756307522</v>
      </c>
      <c r="L368" s="37">
        <f t="shared" si="56"/>
        <v>8286376.8095815508</v>
      </c>
      <c r="M368" s="37">
        <f t="shared" si="57"/>
        <v>7878523.5266754245</v>
      </c>
      <c r="N368" s="41">
        <f>'jan-nov'!M368</f>
        <v>7673304.3133491781</v>
      </c>
      <c r="O368" s="41">
        <f t="shared" si="59"/>
        <v>205219.21332624648</v>
      </c>
    </row>
    <row r="369" spans="1:15" x14ac:dyDescent="0.3">
      <c r="A369" s="33">
        <v>1837</v>
      </c>
      <c r="B369" s="34" t="s">
        <v>420</v>
      </c>
      <c r="C369" s="35">
        <v>158459</v>
      </c>
      <c r="D369" s="36">
        <v>6454</v>
      </c>
      <c r="E369" s="37">
        <f t="shared" si="51"/>
        <v>24552.060737527114</v>
      </c>
      <c r="F369" s="38">
        <f t="shared" si="58"/>
        <v>0.92850105531108118</v>
      </c>
      <c r="G369" s="39">
        <f t="shared" si="52"/>
        <v>1134.3744345556747</v>
      </c>
      <c r="H369" s="39">
        <f t="shared" si="53"/>
        <v>0</v>
      </c>
      <c r="I369" s="37">
        <f t="shared" si="54"/>
        <v>1134.3744345556747</v>
      </c>
      <c r="J369" s="40">
        <f t="shared" si="60"/>
        <v>-321.39738605683681</v>
      </c>
      <c r="K369" s="37">
        <f t="shared" si="55"/>
        <v>812.97704849883792</v>
      </c>
      <c r="L369" s="37">
        <f t="shared" si="56"/>
        <v>7321252.6006223243</v>
      </c>
      <c r="M369" s="37">
        <f t="shared" si="57"/>
        <v>5246953.8710115002</v>
      </c>
      <c r="N369" s="41">
        <f>'jan-nov'!M369</f>
        <v>4582029.8470776556</v>
      </c>
      <c r="O369" s="41">
        <f t="shared" si="59"/>
        <v>664924.02393384464</v>
      </c>
    </row>
    <row r="370" spans="1:15" x14ac:dyDescent="0.3">
      <c r="A370" s="33">
        <v>1838</v>
      </c>
      <c r="B370" s="34" t="s">
        <v>421</v>
      </c>
      <c r="C370" s="35">
        <v>42627</v>
      </c>
      <c r="D370" s="36">
        <v>2014</v>
      </c>
      <c r="E370" s="37">
        <f t="shared" si="51"/>
        <v>21165.342601787488</v>
      </c>
      <c r="F370" s="38">
        <f t="shared" si="58"/>
        <v>0.80042335964665845</v>
      </c>
      <c r="G370" s="39">
        <f t="shared" si="52"/>
        <v>3166.4053159994501</v>
      </c>
      <c r="H370" s="39">
        <f t="shared" si="53"/>
        <v>921.57579983714959</v>
      </c>
      <c r="I370" s="37">
        <f t="shared" si="54"/>
        <v>4087.9811158365997</v>
      </c>
      <c r="J370" s="40">
        <f t="shared" si="60"/>
        <v>-321.39738605683681</v>
      </c>
      <c r="K370" s="37">
        <f t="shared" si="55"/>
        <v>3766.583729779763</v>
      </c>
      <c r="L370" s="37">
        <f t="shared" si="56"/>
        <v>8233193.9672949119</v>
      </c>
      <c r="M370" s="37">
        <f t="shared" si="57"/>
        <v>7585899.6317764428</v>
      </c>
      <c r="N370" s="41">
        <f>'jan-nov'!M370</f>
        <v>7444258.5004611826</v>
      </c>
      <c r="O370" s="41">
        <f t="shared" si="59"/>
        <v>141641.13131526019</v>
      </c>
    </row>
    <row r="371" spans="1:15" x14ac:dyDescent="0.3">
      <c r="A371" s="33">
        <v>1839</v>
      </c>
      <c r="B371" s="34" t="s">
        <v>422</v>
      </c>
      <c r="C371" s="35">
        <v>25978</v>
      </c>
      <c r="D371" s="36">
        <v>1058</v>
      </c>
      <c r="E371" s="37">
        <f t="shared" si="51"/>
        <v>24553.875236294894</v>
      </c>
      <c r="F371" s="38">
        <f t="shared" si="58"/>
        <v>0.92856967537677571</v>
      </c>
      <c r="G371" s="39">
        <f t="shared" si="52"/>
        <v>1133.2857352950064</v>
      </c>
      <c r="H371" s="39">
        <f t="shared" si="53"/>
        <v>0</v>
      </c>
      <c r="I371" s="37">
        <f t="shared" si="54"/>
        <v>1133.2857352950064</v>
      </c>
      <c r="J371" s="40">
        <f t="shared" si="60"/>
        <v>-321.39738605683681</v>
      </c>
      <c r="K371" s="37">
        <f t="shared" si="55"/>
        <v>811.88834923816955</v>
      </c>
      <c r="L371" s="37">
        <f t="shared" si="56"/>
        <v>1199016.3079421166</v>
      </c>
      <c r="M371" s="37">
        <f t="shared" si="57"/>
        <v>858977.87349398341</v>
      </c>
      <c r="N371" s="41">
        <f>'jan-nov'!M371</f>
        <v>715051.62352156243</v>
      </c>
      <c r="O371" s="41">
        <f t="shared" si="59"/>
        <v>143926.24997242098</v>
      </c>
    </row>
    <row r="372" spans="1:15" x14ac:dyDescent="0.3">
      <c r="A372" s="33">
        <v>1840</v>
      </c>
      <c r="B372" s="34" t="s">
        <v>423</v>
      </c>
      <c r="C372" s="35">
        <v>97414</v>
      </c>
      <c r="D372" s="36">
        <v>4734</v>
      </c>
      <c r="E372" s="37">
        <f t="shared" si="51"/>
        <v>20577.524292353191</v>
      </c>
      <c r="F372" s="38">
        <f t="shared" si="58"/>
        <v>0.77819345697267661</v>
      </c>
      <c r="G372" s="39">
        <f t="shared" si="52"/>
        <v>3519.0963016600281</v>
      </c>
      <c r="H372" s="39">
        <f t="shared" si="53"/>
        <v>1127.3122081391534</v>
      </c>
      <c r="I372" s="37">
        <f t="shared" si="54"/>
        <v>4646.408509799181</v>
      </c>
      <c r="J372" s="40">
        <f t="shared" si="60"/>
        <v>-321.39738605683681</v>
      </c>
      <c r="K372" s="37">
        <f t="shared" si="55"/>
        <v>4325.0111237423444</v>
      </c>
      <c r="L372" s="37">
        <f t="shared" si="56"/>
        <v>21996097.885389324</v>
      </c>
      <c r="M372" s="37">
        <f t="shared" si="57"/>
        <v>20474602.659796257</v>
      </c>
      <c r="N372" s="41">
        <f>'jan-nov'!M372</f>
        <v>19791096.941997632</v>
      </c>
      <c r="O372" s="41">
        <f t="shared" si="59"/>
        <v>683505.71779862419</v>
      </c>
    </row>
    <row r="373" spans="1:15" x14ac:dyDescent="0.3">
      <c r="A373" s="33">
        <v>1841</v>
      </c>
      <c r="B373" s="34" t="s">
        <v>424</v>
      </c>
      <c r="C373" s="35">
        <v>238903</v>
      </c>
      <c r="D373" s="36">
        <v>9622</v>
      </c>
      <c r="E373" s="37">
        <f t="shared" si="51"/>
        <v>24828.829765121598</v>
      </c>
      <c r="F373" s="38">
        <f t="shared" si="58"/>
        <v>0.93896780744835151</v>
      </c>
      <c r="G373" s="39">
        <f t="shared" si="52"/>
        <v>968.31301799898426</v>
      </c>
      <c r="H373" s="39">
        <f t="shared" si="53"/>
        <v>0</v>
      </c>
      <c r="I373" s="37">
        <f t="shared" si="54"/>
        <v>968.31301799898426</v>
      </c>
      <c r="J373" s="40">
        <f t="shared" si="60"/>
        <v>-321.39738605683681</v>
      </c>
      <c r="K373" s="37">
        <f t="shared" si="55"/>
        <v>646.91563194214746</v>
      </c>
      <c r="L373" s="37">
        <f t="shared" si="56"/>
        <v>9317107.8591862265</v>
      </c>
      <c r="M373" s="37">
        <f t="shared" si="57"/>
        <v>6224622.2105473429</v>
      </c>
      <c r="N373" s="41">
        <f>'jan-nov'!M373</f>
        <v>5115736.4097584737</v>
      </c>
      <c r="O373" s="41">
        <f t="shared" si="59"/>
        <v>1108885.8007888691</v>
      </c>
    </row>
    <row r="374" spans="1:15" x14ac:dyDescent="0.3">
      <c r="A374" s="33">
        <v>1845</v>
      </c>
      <c r="B374" s="34" t="s">
        <v>425</v>
      </c>
      <c r="C374" s="35">
        <v>53864</v>
      </c>
      <c r="D374" s="36">
        <v>1953</v>
      </c>
      <c r="E374" s="37">
        <f t="shared" si="51"/>
        <v>27580.133128520225</v>
      </c>
      <c r="F374" s="38">
        <f t="shared" si="58"/>
        <v>1.0430156144209017</v>
      </c>
      <c r="G374" s="39">
        <f t="shared" si="52"/>
        <v>-682.46900004019187</v>
      </c>
      <c r="H374" s="39">
        <f t="shared" si="53"/>
        <v>0</v>
      </c>
      <c r="I374" s="37">
        <f t="shared" si="54"/>
        <v>-682.46900004019187</v>
      </c>
      <c r="J374" s="40">
        <f t="shared" si="60"/>
        <v>-321.39738605683681</v>
      </c>
      <c r="K374" s="37">
        <f t="shared" si="55"/>
        <v>-1003.8663860970287</v>
      </c>
      <c r="L374" s="37">
        <f t="shared" si="56"/>
        <v>-1332861.9570784948</v>
      </c>
      <c r="M374" s="37">
        <f t="shared" si="57"/>
        <v>-1960551.0520474971</v>
      </c>
      <c r="N374" s="41">
        <f>'jan-nov'!M374</f>
        <v>-2256775.7838018788</v>
      </c>
      <c r="O374" s="41">
        <f t="shared" si="59"/>
        <v>296224.73175438168</v>
      </c>
    </row>
    <row r="375" spans="1:15" x14ac:dyDescent="0.3">
      <c r="A375" s="33">
        <v>1848</v>
      </c>
      <c r="B375" s="34" t="s">
        <v>426</v>
      </c>
      <c r="C375" s="35">
        <v>49325</v>
      </c>
      <c r="D375" s="36">
        <v>2507</v>
      </c>
      <c r="E375" s="37">
        <f t="shared" si="51"/>
        <v>19674.910251296369</v>
      </c>
      <c r="F375" s="38">
        <f t="shared" si="58"/>
        <v>0.74405872186350175</v>
      </c>
      <c r="G375" s="39">
        <f t="shared" si="52"/>
        <v>4060.6647262941215</v>
      </c>
      <c r="H375" s="39">
        <f t="shared" si="53"/>
        <v>1443.2271225090412</v>
      </c>
      <c r="I375" s="37">
        <f t="shared" si="54"/>
        <v>5503.8918488031632</v>
      </c>
      <c r="J375" s="40">
        <f t="shared" si="60"/>
        <v>-321.39738605683681</v>
      </c>
      <c r="K375" s="37">
        <f t="shared" si="55"/>
        <v>5182.4944627463265</v>
      </c>
      <c r="L375" s="37">
        <f t="shared" si="56"/>
        <v>13798256.86494953</v>
      </c>
      <c r="M375" s="37">
        <f t="shared" si="57"/>
        <v>12992513.618105041</v>
      </c>
      <c r="N375" s="41">
        <f>'jan-nov'!M375</f>
        <v>12748871.405489666</v>
      </c>
      <c r="O375" s="41">
        <f t="shared" si="59"/>
        <v>243642.21261537448</v>
      </c>
    </row>
    <row r="376" spans="1:15" x14ac:dyDescent="0.3">
      <c r="A376" s="33">
        <v>1849</v>
      </c>
      <c r="B376" s="34" t="s">
        <v>427</v>
      </c>
      <c r="C376" s="35">
        <v>42101</v>
      </c>
      <c r="D376" s="36">
        <v>1811</v>
      </c>
      <c r="E376" s="37">
        <f t="shared" si="51"/>
        <v>23247.377139701821</v>
      </c>
      <c r="F376" s="38">
        <f t="shared" si="58"/>
        <v>0.8791609974487995</v>
      </c>
      <c r="G376" s="39">
        <f t="shared" si="52"/>
        <v>1917.1845932508504</v>
      </c>
      <c r="H376" s="39">
        <f t="shared" si="53"/>
        <v>192.86371156713321</v>
      </c>
      <c r="I376" s="37">
        <f t="shared" si="54"/>
        <v>2110.0483048179835</v>
      </c>
      <c r="J376" s="40">
        <f t="shared" si="60"/>
        <v>-321.39738605683681</v>
      </c>
      <c r="K376" s="37">
        <f t="shared" si="55"/>
        <v>1788.6509187611468</v>
      </c>
      <c r="L376" s="37">
        <f t="shared" si="56"/>
        <v>3821297.4800253683</v>
      </c>
      <c r="M376" s="37">
        <f t="shared" si="57"/>
        <v>3239246.813876437</v>
      </c>
      <c r="N376" s="41">
        <f>'jan-nov'!M376</f>
        <v>3018900.2454494555</v>
      </c>
      <c r="O376" s="41">
        <f t="shared" si="59"/>
        <v>220346.56842698157</v>
      </c>
    </row>
    <row r="377" spans="1:15" x14ac:dyDescent="0.3">
      <c r="A377" s="33">
        <v>1850</v>
      </c>
      <c r="B377" s="34" t="s">
        <v>428</v>
      </c>
      <c r="C377" s="35">
        <v>42142</v>
      </c>
      <c r="D377" s="36">
        <v>1996</v>
      </c>
      <c r="E377" s="37">
        <f t="shared" si="51"/>
        <v>21113.226452905812</v>
      </c>
      <c r="F377" s="38">
        <f t="shared" si="58"/>
        <v>0.79845244976040919</v>
      </c>
      <c r="G377" s="39">
        <f t="shared" si="52"/>
        <v>3197.6750053284559</v>
      </c>
      <c r="H377" s="39">
        <f t="shared" si="53"/>
        <v>939.81645194573628</v>
      </c>
      <c r="I377" s="37">
        <f t="shared" si="54"/>
        <v>4137.4914572741918</v>
      </c>
      <c r="J377" s="40">
        <f t="shared" si="60"/>
        <v>-321.39738605683681</v>
      </c>
      <c r="K377" s="37">
        <f t="shared" si="55"/>
        <v>3816.0940712173551</v>
      </c>
      <c r="L377" s="37">
        <f t="shared" si="56"/>
        <v>8258432.9487192873</v>
      </c>
      <c r="M377" s="37">
        <f t="shared" si="57"/>
        <v>7616923.7661498412</v>
      </c>
      <c r="N377" s="41">
        <f>'jan-nov'!M377</f>
        <v>7321362.694598075</v>
      </c>
      <c r="O377" s="41">
        <f t="shared" si="59"/>
        <v>295561.07155176625</v>
      </c>
    </row>
    <row r="378" spans="1:15" x14ac:dyDescent="0.3">
      <c r="A378" s="33">
        <v>1851</v>
      </c>
      <c r="B378" s="34" t="s">
        <v>429</v>
      </c>
      <c r="C378" s="35">
        <v>46553</v>
      </c>
      <c r="D378" s="36">
        <v>2160</v>
      </c>
      <c r="E378" s="37">
        <f t="shared" si="51"/>
        <v>21552.314814814814</v>
      </c>
      <c r="F378" s="38">
        <f t="shared" si="58"/>
        <v>0.81505773645164703</v>
      </c>
      <c r="G378" s="39">
        <f t="shared" si="52"/>
        <v>2934.2219881830547</v>
      </c>
      <c r="H378" s="39">
        <f t="shared" si="53"/>
        <v>786.13552527758566</v>
      </c>
      <c r="I378" s="37">
        <f t="shared" si="54"/>
        <v>3720.3575134606403</v>
      </c>
      <c r="J378" s="40">
        <f t="shared" si="60"/>
        <v>-321.39738605683681</v>
      </c>
      <c r="K378" s="37">
        <f t="shared" si="55"/>
        <v>3398.9601274038037</v>
      </c>
      <c r="L378" s="37">
        <f t="shared" si="56"/>
        <v>8035972.2290749829</v>
      </c>
      <c r="M378" s="37">
        <f t="shared" si="57"/>
        <v>7341753.8751922157</v>
      </c>
      <c r="N378" s="41">
        <f>'jan-nov'!M378</f>
        <v>6959396.7035730695</v>
      </c>
      <c r="O378" s="41">
        <f t="shared" si="59"/>
        <v>382357.17161914613</v>
      </c>
    </row>
    <row r="379" spans="1:15" x14ac:dyDescent="0.3">
      <c r="A379" s="33">
        <v>1852</v>
      </c>
      <c r="B379" s="34" t="s">
        <v>430</v>
      </c>
      <c r="C379" s="35">
        <v>24602</v>
      </c>
      <c r="D379" s="36">
        <v>1280</v>
      </c>
      <c r="E379" s="37">
        <f t="shared" si="51"/>
        <v>19220.3125</v>
      </c>
      <c r="F379" s="38">
        <f t="shared" si="58"/>
        <v>0.72686690662920805</v>
      </c>
      <c r="G379" s="39">
        <f t="shared" si="52"/>
        <v>4333.4233770719429</v>
      </c>
      <c r="H379" s="39">
        <f t="shared" si="53"/>
        <v>1602.3363354627704</v>
      </c>
      <c r="I379" s="37">
        <f t="shared" si="54"/>
        <v>5935.7597125347129</v>
      </c>
      <c r="J379" s="40">
        <f t="shared" si="60"/>
        <v>-321.39738605683681</v>
      </c>
      <c r="K379" s="37">
        <f t="shared" si="55"/>
        <v>5614.3623264778762</v>
      </c>
      <c r="L379" s="37">
        <f t="shared" si="56"/>
        <v>7597772.4320444325</v>
      </c>
      <c r="M379" s="37">
        <f t="shared" si="57"/>
        <v>7186383.7778916815</v>
      </c>
      <c r="N379" s="41">
        <f>'jan-nov'!M379</f>
        <v>7024823.9724877439</v>
      </c>
      <c r="O379" s="41">
        <f t="shared" si="59"/>
        <v>161559.80540393759</v>
      </c>
    </row>
    <row r="380" spans="1:15" x14ac:dyDescent="0.3">
      <c r="A380" s="33">
        <v>1853</v>
      </c>
      <c r="B380" s="34" t="s">
        <v>431</v>
      </c>
      <c r="C380" s="35">
        <v>26418</v>
      </c>
      <c r="D380" s="36">
        <v>1385</v>
      </c>
      <c r="E380" s="37">
        <f t="shared" si="51"/>
        <v>19074.36823104693</v>
      </c>
      <c r="F380" s="38">
        <f t="shared" si="58"/>
        <v>0.72134763844279437</v>
      </c>
      <c r="G380" s="39">
        <f t="shared" si="52"/>
        <v>4420.9899384437849</v>
      </c>
      <c r="H380" s="39">
        <f t="shared" si="53"/>
        <v>1653.4168295963448</v>
      </c>
      <c r="I380" s="37">
        <f t="shared" si="54"/>
        <v>6074.4067680401295</v>
      </c>
      <c r="J380" s="40">
        <f t="shared" si="60"/>
        <v>-321.39738605683681</v>
      </c>
      <c r="K380" s="37">
        <f t="shared" si="55"/>
        <v>5753.0093819832928</v>
      </c>
      <c r="L380" s="37">
        <f t="shared" si="56"/>
        <v>8413053.3737355787</v>
      </c>
      <c r="M380" s="37">
        <f t="shared" si="57"/>
        <v>7967917.9940468604</v>
      </c>
      <c r="N380" s="41">
        <f>'jan-nov'!M380</f>
        <v>7731266.1733558774</v>
      </c>
      <c r="O380" s="41">
        <f t="shared" si="59"/>
        <v>236651.82069098298</v>
      </c>
    </row>
    <row r="381" spans="1:15" x14ac:dyDescent="0.3">
      <c r="A381" s="33">
        <v>1854</v>
      </c>
      <c r="B381" s="34" t="s">
        <v>432</v>
      </c>
      <c r="C381" s="35">
        <v>46719</v>
      </c>
      <c r="D381" s="36">
        <v>2581</v>
      </c>
      <c r="E381" s="37">
        <f t="shared" si="51"/>
        <v>18101.123595505618</v>
      </c>
      <c r="F381" s="38">
        <f t="shared" si="58"/>
        <v>0.68454182076270287</v>
      </c>
      <c r="G381" s="39">
        <f t="shared" si="52"/>
        <v>5004.9367197685724</v>
      </c>
      <c r="H381" s="39">
        <f t="shared" si="53"/>
        <v>1994.052452035804</v>
      </c>
      <c r="I381" s="37">
        <f t="shared" si="54"/>
        <v>6998.9891718043764</v>
      </c>
      <c r="J381" s="40">
        <f t="shared" si="60"/>
        <v>-321.39738605683681</v>
      </c>
      <c r="K381" s="37">
        <f t="shared" si="55"/>
        <v>6677.5917857475397</v>
      </c>
      <c r="L381" s="37">
        <f t="shared" si="56"/>
        <v>18064391.052427094</v>
      </c>
      <c r="M381" s="37">
        <f t="shared" si="57"/>
        <v>17234864.399014398</v>
      </c>
      <c r="N381" s="41">
        <f>'jan-nov'!M381</f>
        <v>17027826.385149114</v>
      </c>
      <c r="O381" s="41">
        <f t="shared" si="59"/>
        <v>207038.01386528462</v>
      </c>
    </row>
    <row r="382" spans="1:15" x14ac:dyDescent="0.3">
      <c r="A382" s="33">
        <v>1856</v>
      </c>
      <c r="B382" s="34" t="s">
        <v>433</v>
      </c>
      <c r="C382" s="35">
        <v>13949</v>
      </c>
      <c r="D382" s="36">
        <v>545</v>
      </c>
      <c r="E382" s="37">
        <f t="shared" si="51"/>
        <v>25594.495412844037</v>
      </c>
      <c r="F382" s="38">
        <f t="shared" si="58"/>
        <v>0.96792347717912497</v>
      </c>
      <c r="G382" s="39">
        <f t="shared" si="52"/>
        <v>508.91362936552105</v>
      </c>
      <c r="H382" s="39">
        <f t="shared" si="53"/>
        <v>0</v>
      </c>
      <c r="I382" s="37">
        <f t="shared" si="54"/>
        <v>508.91362936552105</v>
      </c>
      <c r="J382" s="40">
        <f t="shared" si="60"/>
        <v>-321.39738605683681</v>
      </c>
      <c r="K382" s="37">
        <f t="shared" si="55"/>
        <v>187.51624330868424</v>
      </c>
      <c r="L382" s="37">
        <f t="shared" si="56"/>
        <v>277357.92800420895</v>
      </c>
      <c r="M382" s="37">
        <f t="shared" si="57"/>
        <v>102196.35260323291</v>
      </c>
      <c r="N382" s="41">
        <f>'jan-nov'!M382</f>
        <v>539021.2994510876</v>
      </c>
      <c r="O382" s="41">
        <f t="shared" si="59"/>
        <v>-436824.94684785471</v>
      </c>
    </row>
    <row r="383" spans="1:15" x14ac:dyDescent="0.3">
      <c r="A383" s="33">
        <v>1857</v>
      </c>
      <c r="B383" s="34" t="s">
        <v>434</v>
      </c>
      <c r="C383" s="35">
        <v>18594</v>
      </c>
      <c r="D383" s="36">
        <v>780</v>
      </c>
      <c r="E383" s="37">
        <f t="shared" si="51"/>
        <v>23838.461538461539</v>
      </c>
      <c r="F383" s="38">
        <f t="shared" si="58"/>
        <v>0.9015144159212235</v>
      </c>
      <c r="G383" s="39">
        <f t="shared" si="52"/>
        <v>1562.5339539950196</v>
      </c>
      <c r="H383" s="39">
        <f t="shared" si="53"/>
        <v>0</v>
      </c>
      <c r="I383" s="37">
        <f t="shared" si="54"/>
        <v>1562.5339539950196</v>
      </c>
      <c r="J383" s="40">
        <f t="shared" si="60"/>
        <v>-321.39738605683681</v>
      </c>
      <c r="K383" s="37">
        <f t="shared" si="55"/>
        <v>1241.1365679381829</v>
      </c>
      <c r="L383" s="37">
        <f t="shared" si="56"/>
        <v>1218776.4841161154</v>
      </c>
      <c r="M383" s="37">
        <f t="shared" si="57"/>
        <v>968086.52299178264</v>
      </c>
      <c r="N383" s="41">
        <f>'jan-nov'!M383</f>
        <v>955880.02490247507</v>
      </c>
      <c r="O383" s="41">
        <f t="shared" si="59"/>
        <v>12206.49808930757</v>
      </c>
    </row>
    <row r="384" spans="1:15" x14ac:dyDescent="0.3">
      <c r="A384" s="33">
        <v>1859</v>
      </c>
      <c r="B384" s="34" t="s">
        <v>435</v>
      </c>
      <c r="C384" s="35">
        <v>28292</v>
      </c>
      <c r="D384" s="36">
        <v>1358</v>
      </c>
      <c r="E384" s="37">
        <f t="shared" si="51"/>
        <v>20833.578792341679</v>
      </c>
      <c r="F384" s="38">
        <f t="shared" si="58"/>
        <v>0.78787683451063917</v>
      </c>
      <c r="G384" s="39">
        <f t="shared" si="52"/>
        <v>3365.4636016669356</v>
      </c>
      <c r="H384" s="39">
        <f t="shared" si="53"/>
        <v>1037.6931331431826</v>
      </c>
      <c r="I384" s="37">
        <f t="shared" si="54"/>
        <v>4403.156734810118</v>
      </c>
      <c r="J384" s="40">
        <f t="shared" si="60"/>
        <v>-321.39738605683681</v>
      </c>
      <c r="K384" s="37">
        <f t="shared" si="55"/>
        <v>4081.7593487532813</v>
      </c>
      <c r="L384" s="37">
        <f t="shared" si="56"/>
        <v>5979486.8458721405</v>
      </c>
      <c r="M384" s="37">
        <f t="shared" si="57"/>
        <v>5543029.1956069563</v>
      </c>
      <c r="N384" s="41">
        <f>'jan-nov'!M384</f>
        <v>5618422.4645612175</v>
      </c>
      <c r="O384" s="41">
        <f t="shared" si="59"/>
        <v>-75393.268954261206</v>
      </c>
    </row>
    <row r="385" spans="1:15" x14ac:dyDescent="0.3">
      <c r="A385" s="33">
        <v>1860</v>
      </c>
      <c r="B385" s="34" t="s">
        <v>436</v>
      </c>
      <c r="C385" s="35">
        <v>227662</v>
      </c>
      <c r="D385" s="36">
        <v>11140</v>
      </c>
      <c r="E385" s="37">
        <f t="shared" si="51"/>
        <v>20436.445242369839</v>
      </c>
      <c r="F385" s="38">
        <f t="shared" si="58"/>
        <v>0.77285817989788463</v>
      </c>
      <c r="G385" s="39">
        <f t="shared" si="52"/>
        <v>3603.74373165004</v>
      </c>
      <c r="H385" s="39">
        <f t="shared" si="53"/>
        <v>1176.6898756333269</v>
      </c>
      <c r="I385" s="37">
        <f t="shared" si="54"/>
        <v>4780.4336072833667</v>
      </c>
      <c r="J385" s="40">
        <f t="shared" si="60"/>
        <v>-321.39738605683681</v>
      </c>
      <c r="K385" s="37">
        <f t="shared" si="55"/>
        <v>4459.03622122653</v>
      </c>
      <c r="L385" s="37">
        <f t="shared" si="56"/>
        <v>53254030.385136701</v>
      </c>
      <c r="M385" s="37">
        <f t="shared" si="57"/>
        <v>49673663.504463546</v>
      </c>
      <c r="N385" s="41">
        <f>'jan-nov'!M385</f>
        <v>48812532.073057383</v>
      </c>
      <c r="O385" s="41">
        <f t="shared" si="59"/>
        <v>861131.43140616268</v>
      </c>
    </row>
    <row r="386" spans="1:15" x14ac:dyDescent="0.3">
      <c r="A386" s="33">
        <v>1865</v>
      </c>
      <c r="B386" s="34" t="s">
        <v>437</v>
      </c>
      <c r="C386" s="35">
        <v>202235</v>
      </c>
      <c r="D386" s="36">
        <v>9285</v>
      </c>
      <c r="E386" s="37">
        <f t="shared" si="51"/>
        <v>21780.829294561121</v>
      </c>
      <c r="F386" s="38">
        <f t="shared" si="58"/>
        <v>0.82369961534998337</v>
      </c>
      <c r="G386" s="39">
        <f t="shared" si="52"/>
        <v>2797.1133003352702</v>
      </c>
      <c r="H386" s="39">
        <f t="shared" si="53"/>
        <v>706.15545736637807</v>
      </c>
      <c r="I386" s="37">
        <f t="shared" si="54"/>
        <v>3503.2687577016482</v>
      </c>
      <c r="J386" s="40">
        <f t="shared" si="60"/>
        <v>-321.39738605683681</v>
      </c>
      <c r="K386" s="37">
        <f t="shared" si="55"/>
        <v>3181.8713716448115</v>
      </c>
      <c r="L386" s="37">
        <f t="shared" si="56"/>
        <v>32527850.415259805</v>
      </c>
      <c r="M386" s="37">
        <f t="shared" si="57"/>
        <v>29543675.685722075</v>
      </c>
      <c r="N386" s="41">
        <f>'jan-nov'!M386</f>
        <v>28676953.191053674</v>
      </c>
      <c r="O386" s="41">
        <f t="shared" si="59"/>
        <v>866722.49466840178</v>
      </c>
    </row>
    <row r="387" spans="1:15" x14ac:dyDescent="0.3">
      <c r="A387" s="33">
        <v>1866</v>
      </c>
      <c r="B387" s="34" t="s">
        <v>438</v>
      </c>
      <c r="C387" s="35">
        <v>161270</v>
      </c>
      <c r="D387" s="36">
        <v>8057</v>
      </c>
      <c r="E387" s="37">
        <f t="shared" si="51"/>
        <v>20016.135037855282</v>
      </c>
      <c r="F387" s="38">
        <f t="shared" si="58"/>
        <v>0.75696303884956995</v>
      </c>
      <c r="G387" s="39">
        <f t="shared" si="52"/>
        <v>3855.9298543587738</v>
      </c>
      <c r="H387" s="39">
        <f t="shared" si="53"/>
        <v>1323.7984472134219</v>
      </c>
      <c r="I387" s="37">
        <f t="shared" si="54"/>
        <v>5179.728301572196</v>
      </c>
      <c r="J387" s="40">
        <f t="shared" si="60"/>
        <v>-321.39738605683681</v>
      </c>
      <c r="K387" s="37">
        <f t="shared" si="55"/>
        <v>4858.3309155153593</v>
      </c>
      <c r="L387" s="37">
        <f t="shared" si="56"/>
        <v>41733070.925767183</v>
      </c>
      <c r="M387" s="37">
        <f t="shared" si="57"/>
        <v>39143572.186307251</v>
      </c>
      <c r="N387" s="41">
        <f>'jan-nov'!M387</f>
        <v>37849994.879948258</v>
      </c>
      <c r="O387" s="41">
        <f t="shared" si="59"/>
        <v>1293577.3063589931</v>
      </c>
    </row>
    <row r="388" spans="1:15" x14ac:dyDescent="0.3">
      <c r="A388" s="33">
        <v>1867</v>
      </c>
      <c r="B388" s="34" t="s">
        <v>194</v>
      </c>
      <c r="C388" s="35">
        <v>45774</v>
      </c>
      <c r="D388" s="36">
        <v>2642</v>
      </c>
      <c r="E388" s="37">
        <f t="shared" si="51"/>
        <v>17325.510976532929</v>
      </c>
      <c r="F388" s="38">
        <f t="shared" si="58"/>
        <v>0.65520998002935071</v>
      </c>
      <c r="G388" s="39">
        <f t="shared" si="52"/>
        <v>5470.3042911521852</v>
      </c>
      <c r="H388" s="39">
        <f t="shared" si="53"/>
        <v>2265.5168686762454</v>
      </c>
      <c r="I388" s="37">
        <f t="shared" si="54"/>
        <v>7735.8211598284306</v>
      </c>
      <c r="J388" s="40">
        <f t="shared" si="60"/>
        <v>-321.39738605683681</v>
      </c>
      <c r="K388" s="37">
        <f t="shared" si="55"/>
        <v>7414.4237737715939</v>
      </c>
      <c r="L388" s="37">
        <f t="shared" si="56"/>
        <v>20438039.504266713</v>
      </c>
      <c r="M388" s="37">
        <f t="shared" si="57"/>
        <v>19588907.610304549</v>
      </c>
      <c r="N388" s="41">
        <f>'jan-nov'!M388</f>
        <v>19483639.949462984</v>
      </c>
      <c r="O388" s="41">
        <f t="shared" si="59"/>
        <v>105267.66084156558</v>
      </c>
    </row>
    <row r="389" spans="1:15" x14ac:dyDescent="0.3">
      <c r="A389" s="33">
        <v>1868</v>
      </c>
      <c r="B389" s="34" t="s">
        <v>439</v>
      </c>
      <c r="C389" s="35">
        <v>96911</v>
      </c>
      <c r="D389" s="36">
        <v>4563</v>
      </c>
      <c r="E389" s="37">
        <f t="shared" si="51"/>
        <v>21238.439623055008</v>
      </c>
      <c r="F389" s="38">
        <f t="shared" si="58"/>
        <v>0.80318771666387823</v>
      </c>
      <c r="G389" s="39">
        <f t="shared" si="52"/>
        <v>3122.5471032389382</v>
      </c>
      <c r="H389" s="39">
        <f t="shared" si="53"/>
        <v>895.99184239351757</v>
      </c>
      <c r="I389" s="37">
        <f t="shared" si="54"/>
        <v>4018.5389456324556</v>
      </c>
      <c r="J389" s="40">
        <f t="shared" si="60"/>
        <v>-321.39738605683681</v>
      </c>
      <c r="K389" s="37">
        <f t="shared" si="55"/>
        <v>3697.1415595756189</v>
      </c>
      <c r="L389" s="37">
        <f t="shared" si="56"/>
        <v>18336593.208920896</v>
      </c>
      <c r="M389" s="37">
        <f t="shared" si="57"/>
        <v>16870056.936343551</v>
      </c>
      <c r="N389" s="41">
        <f>'jan-nov'!M389</f>
        <v>17280286.786298104</v>
      </c>
      <c r="O389" s="41">
        <f t="shared" si="59"/>
        <v>-410229.84995455295</v>
      </c>
    </row>
    <row r="390" spans="1:15" x14ac:dyDescent="0.3">
      <c r="A390" s="33">
        <v>1870</v>
      </c>
      <c r="B390" s="34" t="s">
        <v>440</v>
      </c>
      <c r="C390" s="35">
        <v>213192</v>
      </c>
      <c r="D390" s="36">
        <v>10166</v>
      </c>
      <c r="E390" s="37">
        <f t="shared" si="51"/>
        <v>20971.080070824315</v>
      </c>
      <c r="F390" s="38">
        <f t="shared" si="58"/>
        <v>0.79307680870191388</v>
      </c>
      <c r="G390" s="39">
        <f t="shared" si="52"/>
        <v>3282.962834577354</v>
      </c>
      <c r="H390" s="39">
        <f t="shared" si="53"/>
        <v>989.56768567426013</v>
      </c>
      <c r="I390" s="37">
        <f t="shared" si="54"/>
        <v>4272.5305202516138</v>
      </c>
      <c r="J390" s="40">
        <f t="shared" si="60"/>
        <v>-321.39738605683681</v>
      </c>
      <c r="K390" s="37">
        <f t="shared" si="55"/>
        <v>3951.1331341947771</v>
      </c>
      <c r="L390" s="37">
        <f t="shared" si="56"/>
        <v>43434545.268877909</v>
      </c>
      <c r="M390" s="37">
        <f t="shared" si="57"/>
        <v>40167219.4422241</v>
      </c>
      <c r="N390" s="41">
        <f>'jan-nov'!M390</f>
        <v>38605386.800242484</v>
      </c>
      <c r="O390" s="41">
        <f t="shared" si="59"/>
        <v>1561832.6419816166</v>
      </c>
    </row>
    <row r="391" spans="1:15" x14ac:dyDescent="0.3">
      <c r="A391" s="33">
        <v>1871</v>
      </c>
      <c r="B391" s="34" t="s">
        <v>441</v>
      </c>
      <c r="C391" s="35">
        <v>105566</v>
      </c>
      <c r="D391" s="36">
        <v>4991</v>
      </c>
      <c r="E391" s="37">
        <f t="shared" si="51"/>
        <v>21151.272290122219</v>
      </c>
      <c r="F391" s="38">
        <f t="shared" si="58"/>
        <v>0.79989125363040914</v>
      </c>
      <c r="G391" s="39">
        <f t="shared" si="52"/>
        <v>3174.8475029986116</v>
      </c>
      <c r="H391" s="39">
        <f t="shared" si="53"/>
        <v>926.5004089199939</v>
      </c>
      <c r="I391" s="37">
        <f t="shared" si="54"/>
        <v>4101.3479119186059</v>
      </c>
      <c r="J391" s="40">
        <f t="shared" si="60"/>
        <v>-321.39738605683681</v>
      </c>
      <c r="K391" s="37">
        <f t="shared" si="55"/>
        <v>3779.9505258617692</v>
      </c>
      <c r="L391" s="37">
        <f t="shared" si="56"/>
        <v>20469827.428385761</v>
      </c>
      <c r="M391" s="37">
        <f t="shared" si="57"/>
        <v>18865733.074576091</v>
      </c>
      <c r="N391" s="41">
        <f>'jan-nov'!M391</f>
        <v>17845842.614598695</v>
      </c>
      <c r="O391" s="41">
        <f t="shared" si="59"/>
        <v>1019890.4599773958</v>
      </c>
    </row>
    <row r="392" spans="1:15" x14ac:dyDescent="0.3">
      <c r="A392" s="33">
        <v>1874</v>
      </c>
      <c r="B392" s="34" t="s">
        <v>442</v>
      </c>
      <c r="C392" s="35">
        <v>25475</v>
      </c>
      <c r="D392" s="36">
        <v>1070</v>
      </c>
      <c r="E392" s="37">
        <f t="shared" ref="E392:E435" si="61">(C392*1000)/D392</f>
        <v>23808.41121495327</v>
      </c>
      <c r="F392" s="38">
        <f t="shared" si="58"/>
        <v>0.90037798353014442</v>
      </c>
      <c r="G392" s="39">
        <f t="shared" ref="G392:G435" si="62">(E$437-E392)*0.6</f>
        <v>1580.5641480999809</v>
      </c>
      <c r="H392" s="39">
        <f t="shared" ref="H392:H435" si="63">IF(E392&gt;=E$437*0.9,0,IF(E392&lt;0.9*E$437,(E$437*0.9-E392)*0.35))</f>
        <v>0</v>
      </c>
      <c r="I392" s="37">
        <f t="shared" ref="I392:I435" si="64">G392+H392</f>
        <v>1580.5641480999809</v>
      </c>
      <c r="J392" s="40">
        <f t="shared" si="60"/>
        <v>-321.39738605683681</v>
      </c>
      <c r="K392" s="37">
        <f t="shared" ref="K392:K435" si="65">I392+J392</f>
        <v>1259.166762043144</v>
      </c>
      <c r="L392" s="37">
        <f t="shared" ref="L392:L435" si="66">(I392*D392)</f>
        <v>1691203.6384669796</v>
      </c>
      <c r="M392" s="37">
        <f t="shared" ref="M392:M435" si="67">(K392*D392)</f>
        <v>1347308.4353861641</v>
      </c>
      <c r="N392" s="41">
        <f>'jan-nov'!M392</f>
        <v>1401539.5707514749</v>
      </c>
      <c r="O392" s="41">
        <f t="shared" si="59"/>
        <v>-54231.135365310824</v>
      </c>
    </row>
    <row r="393" spans="1:15" x14ac:dyDescent="0.3">
      <c r="A393" s="33">
        <v>1902</v>
      </c>
      <c r="B393" s="34" t="s">
        <v>443</v>
      </c>
      <c r="C393" s="35">
        <v>1840079</v>
      </c>
      <c r="D393" s="36">
        <v>72681</v>
      </c>
      <c r="E393" s="37">
        <f t="shared" si="61"/>
        <v>25317.194314882843</v>
      </c>
      <c r="F393" s="38">
        <f t="shared" ref="F393:F435" si="68">IF(ISNUMBER(C393),E393/E$437,"")</f>
        <v>0.95743660339494818</v>
      </c>
      <c r="G393" s="39">
        <f t="shared" si="62"/>
        <v>675.29428814223718</v>
      </c>
      <c r="H393" s="39">
        <f t="shared" si="63"/>
        <v>0</v>
      </c>
      <c r="I393" s="37">
        <f t="shared" si="64"/>
        <v>675.29428814223718</v>
      </c>
      <c r="J393" s="40">
        <f t="shared" si="60"/>
        <v>-321.39738605683681</v>
      </c>
      <c r="K393" s="37">
        <f t="shared" si="65"/>
        <v>353.89690208540037</v>
      </c>
      <c r="L393" s="37">
        <f t="shared" si="66"/>
        <v>49081064.15646594</v>
      </c>
      <c r="M393" s="37">
        <f t="shared" si="67"/>
        <v>25721580.740468983</v>
      </c>
      <c r="N393" s="41">
        <f>'jan-nov'!M393</f>
        <v>22017277.551200934</v>
      </c>
      <c r="O393" s="41">
        <f t="shared" ref="O393:O437" si="69">M393-N393</f>
        <v>3704303.1892680489</v>
      </c>
    </row>
    <row r="394" spans="1:15" x14ac:dyDescent="0.3">
      <c r="A394" s="33">
        <v>1903</v>
      </c>
      <c r="B394" s="34" t="s">
        <v>444</v>
      </c>
      <c r="C394" s="35">
        <v>581441</v>
      </c>
      <c r="D394" s="36">
        <v>24676</v>
      </c>
      <c r="E394" s="37">
        <f t="shared" si="61"/>
        <v>23563.016696385152</v>
      </c>
      <c r="F394" s="38">
        <f t="shared" si="68"/>
        <v>0.8910977413584642</v>
      </c>
      <c r="G394" s="39">
        <f t="shared" si="62"/>
        <v>1727.8008592408521</v>
      </c>
      <c r="H394" s="39">
        <f t="shared" si="63"/>
        <v>82.389866727967444</v>
      </c>
      <c r="I394" s="37">
        <f t="shared" si="64"/>
        <v>1810.1907259688196</v>
      </c>
      <c r="J394" s="40">
        <f t="shared" ref="J394:J435" si="70">I$439</f>
        <v>-321.39738605683681</v>
      </c>
      <c r="K394" s="37">
        <f t="shared" si="65"/>
        <v>1488.7933399119829</v>
      </c>
      <c r="L394" s="37">
        <f t="shared" si="66"/>
        <v>44668266.354006596</v>
      </c>
      <c r="M394" s="37">
        <f t="shared" si="67"/>
        <v>36737464.455668092</v>
      </c>
      <c r="N394" s="41">
        <f>'jan-nov'!M394</f>
        <v>34841578.082115278</v>
      </c>
      <c r="O394" s="41">
        <f t="shared" si="69"/>
        <v>1895886.3735528141</v>
      </c>
    </row>
    <row r="395" spans="1:15" x14ac:dyDescent="0.3">
      <c r="A395" s="33">
        <v>1911</v>
      </c>
      <c r="B395" s="34" t="s">
        <v>445</v>
      </c>
      <c r="C395" s="35">
        <v>56094</v>
      </c>
      <c r="D395" s="36">
        <v>3076</v>
      </c>
      <c r="E395" s="37">
        <f t="shared" si="61"/>
        <v>18236.020806241871</v>
      </c>
      <c r="F395" s="38">
        <f t="shared" si="68"/>
        <v>0.68964331525093081</v>
      </c>
      <c r="G395" s="39">
        <f t="shared" si="62"/>
        <v>4923.9983933268204</v>
      </c>
      <c r="H395" s="39">
        <f t="shared" si="63"/>
        <v>1946.8384282781153</v>
      </c>
      <c r="I395" s="37">
        <f t="shared" si="64"/>
        <v>6870.8368216049357</v>
      </c>
      <c r="J395" s="40">
        <f t="shared" si="70"/>
        <v>-321.39738605683681</v>
      </c>
      <c r="K395" s="37">
        <f t="shared" si="65"/>
        <v>6549.439435548099</v>
      </c>
      <c r="L395" s="37">
        <f t="shared" si="66"/>
        <v>21134694.063256782</v>
      </c>
      <c r="M395" s="37">
        <f t="shared" si="67"/>
        <v>20146075.703745954</v>
      </c>
      <c r="N395" s="41">
        <f>'jan-nov'!M395</f>
        <v>19656961.04638461</v>
      </c>
      <c r="O395" s="41">
        <f t="shared" si="69"/>
        <v>489114.6573613435</v>
      </c>
    </row>
    <row r="396" spans="1:15" x14ac:dyDescent="0.3">
      <c r="A396" s="33">
        <v>1913</v>
      </c>
      <c r="B396" s="34" t="s">
        <v>446</v>
      </c>
      <c r="C396" s="35">
        <v>61208</v>
      </c>
      <c r="D396" s="36">
        <v>2988</v>
      </c>
      <c r="E396" s="37">
        <f t="shared" si="61"/>
        <v>20484.605087014726</v>
      </c>
      <c r="F396" s="38">
        <f t="shared" si="68"/>
        <v>0.77467947168493401</v>
      </c>
      <c r="G396" s="39">
        <f t="shared" si="62"/>
        <v>3574.8478248631072</v>
      </c>
      <c r="H396" s="39">
        <f t="shared" si="63"/>
        <v>1159.8339300076161</v>
      </c>
      <c r="I396" s="37">
        <f t="shared" si="64"/>
        <v>4734.6817548707231</v>
      </c>
      <c r="J396" s="40">
        <f t="shared" si="70"/>
        <v>-321.39738605683681</v>
      </c>
      <c r="K396" s="37">
        <f t="shared" si="65"/>
        <v>4413.2843688138864</v>
      </c>
      <c r="L396" s="37">
        <f t="shared" si="66"/>
        <v>14147229.08355372</v>
      </c>
      <c r="M396" s="37">
        <f t="shared" si="67"/>
        <v>13186893.694015892</v>
      </c>
      <c r="N396" s="41">
        <f>'jan-nov'!M396</f>
        <v>12892853.773276076</v>
      </c>
      <c r="O396" s="41">
        <f t="shared" si="69"/>
        <v>294039.9207398165</v>
      </c>
    </row>
    <row r="397" spans="1:15" x14ac:dyDescent="0.3">
      <c r="A397" s="33">
        <v>1917</v>
      </c>
      <c r="B397" s="34" t="s">
        <v>447</v>
      </c>
      <c r="C397" s="35">
        <v>26855</v>
      </c>
      <c r="D397" s="36">
        <v>1410</v>
      </c>
      <c r="E397" s="37">
        <f t="shared" si="61"/>
        <v>19046.099290780141</v>
      </c>
      <c r="F397" s="38">
        <f t="shared" si="68"/>
        <v>0.72027857376627535</v>
      </c>
      <c r="G397" s="39">
        <f t="shared" si="62"/>
        <v>4437.9513026038585</v>
      </c>
      <c r="H397" s="39">
        <f t="shared" si="63"/>
        <v>1663.310958689721</v>
      </c>
      <c r="I397" s="37">
        <f t="shared" si="64"/>
        <v>6101.2622612935793</v>
      </c>
      <c r="J397" s="40">
        <f t="shared" si="70"/>
        <v>-321.39738605683681</v>
      </c>
      <c r="K397" s="37">
        <f t="shared" si="65"/>
        <v>5779.8648752367426</v>
      </c>
      <c r="L397" s="37">
        <f t="shared" si="66"/>
        <v>8602779.7884239461</v>
      </c>
      <c r="M397" s="37">
        <f t="shared" si="67"/>
        <v>8149609.4740838073</v>
      </c>
      <c r="N397" s="41">
        <f>'jan-nov'!M397</f>
        <v>8082138.1259435322</v>
      </c>
      <c r="O397" s="41">
        <f t="shared" si="69"/>
        <v>67471.348140275106</v>
      </c>
    </row>
    <row r="398" spans="1:15" x14ac:dyDescent="0.3">
      <c r="A398" s="33">
        <v>1919</v>
      </c>
      <c r="B398" s="34" t="s">
        <v>448</v>
      </c>
      <c r="C398" s="35">
        <v>20678</v>
      </c>
      <c r="D398" s="36">
        <v>1137</v>
      </c>
      <c r="E398" s="37">
        <f t="shared" si="61"/>
        <v>18186.45558487247</v>
      </c>
      <c r="F398" s="38">
        <f t="shared" si="68"/>
        <v>0.68776887542935305</v>
      </c>
      <c r="G398" s="39">
        <f t="shared" si="62"/>
        <v>4953.7375261484603</v>
      </c>
      <c r="H398" s="39">
        <f t="shared" si="63"/>
        <v>1964.1862557574057</v>
      </c>
      <c r="I398" s="37">
        <f t="shared" si="64"/>
        <v>6917.9237819058662</v>
      </c>
      <c r="J398" s="40">
        <f t="shared" si="70"/>
        <v>-321.39738605683681</v>
      </c>
      <c r="K398" s="37">
        <f t="shared" si="65"/>
        <v>6596.5263958490295</v>
      </c>
      <c r="L398" s="37">
        <f t="shared" si="66"/>
        <v>7865679.34002697</v>
      </c>
      <c r="M398" s="37">
        <f t="shared" si="67"/>
        <v>7500250.5120803462</v>
      </c>
      <c r="N398" s="41">
        <f>'jan-nov'!M398</f>
        <v>7462718.4036863772</v>
      </c>
      <c r="O398" s="41">
        <f t="shared" si="69"/>
        <v>37532.108393969014</v>
      </c>
    </row>
    <row r="399" spans="1:15" x14ac:dyDescent="0.3">
      <c r="A399" s="33">
        <v>1920</v>
      </c>
      <c r="B399" s="34" t="s">
        <v>449</v>
      </c>
      <c r="C399" s="35">
        <v>18284</v>
      </c>
      <c r="D399" s="36">
        <v>1008</v>
      </c>
      <c r="E399" s="37">
        <f t="shared" si="61"/>
        <v>18138.888888888891</v>
      </c>
      <c r="F399" s="38">
        <f t="shared" si="68"/>
        <v>0.68597001512631917</v>
      </c>
      <c r="G399" s="39">
        <f t="shared" si="62"/>
        <v>4982.277543738609</v>
      </c>
      <c r="H399" s="39">
        <f t="shared" si="63"/>
        <v>1980.8345993516587</v>
      </c>
      <c r="I399" s="37">
        <f t="shared" si="64"/>
        <v>6963.1121430902676</v>
      </c>
      <c r="J399" s="40">
        <f t="shared" si="70"/>
        <v>-321.39738605683681</v>
      </c>
      <c r="K399" s="37">
        <f t="shared" si="65"/>
        <v>6641.7147570334309</v>
      </c>
      <c r="L399" s="37">
        <f t="shared" si="66"/>
        <v>7018817.0402349895</v>
      </c>
      <c r="M399" s="37">
        <f t="shared" si="67"/>
        <v>6694848.4750896981</v>
      </c>
      <c r="N399" s="41">
        <f>'jan-nov'!M399</f>
        <v>6731115.1283340966</v>
      </c>
      <c r="O399" s="41">
        <f t="shared" si="69"/>
        <v>-36266.653244398534</v>
      </c>
    </row>
    <row r="400" spans="1:15" x14ac:dyDescent="0.3">
      <c r="A400" s="33">
        <v>1922</v>
      </c>
      <c r="B400" s="34" t="s">
        <v>450</v>
      </c>
      <c r="C400" s="35">
        <v>103643</v>
      </c>
      <c r="D400" s="36">
        <v>4078</v>
      </c>
      <c r="E400" s="37">
        <f t="shared" si="61"/>
        <v>25415.15448749387</v>
      </c>
      <c r="F400" s="38">
        <f t="shared" si="68"/>
        <v>0.96114122618079723</v>
      </c>
      <c r="G400" s="39">
        <f t="shared" si="62"/>
        <v>616.51818457562115</v>
      </c>
      <c r="H400" s="39">
        <f t="shared" si="63"/>
        <v>0</v>
      </c>
      <c r="I400" s="37">
        <f t="shared" si="64"/>
        <v>616.51818457562115</v>
      </c>
      <c r="J400" s="40">
        <f t="shared" si="70"/>
        <v>-321.39738605683681</v>
      </c>
      <c r="K400" s="37">
        <f t="shared" si="65"/>
        <v>295.12079851878434</v>
      </c>
      <c r="L400" s="37">
        <f t="shared" si="66"/>
        <v>2514161.1566993832</v>
      </c>
      <c r="M400" s="37">
        <f t="shared" si="67"/>
        <v>1203502.6163596024</v>
      </c>
      <c r="N400" s="41">
        <f>'jan-nov'!M400</f>
        <v>887299.92506704002</v>
      </c>
      <c r="O400" s="41">
        <f t="shared" si="69"/>
        <v>316202.69129256241</v>
      </c>
    </row>
    <row r="401" spans="1:15" x14ac:dyDescent="0.3">
      <c r="A401" s="33">
        <v>1923</v>
      </c>
      <c r="B401" s="34" t="s">
        <v>451</v>
      </c>
      <c r="C401" s="35">
        <v>42072</v>
      </c>
      <c r="D401" s="36">
        <v>2219</v>
      </c>
      <c r="E401" s="37">
        <f t="shared" si="61"/>
        <v>18959.891843172602</v>
      </c>
      <c r="F401" s="38">
        <f t="shared" si="68"/>
        <v>0.71701841133286581</v>
      </c>
      <c r="G401" s="39">
        <f t="shared" si="62"/>
        <v>4489.6757711683822</v>
      </c>
      <c r="H401" s="39">
        <f t="shared" si="63"/>
        <v>1693.4835653523598</v>
      </c>
      <c r="I401" s="37">
        <f t="shared" si="64"/>
        <v>6183.1593365207418</v>
      </c>
      <c r="J401" s="40">
        <f t="shared" si="70"/>
        <v>-321.39738605683681</v>
      </c>
      <c r="K401" s="37">
        <f t="shared" si="65"/>
        <v>5861.7619504639051</v>
      </c>
      <c r="L401" s="37">
        <f t="shared" si="66"/>
        <v>13720430.567739526</v>
      </c>
      <c r="M401" s="37">
        <f t="shared" si="67"/>
        <v>13007249.768079406</v>
      </c>
      <c r="N401" s="41">
        <f>'jan-nov'!M401</f>
        <v>12630288.511679925</v>
      </c>
      <c r="O401" s="41">
        <f t="shared" si="69"/>
        <v>376961.25639948063</v>
      </c>
    </row>
    <row r="402" spans="1:15" x14ac:dyDescent="0.3">
      <c r="A402" s="33">
        <v>1924</v>
      </c>
      <c r="B402" s="34" t="s">
        <v>452</v>
      </c>
      <c r="C402" s="35">
        <v>166088</v>
      </c>
      <c r="D402" s="36">
        <v>6693</v>
      </c>
      <c r="E402" s="37">
        <f t="shared" si="61"/>
        <v>24815.180038846556</v>
      </c>
      <c r="F402" s="38">
        <f t="shared" si="68"/>
        <v>0.93845160698002528</v>
      </c>
      <c r="G402" s="39">
        <f t="shared" si="62"/>
        <v>976.50285376400927</v>
      </c>
      <c r="H402" s="39">
        <f t="shared" si="63"/>
        <v>0</v>
      </c>
      <c r="I402" s="37">
        <f t="shared" si="64"/>
        <v>976.50285376400927</v>
      </c>
      <c r="J402" s="40">
        <f t="shared" si="70"/>
        <v>-321.39738605683681</v>
      </c>
      <c r="K402" s="37">
        <f t="shared" si="65"/>
        <v>655.10546770717247</v>
      </c>
      <c r="L402" s="37">
        <f t="shared" si="66"/>
        <v>6535733.6002425142</v>
      </c>
      <c r="M402" s="37">
        <f t="shared" si="67"/>
        <v>4384620.8953641057</v>
      </c>
      <c r="N402" s="41">
        <f>'jan-nov'!M402</f>
        <v>7818587.4444516264</v>
      </c>
      <c r="O402" s="41">
        <f t="shared" si="69"/>
        <v>-3433966.5490875207</v>
      </c>
    </row>
    <row r="403" spans="1:15" x14ac:dyDescent="0.3">
      <c r="A403" s="33">
        <v>1925</v>
      </c>
      <c r="B403" s="34" t="s">
        <v>453</v>
      </c>
      <c r="C403" s="35">
        <v>73491</v>
      </c>
      <c r="D403" s="36">
        <v>3451</v>
      </c>
      <c r="E403" s="37">
        <f t="shared" si="61"/>
        <v>21295.566502463054</v>
      </c>
      <c r="F403" s="38">
        <f t="shared" si="68"/>
        <v>0.80534812056577665</v>
      </c>
      <c r="G403" s="39">
        <f t="shared" si="62"/>
        <v>3088.2709755941105</v>
      </c>
      <c r="H403" s="39">
        <f t="shared" si="63"/>
        <v>875.99743460070147</v>
      </c>
      <c r="I403" s="37">
        <f t="shared" si="64"/>
        <v>3964.2684101948121</v>
      </c>
      <c r="J403" s="40">
        <f t="shared" si="70"/>
        <v>-321.39738605683681</v>
      </c>
      <c r="K403" s="37">
        <f t="shared" si="65"/>
        <v>3642.8710241379754</v>
      </c>
      <c r="L403" s="37">
        <f t="shared" si="66"/>
        <v>13680690.283582296</v>
      </c>
      <c r="M403" s="37">
        <f t="shared" si="67"/>
        <v>12571547.904300153</v>
      </c>
      <c r="N403" s="41">
        <f>'jan-nov'!M403</f>
        <v>11657090.33519938</v>
      </c>
      <c r="O403" s="41">
        <f t="shared" si="69"/>
        <v>914457.56910077296</v>
      </c>
    </row>
    <row r="404" spans="1:15" x14ac:dyDescent="0.3">
      <c r="A404" s="33">
        <v>1926</v>
      </c>
      <c r="B404" s="34" t="s">
        <v>454</v>
      </c>
      <c r="C404" s="35">
        <v>21773</v>
      </c>
      <c r="D404" s="36">
        <v>1154</v>
      </c>
      <c r="E404" s="37">
        <f t="shared" si="61"/>
        <v>18867.417677642981</v>
      </c>
      <c r="F404" s="38">
        <f t="shared" si="68"/>
        <v>0.71352125640150699</v>
      </c>
      <c r="G404" s="39">
        <f t="shared" si="62"/>
        <v>4545.1602704861543</v>
      </c>
      <c r="H404" s="39">
        <f t="shared" si="63"/>
        <v>1725.8495232877269</v>
      </c>
      <c r="I404" s="37">
        <f t="shared" si="64"/>
        <v>6271.009793773881</v>
      </c>
      <c r="J404" s="40">
        <f t="shared" si="70"/>
        <v>-321.39738605683681</v>
      </c>
      <c r="K404" s="37">
        <f t="shared" si="65"/>
        <v>5949.6124077170443</v>
      </c>
      <c r="L404" s="37">
        <f t="shared" si="66"/>
        <v>7236745.3020150587</v>
      </c>
      <c r="M404" s="37">
        <f t="shared" si="67"/>
        <v>6865852.7185054692</v>
      </c>
      <c r="N404" s="41">
        <f>'jan-nov'!M404</f>
        <v>6706053.3314459827</v>
      </c>
      <c r="O404" s="41">
        <f t="shared" si="69"/>
        <v>159799.38705948647</v>
      </c>
    </row>
    <row r="405" spans="1:15" x14ac:dyDescent="0.3">
      <c r="A405" s="33">
        <v>1927</v>
      </c>
      <c r="B405" s="34" t="s">
        <v>455</v>
      </c>
      <c r="C405" s="35">
        <v>27648</v>
      </c>
      <c r="D405" s="36">
        <v>1544</v>
      </c>
      <c r="E405" s="37">
        <f t="shared" si="61"/>
        <v>17906.735751295339</v>
      </c>
      <c r="F405" s="38">
        <f t="shared" si="68"/>
        <v>0.67719053076638014</v>
      </c>
      <c r="G405" s="39">
        <f t="shared" si="62"/>
        <v>5121.56942629474</v>
      </c>
      <c r="H405" s="39">
        <f t="shared" si="63"/>
        <v>2062.0881975094021</v>
      </c>
      <c r="I405" s="37">
        <f t="shared" si="64"/>
        <v>7183.6576238041416</v>
      </c>
      <c r="J405" s="40">
        <f t="shared" si="70"/>
        <v>-321.39738605683681</v>
      </c>
      <c r="K405" s="37">
        <f t="shared" si="65"/>
        <v>6862.2602377473049</v>
      </c>
      <c r="L405" s="37">
        <f t="shared" si="66"/>
        <v>11091567.371153595</v>
      </c>
      <c r="M405" s="37">
        <f t="shared" si="67"/>
        <v>10595329.807081839</v>
      </c>
      <c r="N405" s="41">
        <f>'jan-nov'!M405</f>
        <v>10285545.791813344</v>
      </c>
      <c r="O405" s="41">
        <f t="shared" si="69"/>
        <v>309784.01526849531</v>
      </c>
    </row>
    <row r="406" spans="1:15" x14ac:dyDescent="0.3">
      <c r="A406" s="33">
        <v>1928</v>
      </c>
      <c r="B406" s="34" t="s">
        <v>456</v>
      </c>
      <c r="C406" s="35">
        <v>17440</v>
      </c>
      <c r="D406" s="36">
        <v>884</v>
      </c>
      <c r="E406" s="37">
        <f t="shared" si="61"/>
        <v>19728.506787330316</v>
      </c>
      <c r="F406" s="38">
        <f t="shared" si="68"/>
        <v>0.74608561650181926</v>
      </c>
      <c r="G406" s="39">
        <f t="shared" si="62"/>
        <v>4028.5068046737533</v>
      </c>
      <c r="H406" s="39">
        <f t="shared" si="63"/>
        <v>1424.4683348971598</v>
      </c>
      <c r="I406" s="37">
        <f t="shared" si="64"/>
        <v>5452.9751395709136</v>
      </c>
      <c r="J406" s="40">
        <f t="shared" si="70"/>
        <v>-321.39738605683681</v>
      </c>
      <c r="K406" s="37">
        <f t="shared" si="65"/>
        <v>5131.5777535140769</v>
      </c>
      <c r="L406" s="37">
        <f t="shared" si="66"/>
        <v>4820430.0233806875</v>
      </c>
      <c r="M406" s="37">
        <f t="shared" si="67"/>
        <v>4536314.7341064438</v>
      </c>
      <c r="N406" s="41">
        <f>'jan-nov'!M406</f>
        <v>4303066.2434993479</v>
      </c>
      <c r="O406" s="41">
        <f t="shared" si="69"/>
        <v>233248.49060709588</v>
      </c>
    </row>
    <row r="407" spans="1:15" x14ac:dyDescent="0.3">
      <c r="A407" s="33">
        <v>1929</v>
      </c>
      <c r="B407" s="34" t="s">
        <v>457</v>
      </c>
      <c r="C407" s="35">
        <v>20611</v>
      </c>
      <c r="D407" s="36">
        <v>905</v>
      </c>
      <c r="E407" s="37">
        <f t="shared" si="61"/>
        <v>22774.585635359115</v>
      </c>
      <c r="F407" s="38">
        <f t="shared" si="68"/>
        <v>0.86128113736628775</v>
      </c>
      <c r="G407" s="39">
        <f t="shared" si="62"/>
        <v>2200.859495856474</v>
      </c>
      <c r="H407" s="39">
        <f t="shared" si="63"/>
        <v>358.34073808708013</v>
      </c>
      <c r="I407" s="37">
        <f t="shared" si="64"/>
        <v>2559.2002339435539</v>
      </c>
      <c r="J407" s="40">
        <f t="shared" si="70"/>
        <v>-321.39738605683681</v>
      </c>
      <c r="K407" s="37">
        <f t="shared" si="65"/>
        <v>2237.8028478867172</v>
      </c>
      <c r="L407" s="37">
        <f t="shared" si="66"/>
        <v>2316076.2117189164</v>
      </c>
      <c r="M407" s="37">
        <f t="shared" si="67"/>
        <v>2025211.5773374792</v>
      </c>
      <c r="N407" s="41">
        <f>'jan-nov'!M407</f>
        <v>1940344.6836729744</v>
      </c>
      <c r="O407" s="41">
        <f t="shared" si="69"/>
        <v>84866.893664504867</v>
      </c>
    </row>
    <row r="408" spans="1:15" x14ac:dyDescent="0.3">
      <c r="A408" s="33">
        <v>1931</v>
      </c>
      <c r="B408" s="34" t="s">
        <v>458</v>
      </c>
      <c r="C408" s="35">
        <v>242479</v>
      </c>
      <c r="D408" s="36">
        <v>11535</v>
      </c>
      <c r="E408" s="37">
        <f t="shared" si="61"/>
        <v>21021.153012570438</v>
      </c>
      <c r="F408" s="38">
        <f t="shared" si="68"/>
        <v>0.79497044931118221</v>
      </c>
      <c r="G408" s="39">
        <f t="shared" si="62"/>
        <v>3252.9190695296807</v>
      </c>
      <c r="H408" s="39">
        <f t="shared" si="63"/>
        <v>972.04215606311732</v>
      </c>
      <c r="I408" s="37">
        <f t="shared" si="64"/>
        <v>4224.9612255927977</v>
      </c>
      <c r="J408" s="40">
        <f t="shared" si="70"/>
        <v>-321.39738605683681</v>
      </c>
      <c r="K408" s="37">
        <f t="shared" si="65"/>
        <v>3903.5638395359611</v>
      </c>
      <c r="L408" s="37">
        <f t="shared" si="66"/>
        <v>48734927.737212919</v>
      </c>
      <c r="M408" s="37">
        <f t="shared" si="67"/>
        <v>45027608.88904731</v>
      </c>
      <c r="N408" s="41">
        <f>'jan-nov'!M408</f>
        <v>43618078.92394229</v>
      </c>
      <c r="O408" s="41">
        <f t="shared" si="69"/>
        <v>1409529.9651050195</v>
      </c>
    </row>
    <row r="409" spans="1:15" x14ac:dyDescent="0.3">
      <c r="A409" s="33">
        <v>1933</v>
      </c>
      <c r="B409" s="34" t="s">
        <v>459</v>
      </c>
      <c r="C409" s="35">
        <v>108717</v>
      </c>
      <c r="D409" s="36">
        <v>5720</v>
      </c>
      <c r="E409" s="37">
        <f t="shared" si="61"/>
        <v>19006.46853146853</v>
      </c>
      <c r="F409" s="38">
        <f t="shared" si="68"/>
        <v>0.71877983187910799</v>
      </c>
      <c r="G409" s="39">
        <f t="shared" si="62"/>
        <v>4461.7297581908251</v>
      </c>
      <c r="H409" s="39">
        <f t="shared" si="63"/>
        <v>1677.1817244487847</v>
      </c>
      <c r="I409" s="37">
        <f t="shared" si="64"/>
        <v>6138.9114826396099</v>
      </c>
      <c r="J409" s="40">
        <f t="shared" si="70"/>
        <v>-321.39738605683681</v>
      </c>
      <c r="K409" s="37">
        <f t="shared" si="65"/>
        <v>5817.5140965827732</v>
      </c>
      <c r="L409" s="37">
        <f t="shared" si="66"/>
        <v>35114573.680698566</v>
      </c>
      <c r="M409" s="37">
        <f t="shared" si="67"/>
        <v>33276180.632453464</v>
      </c>
      <c r="N409" s="41">
        <f>'jan-nov'!M409</f>
        <v>32791472.752054606</v>
      </c>
      <c r="O409" s="41">
        <f t="shared" si="69"/>
        <v>484707.88039885834</v>
      </c>
    </row>
    <row r="410" spans="1:15" x14ac:dyDescent="0.3">
      <c r="A410" s="33">
        <v>1936</v>
      </c>
      <c r="B410" s="34" t="s">
        <v>460</v>
      </c>
      <c r="C410" s="35">
        <v>46139</v>
      </c>
      <c r="D410" s="36">
        <v>2289</v>
      </c>
      <c r="E410" s="37">
        <f t="shared" si="61"/>
        <v>20156.837046745302</v>
      </c>
      <c r="F410" s="38">
        <f t="shared" si="68"/>
        <v>0.76228405711909109</v>
      </c>
      <c r="G410" s="39">
        <f t="shared" si="62"/>
        <v>3771.5086490247613</v>
      </c>
      <c r="H410" s="39">
        <f t="shared" si="63"/>
        <v>1274.5527441019146</v>
      </c>
      <c r="I410" s="37">
        <f t="shared" si="64"/>
        <v>5046.0613931266762</v>
      </c>
      <c r="J410" s="40">
        <f t="shared" si="70"/>
        <v>-321.39738605683681</v>
      </c>
      <c r="K410" s="37">
        <f t="shared" si="65"/>
        <v>4724.6640070698395</v>
      </c>
      <c r="L410" s="37">
        <f t="shared" si="66"/>
        <v>11550434.528866962</v>
      </c>
      <c r="M410" s="37">
        <f t="shared" si="67"/>
        <v>10814755.912182862</v>
      </c>
      <c r="N410" s="41">
        <f>'jan-nov'!M410</f>
        <v>10609399.978925344</v>
      </c>
      <c r="O410" s="41">
        <f t="shared" si="69"/>
        <v>205355.93325751834</v>
      </c>
    </row>
    <row r="411" spans="1:15" x14ac:dyDescent="0.3">
      <c r="A411" s="33">
        <v>1938</v>
      </c>
      <c r="B411" s="34" t="s">
        <v>461</v>
      </c>
      <c r="C411" s="35">
        <v>56189</v>
      </c>
      <c r="D411" s="36">
        <v>2922</v>
      </c>
      <c r="E411" s="37">
        <f t="shared" si="61"/>
        <v>19229.637234770704</v>
      </c>
      <c r="F411" s="38">
        <f t="shared" si="68"/>
        <v>0.72721954611506034</v>
      </c>
      <c r="G411" s="39">
        <f t="shared" si="62"/>
        <v>4327.8285362095203</v>
      </c>
      <c r="H411" s="39">
        <f t="shared" si="63"/>
        <v>1599.0726782930242</v>
      </c>
      <c r="I411" s="37">
        <f t="shared" si="64"/>
        <v>5926.9012145025445</v>
      </c>
      <c r="J411" s="40">
        <f t="shared" si="70"/>
        <v>-321.39738605683681</v>
      </c>
      <c r="K411" s="37">
        <f t="shared" si="65"/>
        <v>5605.5038284457078</v>
      </c>
      <c r="L411" s="37">
        <f t="shared" si="66"/>
        <v>17318405.348776434</v>
      </c>
      <c r="M411" s="37">
        <f t="shared" si="67"/>
        <v>16379282.186718358</v>
      </c>
      <c r="N411" s="41">
        <f>'jan-nov'!M411</f>
        <v>16027535.81844468</v>
      </c>
      <c r="O411" s="41">
        <f t="shared" si="69"/>
        <v>351746.3682736773</v>
      </c>
    </row>
    <row r="412" spans="1:15" x14ac:dyDescent="0.3">
      <c r="A412" s="33">
        <v>1939</v>
      </c>
      <c r="B412" s="34" t="s">
        <v>462</v>
      </c>
      <c r="C412" s="35">
        <v>45189</v>
      </c>
      <c r="D412" s="36">
        <v>1898</v>
      </c>
      <c r="E412" s="37">
        <f t="shared" si="61"/>
        <v>23808.746048472076</v>
      </c>
      <c r="F412" s="38">
        <f t="shared" si="68"/>
        <v>0.90039064614445152</v>
      </c>
      <c r="G412" s="39">
        <f t="shared" si="62"/>
        <v>1580.3632479886976</v>
      </c>
      <c r="H412" s="39">
        <f t="shared" si="63"/>
        <v>0</v>
      </c>
      <c r="I412" s="37">
        <f t="shared" si="64"/>
        <v>1580.3632479886976</v>
      </c>
      <c r="J412" s="40">
        <f t="shared" si="70"/>
        <v>-321.39738605683681</v>
      </c>
      <c r="K412" s="37">
        <f t="shared" si="65"/>
        <v>1258.9658619318607</v>
      </c>
      <c r="L412" s="37">
        <f t="shared" si="66"/>
        <v>2999529.4446825478</v>
      </c>
      <c r="M412" s="37">
        <f t="shared" si="67"/>
        <v>2389517.2059466718</v>
      </c>
      <c r="N412" s="41">
        <f>'jan-nov'!M412</f>
        <v>2140414.7272626883</v>
      </c>
      <c r="O412" s="41">
        <f t="shared" si="69"/>
        <v>249102.47868398344</v>
      </c>
    </row>
    <row r="413" spans="1:15" x14ac:dyDescent="0.3">
      <c r="A413" s="33">
        <v>1940</v>
      </c>
      <c r="B413" s="34" t="s">
        <v>463</v>
      </c>
      <c r="C413" s="35">
        <v>43608</v>
      </c>
      <c r="D413" s="36">
        <v>2182</v>
      </c>
      <c r="E413" s="37">
        <f t="shared" si="61"/>
        <v>19985.334555453712</v>
      </c>
      <c r="F413" s="38">
        <f t="shared" si="68"/>
        <v>0.75579823721765493</v>
      </c>
      <c r="G413" s="39">
        <f t="shared" si="62"/>
        <v>3874.410143799716</v>
      </c>
      <c r="H413" s="39">
        <f t="shared" si="63"/>
        <v>1334.5786160539712</v>
      </c>
      <c r="I413" s="37">
        <f t="shared" si="64"/>
        <v>5208.988759853687</v>
      </c>
      <c r="J413" s="40">
        <f t="shared" si="70"/>
        <v>-321.39738605683681</v>
      </c>
      <c r="K413" s="37">
        <f t="shared" si="65"/>
        <v>4887.5913737968503</v>
      </c>
      <c r="L413" s="37">
        <f t="shared" si="66"/>
        <v>11366013.474000745</v>
      </c>
      <c r="M413" s="37">
        <f t="shared" si="67"/>
        <v>10664724.377624728</v>
      </c>
      <c r="N413" s="41">
        <f>'jan-nov'!M413</f>
        <v>10323136.021850199</v>
      </c>
      <c r="O413" s="41">
        <f t="shared" si="69"/>
        <v>341588.35577452928</v>
      </c>
    </row>
    <row r="414" spans="1:15" x14ac:dyDescent="0.3">
      <c r="A414" s="33">
        <v>1941</v>
      </c>
      <c r="B414" s="34" t="s">
        <v>464</v>
      </c>
      <c r="C414" s="35">
        <v>53859</v>
      </c>
      <c r="D414" s="36">
        <v>2895</v>
      </c>
      <c r="E414" s="37">
        <f t="shared" si="61"/>
        <v>18604.145077720208</v>
      </c>
      <c r="F414" s="38">
        <f t="shared" si="68"/>
        <v>0.70356490734078836</v>
      </c>
      <c r="G414" s="39">
        <f t="shared" si="62"/>
        <v>4703.1238304398184</v>
      </c>
      <c r="H414" s="39">
        <f t="shared" si="63"/>
        <v>1817.9949332606975</v>
      </c>
      <c r="I414" s="37">
        <f t="shared" si="64"/>
        <v>6521.118763700516</v>
      </c>
      <c r="J414" s="40">
        <f t="shared" si="70"/>
        <v>-321.39738605683681</v>
      </c>
      <c r="K414" s="37">
        <f t="shared" si="65"/>
        <v>6199.7213776436793</v>
      </c>
      <c r="L414" s="37">
        <f t="shared" si="66"/>
        <v>18878638.820912994</v>
      </c>
      <c r="M414" s="37">
        <f t="shared" si="67"/>
        <v>17948193.388278451</v>
      </c>
      <c r="N414" s="41">
        <f>'jan-nov'!M414</f>
        <v>17442042.109650012</v>
      </c>
      <c r="O414" s="41">
        <f t="shared" si="69"/>
        <v>506151.27862843871</v>
      </c>
    </row>
    <row r="415" spans="1:15" x14ac:dyDescent="0.3">
      <c r="A415" s="33">
        <v>1942</v>
      </c>
      <c r="B415" s="34" t="s">
        <v>465</v>
      </c>
      <c r="C415" s="35">
        <v>93075</v>
      </c>
      <c r="D415" s="36">
        <v>4882</v>
      </c>
      <c r="E415" s="37">
        <f t="shared" si="61"/>
        <v>19064.932404752151</v>
      </c>
      <c r="F415" s="38">
        <f t="shared" si="68"/>
        <v>0.72099079773740127</v>
      </c>
      <c r="G415" s="39">
        <f t="shared" si="62"/>
        <v>4426.6514342206519</v>
      </c>
      <c r="H415" s="39">
        <f t="shared" si="63"/>
        <v>1656.7193687995175</v>
      </c>
      <c r="I415" s="37">
        <f t="shared" si="64"/>
        <v>6083.3708030201697</v>
      </c>
      <c r="J415" s="40">
        <f t="shared" si="70"/>
        <v>-321.39738605683681</v>
      </c>
      <c r="K415" s="37">
        <f t="shared" si="65"/>
        <v>5761.973416963333</v>
      </c>
      <c r="L415" s="37">
        <f t="shared" si="66"/>
        <v>29699016.260344468</v>
      </c>
      <c r="M415" s="37">
        <f t="shared" si="67"/>
        <v>28129954.22161499</v>
      </c>
      <c r="N415" s="41">
        <f>'jan-nov'!M415</f>
        <v>27581406.901316542</v>
      </c>
      <c r="O415" s="41">
        <f t="shared" si="69"/>
        <v>548547.3202984482</v>
      </c>
    </row>
    <row r="416" spans="1:15" x14ac:dyDescent="0.3">
      <c r="A416" s="33">
        <v>1943</v>
      </c>
      <c r="B416" s="34" t="s">
        <v>466</v>
      </c>
      <c r="C416" s="35">
        <v>27192</v>
      </c>
      <c r="D416" s="36">
        <v>1226</v>
      </c>
      <c r="E416" s="37">
        <f t="shared" si="61"/>
        <v>22179.445350734095</v>
      </c>
      <c r="F416" s="38">
        <f t="shared" si="68"/>
        <v>0.8387743348522384</v>
      </c>
      <c r="G416" s="39">
        <f t="shared" si="62"/>
        <v>2557.9436666314859</v>
      </c>
      <c r="H416" s="39">
        <f t="shared" si="63"/>
        <v>566.63983770583718</v>
      </c>
      <c r="I416" s="37">
        <f t="shared" si="64"/>
        <v>3124.5835043373231</v>
      </c>
      <c r="J416" s="40">
        <f t="shared" si="70"/>
        <v>-321.39738605683681</v>
      </c>
      <c r="K416" s="37">
        <f t="shared" si="65"/>
        <v>2803.1861182804864</v>
      </c>
      <c r="L416" s="37">
        <f t="shared" si="66"/>
        <v>3830739.3763175583</v>
      </c>
      <c r="M416" s="37">
        <f t="shared" si="67"/>
        <v>3436706.1810118766</v>
      </c>
      <c r="N416" s="41">
        <f>'jan-nov'!M416</f>
        <v>3295036.5548984185</v>
      </c>
      <c r="O416" s="41">
        <f t="shared" si="69"/>
        <v>141669.62611345807</v>
      </c>
    </row>
    <row r="417" spans="1:15" x14ac:dyDescent="0.3">
      <c r="A417" s="33">
        <v>2002</v>
      </c>
      <c r="B417" s="34" t="s">
        <v>467</v>
      </c>
      <c r="C417" s="35">
        <v>41735</v>
      </c>
      <c r="D417" s="36">
        <v>2128</v>
      </c>
      <c r="E417" s="37">
        <f t="shared" si="61"/>
        <v>19612.312030075187</v>
      </c>
      <c r="F417" s="38">
        <f t="shared" si="68"/>
        <v>0.74169140471298556</v>
      </c>
      <c r="G417" s="39">
        <f t="shared" si="62"/>
        <v>4098.2236590268303</v>
      </c>
      <c r="H417" s="39">
        <f t="shared" si="63"/>
        <v>1465.136499936455</v>
      </c>
      <c r="I417" s="37">
        <f t="shared" si="64"/>
        <v>5563.3601589632854</v>
      </c>
      <c r="J417" s="40">
        <f t="shared" si="70"/>
        <v>-321.39738605683681</v>
      </c>
      <c r="K417" s="37">
        <f t="shared" si="65"/>
        <v>5241.9627729064487</v>
      </c>
      <c r="L417" s="37">
        <f t="shared" si="66"/>
        <v>11838830.418273872</v>
      </c>
      <c r="M417" s="37">
        <f t="shared" si="67"/>
        <v>11154896.780744923</v>
      </c>
      <c r="N417" s="41">
        <f>'jan-nov'!M417</f>
        <v>11133398.604260875</v>
      </c>
      <c r="O417" s="41">
        <f t="shared" si="69"/>
        <v>21498.176484048367</v>
      </c>
    </row>
    <row r="418" spans="1:15" x14ac:dyDescent="0.3">
      <c r="A418" s="33">
        <v>2003</v>
      </c>
      <c r="B418" s="34" t="s">
        <v>468</v>
      </c>
      <c r="C418" s="35">
        <v>135985</v>
      </c>
      <c r="D418" s="36">
        <v>6239</v>
      </c>
      <c r="E418" s="37">
        <f t="shared" si="61"/>
        <v>21795.960891168455</v>
      </c>
      <c r="F418" s="38">
        <f t="shared" si="68"/>
        <v>0.82427185666074954</v>
      </c>
      <c r="G418" s="39">
        <f t="shared" si="62"/>
        <v>2788.0343423708696</v>
      </c>
      <c r="H418" s="39">
        <f t="shared" si="63"/>
        <v>700.85939855381105</v>
      </c>
      <c r="I418" s="37">
        <f t="shared" si="64"/>
        <v>3488.8937409246805</v>
      </c>
      <c r="J418" s="40">
        <f t="shared" si="70"/>
        <v>-321.39738605683681</v>
      </c>
      <c r="K418" s="37">
        <f t="shared" si="65"/>
        <v>3167.4963548678438</v>
      </c>
      <c r="L418" s="37">
        <f t="shared" si="66"/>
        <v>21767208.049629081</v>
      </c>
      <c r="M418" s="37">
        <f t="shared" si="67"/>
        <v>19762009.758020479</v>
      </c>
      <c r="N418" s="41">
        <f>'jan-nov'!M418</f>
        <v>18966118.487774253</v>
      </c>
      <c r="O418" s="41">
        <f t="shared" si="69"/>
        <v>795891.27024622634</v>
      </c>
    </row>
    <row r="419" spans="1:15" x14ac:dyDescent="0.3">
      <c r="A419" s="33">
        <v>2004</v>
      </c>
      <c r="B419" s="34" t="s">
        <v>469</v>
      </c>
      <c r="C419" s="35">
        <v>271230</v>
      </c>
      <c r="D419" s="36">
        <v>10417</v>
      </c>
      <c r="E419" s="37">
        <f t="shared" si="61"/>
        <v>26037.24680810214</v>
      </c>
      <c r="F419" s="38">
        <f t="shared" si="68"/>
        <v>0.98466729115598006</v>
      </c>
      <c r="G419" s="39">
        <f t="shared" si="62"/>
        <v>243.26279221065923</v>
      </c>
      <c r="H419" s="39">
        <f t="shared" si="63"/>
        <v>0</v>
      </c>
      <c r="I419" s="37">
        <f t="shared" si="64"/>
        <v>243.26279221065923</v>
      </c>
      <c r="J419" s="40">
        <f t="shared" si="70"/>
        <v>-321.39738605683681</v>
      </c>
      <c r="K419" s="37">
        <f t="shared" si="65"/>
        <v>-78.13459384617758</v>
      </c>
      <c r="L419" s="37">
        <f t="shared" si="66"/>
        <v>2534068.5064584371</v>
      </c>
      <c r="M419" s="37">
        <f t="shared" si="67"/>
        <v>-813928.06409563182</v>
      </c>
      <c r="N419" s="41">
        <f>'jan-nov'!M419</f>
        <v>-1098162.7956293875</v>
      </c>
      <c r="O419" s="41">
        <f t="shared" si="69"/>
        <v>284234.73153375566</v>
      </c>
    </row>
    <row r="420" spans="1:15" x14ac:dyDescent="0.3">
      <c r="A420" s="33">
        <v>2011</v>
      </c>
      <c r="B420" s="34" t="s">
        <v>470</v>
      </c>
      <c r="C420" s="35">
        <v>46407</v>
      </c>
      <c r="D420" s="36">
        <v>2914</v>
      </c>
      <c r="E420" s="37">
        <f t="shared" si="61"/>
        <v>15925.531914893618</v>
      </c>
      <c r="F420" s="38">
        <f t="shared" si="68"/>
        <v>0.60226607238583929</v>
      </c>
      <c r="G420" s="39">
        <f t="shared" si="62"/>
        <v>6310.2917281357722</v>
      </c>
      <c r="H420" s="39">
        <f t="shared" si="63"/>
        <v>2755.5095402500042</v>
      </c>
      <c r="I420" s="37">
        <f t="shared" si="64"/>
        <v>9065.801268385776</v>
      </c>
      <c r="J420" s="40">
        <f t="shared" si="70"/>
        <v>-321.39738605683681</v>
      </c>
      <c r="K420" s="37">
        <f t="shared" si="65"/>
        <v>8744.4038823289393</v>
      </c>
      <c r="L420" s="37">
        <f t="shared" si="66"/>
        <v>26417744.89607615</v>
      </c>
      <c r="M420" s="37">
        <f t="shared" si="67"/>
        <v>25481192.913106531</v>
      </c>
      <c r="N420" s="41">
        <f>'jan-nov'!M420</f>
        <v>24950098.79361663</v>
      </c>
      <c r="O420" s="41">
        <f t="shared" si="69"/>
        <v>531094.11948990077</v>
      </c>
    </row>
    <row r="421" spans="1:15" x14ac:dyDescent="0.3">
      <c r="A421" s="33">
        <v>2012</v>
      </c>
      <c r="B421" s="34" t="s">
        <v>471</v>
      </c>
      <c r="C421" s="35">
        <v>425132</v>
      </c>
      <c r="D421" s="36">
        <v>19898</v>
      </c>
      <c r="E421" s="37">
        <f t="shared" si="61"/>
        <v>21365.56437832948</v>
      </c>
      <c r="F421" s="38">
        <f t="shared" si="68"/>
        <v>0.80799527521020009</v>
      </c>
      <c r="G421" s="39">
        <f t="shared" si="62"/>
        <v>3046.2722500742552</v>
      </c>
      <c r="H421" s="39">
        <f t="shared" si="63"/>
        <v>851.49817804745248</v>
      </c>
      <c r="I421" s="37">
        <f t="shared" si="64"/>
        <v>3897.7704281217075</v>
      </c>
      <c r="J421" s="40">
        <f t="shared" si="70"/>
        <v>-321.39738605683681</v>
      </c>
      <c r="K421" s="37">
        <f t="shared" si="65"/>
        <v>3576.3730420648708</v>
      </c>
      <c r="L421" s="37">
        <f t="shared" si="66"/>
        <v>77557835.978765741</v>
      </c>
      <c r="M421" s="37">
        <f t="shared" si="67"/>
        <v>71162670.791006804</v>
      </c>
      <c r="N421" s="41">
        <f>'jan-nov'!M421</f>
        <v>69190452.503563404</v>
      </c>
      <c r="O421" s="41">
        <f t="shared" si="69"/>
        <v>1972218.2874433994</v>
      </c>
    </row>
    <row r="422" spans="1:15" x14ac:dyDescent="0.3">
      <c r="A422" s="33">
        <v>2014</v>
      </c>
      <c r="B422" s="34" t="s">
        <v>472</v>
      </c>
      <c r="C422" s="35">
        <v>19096</v>
      </c>
      <c r="D422" s="36">
        <v>989</v>
      </c>
      <c r="E422" s="37">
        <f t="shared" si="61"/>
        <v>19308.392315470173</v>
      </c>
      <c r="F422" s="38">
        <f t="shared" si="68"/>
        <v>0.73019787760105237</v>
      </c>
      <c r="G422" s="39">
        <f t="shared" si="62"/>
        <v>4280.5754877898389</v>
      </c>
      <c r="H422" s="39">
        <f t="shared" si="63"/>
        <v>1571.5084000482098</v>
      </c>
      <c r="I422" s="37">
        <f t="shared" si="64"/>
        <v>5852.0838878380491</v>
      </c>
      <c r="J422" s="40">
        <f t="shared" si="70"/>
        <v>-321.39738605683681</v>
      </c>
      <c r="K422" s="37">
        <f t="shared" si="65"/>
        <v>5530.6865017812124</v>
      </c>
      <c r="L422" s="37">
        <f t="shared" si="66"/>
        <v>5787710.9650718309</v>
      </c>
      <c r="M422" s="37">
        <f t="shared" si="67"/>
        <v>5469848.9502616189</v>
      </c>
      <c r="N422" s="41">
        <f>'jan-nov'!M422</f>
        <v>5369558.4443674833</v>
      </c>
      <c r="O422" s="41">
        <f t="shared" si="69"/>
        <v>100290.50589413568</v>
      </c>
    </row>
    <row r="423" spans="1:15" x14ac:dyDescent="0.3">
      <c r="A423" s="33">
        <v>2015</v>
      </c>
      <c r="B423" s="34" t="s">
        <v>473</v>
      </c>
      <c r="C423" s="35">
        <v>19180</v>
      </c>
      <c r="D423" s="36">
        <v>1041</v>
      </c>
      <c r="E423" s="37">
        <f t="shared" si="61"/>
        <v>18424.591738712777</v>
      </c>
      <c r="F423" s="38">
        <f t="shared" si="68"/>
        <v>0.69677462335871065</v>
      </c>
      <c r="G423" s="39">
        <f t="shared" si="62"/>
        <v>4810.8558338442763</v>
      </c>
      <c r="H423" s="39">
        <f t="shared" si="63"/>
        <v>1880.8386019132984</v>
      </c>
      <c r="I423" s="37">
        <f t="shared" si="64"/>
        <v>6691.6944357575749</v>
      </c>
      <c r="J423" s="40">
        <f t="shared" si="70"/>
        <v>-321.39738605683681</v>
      </c>
      <c r="K423" s="37">
        <f t="shared" si="65"/>
        <v>6370.2970497007382</v>
      </c>
      <c r="L423" s="37">
        <f t="shared" si="66"/>
        <v>6966053.9076236356</v>
      </c>
      <c r="M423" s="37">
        <f t="shared" si="67"/>
        <v>6631479.2287384681</v>
      </c>
      <c r="N423" s="41">
        <f>'jan-nov'!M423</f>
        <v>6441524.1057497989</v>
      </c>
      <c r="O423" s="41">
        <f t="shared" si="69"/>
        <v>189955.1229886692</v>
      </c>
    </row>
    <row r="424" spans="1:15" x14ac:dyDescent="0.3">
      <c r="A424" s="33">
        <v>2017</v>
      </c>
      <c r="B424" s="34" t="s">
        <v>474</v>
      </c>
      <c r="C424" s="35">
        <v>22878</v>
      </c>
      <c r="D424" s="36">
        <v>1049</v>
      </c>
      <c r="E424" s="37">
        <f t="shared" si="61"/>
        <v>21809.3422306959</v>
      </c>
      <c r="F424" s="38">
        <f t="shared" si="68"/>
        <v>0.82477790737500656</v>
      </c>
      <c r="G424" s="39">
        <f t="shared" si="62"/>
        <v>2780.0055386544032</v>
      </c>
      <c r="H424" s="39">
        <f t="shared" si="63"/>
        <v>696.17592971920544</v>
      </c>
      <c r="I424" s="37">
        <f t="shared" si="64"/>
        <v>3476.1814683736084</v>
      </c>
      <c r="J424" s="40">
        <f t="shared" si="70"/>
        <v>-321.39738605683681</v>
      </c>
      <c r="K424" s="37">
        <f t="shared" si="65"/>
        <v>3154.7840823167717</v>
      </c>
      <c r="L424" s="37">
        <f t="shared" si="66"/>
        <v>3646514.3603239153</v>
      </c>
      <c r="M424" s="37">
        <f t="shared" si="67"/>
        <v>3309368.5023502936</v>
      </c>
      <c r="N424" s="41">
        <f>'jan-nov'!M424</f>
        <v>3158161.130577846</v>
      </c>
      <c r="O424" s="41">
        <f t="shared" si="69"/>
        <v>151207.3717724476</v>
      </c>
    </row>
    <row r="425" spans="1:15" x14ac:dyDescent="0.3">
      <c r="A425" s="33">
        <v>2018</v>
      </c>
      <c r="B425" s="34" t="s">
        <v>475</v>
      </c>
      <c r="C425" s="35">
        <v>27733</v>
      </c>
      <c r="D425" s="36">
        <v>1241</v>
      </c>
      <c r="E425" s="37">
        <f t="shared" si="61"/>
        <v>22347.300564061239</v>
      </c>
      <c r="F425" s="38">
        <f t="shared" si="68"/>
        <v>0.84512222329956133</v>
      </c>
      <c r="G425" s="39">
        <f t="shared" si="62"/>
        <v>2457.2305386351995</v>
      </c>
      <c r="H425" s="39">
        <f t="shared" si="63"/>
        <v>507.89051304133676</v>
      </c>
      <c r="I425" s="37">
        <f t="shared" si="64"/>
        <v>2965.1210516765364</v>
      </c>
      <c r="J425" s="40">
        <f t="shared" si="70"/>
        <v>-321.39738605683681</v>
      </c>
      <c r="K425" s="37">
        <f t="shared" si="65"/>
        <v>2643.7236656196997</v>
      </c>
      <c r="L425" s="37">
        <f t="shared" si="66"/>
        <v>3679715.2251305818</v>
      </c>
      <c r="M425" s="37">
        <f t="shared" si="67"/>
        <v>3280861.0690340474</v>
      </c>
      <c r="N425" s="41">
        <f>'jan-nov'!M425</f>
        <v>3071599.7264510063</v>
      </c>
      <c r="O425" s="41">
        <f t="shared" si="69"/>
        <v>209261.34258304117</v>
      </c>
    </row>
    <row r="426" spans="1:15" x14ac:dyDescent="0.3">
      <c r="A426" s="33">
        <v>2019</v>
      </c>
      <c r="B426" s="34" t="s">
        <v>476</v>
      </c>
      <c r="C426" s="35">
        <v>72134</v>
      </c>
      <c r="D426" s="36">
        <v>3278</v>
      </c>
      <c r="E426" s="37">
        <f t="shared" si="61"/>
        <v>22005.49115314216</v>
      </c>
      <c r="F426" s="38">
        <f t="shared" si="68"/>
        <v>0.83219579719845072</v>
      </c>
      <c r="G426" s="39">
        <f t="shared" si="62"/>
        <v>2662.3161851866466</v>
      </c>
      <c r="H426" s="39">
        <f t="shared" si="63"/>
        <v>627.52380686301433</v>
      </c>
      <c r="I426" s="37">
        <f t="shared" si="64"/>
        <v>3289.8399920496609</v>
      </c>
      <c r="J426" s="40">
        <f t="shared" si="70"/>
        <v>-321.39738605683681</v>
      </c>
      <c r="K426" s="37">
        <f t="shared" si="65"/>
        <v>2968.4426059928242</v>
      </c>
      <c r="L426" s="37">
        <f t="shared" si="66"/>
        <v>10784095.493938789</v>
      </c>
      <c r="M426" s="37">
        <f t="shared" si="67"/>
        <v>9730554.8624444772</v>
      </c>
      <c r="N426" s="41">
        <f>'jan-nov'!M426</f>
        <v>9669058.4232928269</v>
      </c>
      <c r="O426" s="41">
        <f t="shared" si="69"/>
        <v>61496.439151650295</v>
      </c>
    </row>
    <row r="427" spans="1:15" x14ac:dyDescent="0.3">
      <c r="A427" s="33">
        <v>2020</v>
      </c>
      <c r="B427" s="34" t="s">
        <v>477</v>
      </c>
      <c r="C427" s="35">
        <v>83751</v>
      </c>
      <c r="D427" s="36">
        <v>3925</v>
      </c>
      <c r="E427" s="37">
        <f t="shared" si="61"/>
        <v>21337.834394904457</v>
      </c>
      <c r="F427" s="38">
        <f t="shared" si="68"/>
        <v>0.80694659261083934</v>
      </c>
      <c r="G427" s="39">
        <f t="shared" si="62"/>
        <v>3062.9102401292685</v>
      </c>
      <c r="H427" s="39">
        <f t="shared" si="63"/>
        <v>861.20367224621032</v>
      </c>
      <c r="I427" s="37">
        <f t="shared" si="64"/>
        <v>3924.1139123754788</v>
      </c>
      <c r="J427" s="40">
        <f t="shared" si="70"/>
        <v>-321.39738605683681</v>
      </c>
      <c r="K427" s="37">
        <f t="shared" si="65"/>
        <v>3602.7165263186421</v>
      </c>
      <c r="L427" s="37">
        <f t="shared" si="66"/>
        <v>15402147.106073754</v>
      </c>
      <c r="M427" s="37">
        <f t="shared" si="67"/>
        <v>14140662.365800669</v>
      </c>
      <c r="N427" s="41">
        <f>'jan-nov'!M427</f>
        <v>13877796.556261247</v>
      </c>
      <c r="O427" s="41">
        <f t="shared" si="69"/>
        <v>262865.80953942239</v>
      </c>
    </row>
    <row r="428" spans="1:15" x14ac:dyDescent="0.3">
      <c r="A428" s="33">
        <v>2021</v>
      </c>
      <c r="B428" s="34" t="s">
        <v>478</v>
      </c>
      <c r="C428" s="35">
        <v>49630</v>
      </c>
      <c r="D428" s="36">
        <v>2708</v>
      </c>
      <c r="E428" s="37">
        <f t="shared" si="61"/>
        <v>18327.178729689807</v>
      </c>
      <c r="F428" s="38">
        <f t="shared" si="68"/>
        <v>0.69309069300981707</v>
      </c>
      <c r="G428" s="39">
        <f t="shared" si="62"/>
        <v>4869.3036392580589</v>
      </c>
      <c r="H428" s="39">
        <f t="shared" si="63"/>
        <v>1914.9331550713378</v>
      </c>
      <c r="I428" s="37">
        <f t="shared" si="64"/>
        <v>6784.2367943293966</v>
      </c>
      <c r="J428" s="40">
        <f t="shared" si="70"/>
        <v>-321.39738605683681</v>
      </c>
      <c r="K428" s="37">
        <f t="shared" si="65"/>
        <v>6462.8394082725599</v>
      </c>
      <c r="L428" s="37">
        <f t="shared" si="66"/>
        <v>18371713.239044007</v>
      </c>
      <c r="M428" s="37">
        <f t="shared" si="67"/>
        <v>17501369.117602091</v>
      </c>
      <c r="N428" s="41">
        <f>'jan-nov'!M428</f>
        <v>17213457.904294383</v>
      </c>
      <c r="O428" s="41">
        <f t="shared" si="69"/>
        <v>287911.2133077085</v>
      </c>
    </row>
    <row r="429" spans="1:15" x14ac:dyDescent="0.3">
      <c r="A429" s="33">
        <v>2022</v>
      </c>
      <c r="B429" s="34" t="s">
        <v>479</v>
      </c>
      <c r="C429" s="35">
        <v>26851</v>
      </c>
      <c r="D429" s="36">
        <v>1343</v>
      </c>
      <c r="E429" s="37">
        <f t="shared" si="61"/>
        <v>19993.298585256889</v>
      </c>
      <c r="F429" s="38">
        <f t="shared" si="68"/>
        <v>0.75609941804951386</v>
      </c>
      <c r="G429" s="39">
        <f t="shared" si="62"/>
        <v>3869.6317259178095</v>
      </c>
      <c r="H429" s="39">
        <f t="shared" si="63"/>
        <v>1331.7912056228593</v>
      </c>
      <c r="I429" s="37">
        <f t="shared" si="64"/>
        <v>5201.4229315406683</v>
      </c>
      <c r="J429" s="40">
        <f t="shared" si="70"/>
        <v>-321.39738605683681</v>
      </c>
      <c r="K429" s="37">
        <f t="shared" si="65"/>
        <v>4880.0255454838316</v>
      </c>
      <c r="L429" s="37">
        <f t="shared" si="66"/>
        <v>6985510.9970591171</v>
      </c>
      <c r="M429" s="37">
        <f t="shared" si="67"/>
        <v>6553874.3075847859</v>
      </c>
      <c r="N429" s="41">
        <f>'jan-nov'!M429</f>
        <v>6321609.2930086264</v>
      </c>
      <c r="O429" s="41">
        <f t="shared" si="69"/>
        <v>232265.01457615942</v>
      </c>
    </row>
    <row r="430" spans="1:15" x14ac:dyDescent="0.3">
      <c r="A430" s="33">
        <v>2023</v>
      </c>
      <c r="B430" s="34" t="s">
        <v>480</v>
      </c>
      <c r="C430" s="35">
        <v>21577</v>
      </c>
      <c r="D430" s="36">
        <v>1116</v>
      </c>
      <c r="E430" s="37">
        <f t="shared" si="61"/>
        <v>19334.229390681005</v>
      </c>
      <c r="F430" s="38">
        <f t="shared" si="68"/>
        <v>0.7311749748743066</v>
      </c>
      <c r="G430" s="39">
        <f t="shared" si="62"/>
        <v>4265.0732426633404</v>
      </c>
      <c r="H430" s="39">
        <f t="shared" si="63"/>
        <v>1562.4654237244188</v>
      </c>
      <c r="I430" s="37">
        <f t="shared" si="64"/>
        <v>5827.5386663877589</v>
      </c>
      <c r="J430" s="40">
        <f t="shared" si="70"/>
        <v>-321.39738605683681</v>
      </c>
      <c r="K430" s="37">
        <f t="shared" si="65"/>
        <v>5506.1412803309222</v>
      </c>
      <c r="L430" s="37">
        <f t="shared" si="66"/>
        <v>6503533.1516887387</v>
      </c>
      <c r="M430" s="37">
        <f t="shared" si="67"/>
        <v>6144853.668849309</v>
      </c>
      <c r="N430" s="41">
        <f>'jan-nov'!M430</f>
        <v>6021639.9635127503</v>
      </c>
      <c r="O430" s="41">
        <f t="shared" si="69"/>
        <v>123213.70533655863</v>
      </c>
    </row>
    <row r="431" spans="1:15" x14ac:dyDescent="0.3">
      <c r="A431" s="33">
        <v>2024</v>
      </c>
      <c r="B431" s="34" t="s">
        <v>481</v>
      </c>
      <c r="C431" s="35">
        <v>20445</v>
      </c>
      <c r="D431" s="36">
        <v>1020</v>
      </c>
      <c r="E431" s="37">
        <f t="shared" si="61"/>
        <v>20044.117647058825</v>
      </c>
      <c r="F431" s="38">
        <f t="shared" si="68"/>
        <v>0.75802127516030604</v>
      </c>
      <c r="G431" s="39">
        <f t="shared" si="62"/>
        <v>3839.1402888366479</v>
      </c>
      <c r="H431" s="39">
        <f t="shared" si="63"/>
        <v>1314.0045339921817</v>
      </c>
      <c r="I431" s="37">
        <f t="shared" si="64"/>
        <v>5153.14482282883</v>
      </c>
      <c r="J431" s="40">
        <f t="shared" si="70"/>
        <v>-321.39738605683681</v>
      </c>
      <c r="K431" s="37">
        <f t="shared" si="65"/>
        <v>4831.7474367719933</v>
      </c>
      <c r="L431" s="37">
        <f t="shared" si="66"/>
        <v>5256207.7192854062</v>
      </c>
      <c r="M431" s="37">
        <f t="shared" si="67"/>
        <v>4928382.3855074327</v>
      </c>
      <c r="N431" s="41">
        <f>'jan-nov'!M431</f>
        <v>4975745.6655761711</v>
      </c>
      <c r="O431" s="41">
        <f t="shared" si="69"/>
        <v>-47363.280068738386</v>
      </c>
    </row>
    <row r="432" spans="1:15" x14ac:dyDescent="0.3">
      <c r="A432" s="33">
        <v>2025</v>
      </c>
      <c r="B432" s="34" t="s">
        <v>482</v>
      </c>
      <c r="C432" s="35">
        <v>60979</v>
      </c>
      <c r="D432" s="36">
        <v>2909</v>
      </c>
      <c r="E432" s="37">
        <f t="shared" si="61"/>
        <v>20962.186318322449</v>
      </c>
      <c r="F432" s="38">
        <f t="shared" si="68"/>
        <v>0.7927404679494231</v>
      </c>
      <c r="G432" s="39">
        <f t="shared" si="62"/>
        <v>3288.2990860784739</v>
      </c>
      <c r="H432" s="39">
        <f t="shared" si="63"/>
        <v>992.68049904991346</v>
      </c>
      <c r="I432" s="37">
        <f t="shared" si="64"/>
        <v>4280.979585128387</v>
      </c>
      <c r="J432" s="40">
        <f t="shared" si="70"/>
        <v>-321.39738605683681</v>
      </c>
      <c r="K432" s="37">
        <f t="shared" si="65"/>
        <v>3959.5821990715503</v>
      </c>
      <c r="L432" s="37">
        <f t="shared" si="66"/>
        <v>12453369.613138478</v>
      </c>
      <c r="M432" s="37">
        <f t="shared" si="67"/>
        <v>11518424.61709914</v>
      </c>
      <c r="N432" s="41">
        <f>'jan-nov'!M432</f>
        <v>11541544.403099103</v>
      </c>
      <c r="O432" s="41">
        <f t="shared" si="69"/>
        <v>-23119.78599996306</v>
      </c>
    </row>
    <row r="433" spans="1:15" x14ac:dyDescent="0.3">
      <c r="A433" s="33">
        <v>2027</v>
      </c>
      <c r="B433" s="34" t="s">
        <v>483</v>
      </c>
      <c r="C433" s="35">
        <v>16586</v>
      </c>
      <c r="D433" s="36">
        <v>934</v>
      </c>
      <c r="E433" s="37">
        <f t="shared" si="61"/>
        <v>17758.029978586725</v>
      </c>
      <c r="F433" s="38">
        <f t="shared" si="68"/>
        <v>0.67156682901821052</v>
      </c>
      <c r="G433" s="39">
        <f t="shared" si="62"/>
        <v>5210.7928899199078</v>
      </c>
      <c r="H433" s="39">
        <f t="shared" si="63"/>
        <v>2114.1352179574169</v>
      </c>
      <c r="I433" s="37">
        <f t="shared" si="64"/>
        <v>7324.9281078773247</v>
      </c>
      <c r="J433" s="40">
        <f t="shared" si="70"/>
        <v>-321.39738605683681</v>
      </c>
      <c r="K433" s="37">
        <f t="shared" si="65"/>
        <v>7003.530721820488</v>
      </c>
      <c r="L433" s="37">
        <f t="shared" si="66"/>
        <v>6841482.8527574213</v>
      </c>
      <c r="M433" s="37">
        <f t="shared" si="67"/>
        <v>6541297.6941803358</v>
      </c>
      <c r="N433" s="41">
        <f>'jan-nov'!M433</f>
        <v>6504860.1486746492</v>
      </c>
      <c r="O433" s="41">
        <f t="shared" si="69"/>
        <v>36437.545505686663</v>
      </c>
    </row>
    <row r="434" spans="1:15" x14ac:dyDescent="0.3">
      <c r="A434" s="33">
        <v>2028</v>
      </c>
      <c r="B434" s="34" t="s">
        <v>484</v>
      </c>
      <c r="C434" s="35">
        <v>46263</v>
      </c>
      <c r="D434" s="36">
        <v>2235</v>
      </c>
      <c r="E434" s="37">
        <f t="shared" si="61"/>
        <v>20699.328859060402</v>
      </c>
      <c r="F434" s="38">
        <f t="shared" si="68"/>
        <v>0.78279981852979386</v>
      </c>
      <c r="G434" s="39">
        <f t="shared" si="62"/>
        <v>3446.0135616357015</v>
      </c>
      <c r="H434" s="39">
        <f t="shared" si="63"/>
        <v>1084.6806097916296</v>
      </c>
      <c r="I434" s="37">
        <f t="shared" si="64"/>
        <v>4530.6941714273307</v>
      </c>
      <c r="J434" s="40">
        <f t="shared" si="70"/>
        <v>-321.39738605683681</v>
      </c>
      <c r="K434" s="37">
        <f t="shared" si="65"/>
        <v>4209.296785370494</v>
      </c>
      <c r="L434" s="37">
        <f t="shared" si="66"/>
        <v>10126101.473140083</v>
      </c>
      <c r="M434" s="37">
        <f t="shared" si="67"/>
        <v>9407778.3153030537</v>
      </c>
      <c r="N434" s="41">
        <f>'jan-nov'!M434</f>
        <v>9205212.5613360237</v>
      </c>
      <c r="O434" s="41">
        <f t="shared" si="69"/>
        <v>202565.75396702997</v>
      </c>
    </row>
    <row r="435" spans="1:15" x14ac:dyDescent="0.3">
      <c r="A435" s="33">
        <v>2030</v>
      </c>
      <c r="B435" s="34" t="s">
        <v>485</v>
      </c>
      <c r="C435" s="35">
        <v>244837</v>
      </c>
      <c r="D435" s="36">
        <v>10221</v>
      </c>
      <c r="E435" s="37">
        <f t="shared" si="61"/>
        <v>23954.309754427159</v>
      </c>
      <c r="F435" s="38">
        <f t="shared" si="68"/>
        <v>0.90589552233546322</v>
      </c>
      <c r="G435" s="39">
        <f t="shared" si="62"/>
        <v>1493.025024415648</v>
      </c>
      <c r="H435" s="39">
        <f t="shared" si="63"/>
        <v>0</v>
      </c>
      <c r="I435" s="37">
        <f t="shared" si="64"/>
        <v>1493.025024415648</v>
      </c>
      <c r="J435" s="40">
        <f t="shared" si="70"/>
        <v>-321.39738605683681</v>
      </c>
      <c r="K435" s="37">
        <f t="shared" si="65"/>
        <v>1171.6276383588111</v>
      </c>
      <c r="L435" s="37">
        <f t="shared" si="66"/>
        <v>15260208.774552338</v>
      </c>
      <c r="M435" s="37">
        <f t="shared" si="67"/>
        <v>11975206.091665408</v>
      </c>
      <c r="N435" s="41">
        <f>'jan-nov'!M435</f>
        <v>11420592.480164355</v>
      </c>
      <c r="O435" s="41">
        <f t="shared" si="69"/>
        <v>554613.61150105298</v>
      </c>
    </row>
    <row r="436" spans="1:15" x14ac:dyDescent="0.3">
      <c r="A436" s="42"/>
      <c r="B436" s="34"/>
      <c r="C436" s="36"/>
      <c r="D436" s="43"/>
      <c r="E436" s="37"/>
      <c r="F436" s="38"/>
      <c r="G436" s="39"/>
      <c r="H436" s="39"/>
      <c r="I436" s="37"/>
      <c r="J436" s="40"/>
      <c r="K436" s="37"/>
      <c r="L436" s="34"/>
      <c r="M436" s="37"/>
      <c r="N436" s="41"/>
      <c r="O436" s="41"/>
    </row>
    <row r="437" spans="1:15" ht="14.4" thickBot="1" x14ac:dyDescent="0.35">
      <c r="A437" s="44"/>
      <c r="B437" s="44" t="s">
        <v>33</v>
      </c>
      <c r="C437" s="45">
        <f>SUM(C8:C436)</f>
        <v>136597674</v>
      </c>
      <c r="D437" s="46">
        <f>SUM(D8:D435)</f>
        <v>5165802</v>
      </c>
      <c r="E437" s="46">
        <f>(C437*1000)/D437</f>
        <v>26442.684795119905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1660275259.6871796</v>
      </c>
      <c r="M437" s="46">
        <f>SUM(M8:M436)</f>
        <v>2.8777867555618286E-6</v>
      </c>
      <c r="N437" s="46">
        <f>jan!M437</f>
        <v>-1.1047814041376114E-7</v>
      </c>
      <c r="O437" s="46">
        <f t="shared" si="69"/>
        <v>2.9882648959755898E-6</v>
      </c>
    </row>
    <row r="438" spans="1:15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N438" s="34"/>
      <c r="O438" s="51"/>
    </row>
    <row r="439" spans="1:15" x14ac:dyDescent="0.3">
      <c r="A439" s="52" t="s">
        <v>34</v>
      </c>
      <c r="B439" s="52"/>
      <c r="C439" s="52"/>
      <c r="D439" s="53">
        <f>L437</f>
        <v>1660275259.6871796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-321.39738605683681</v>
      </c>
      <c r="J439" s="57" t="s">
        <v>37</v>
      </c>
      <c r="K439" s="34"/>
      <c r="L439" s="34"/>
      <c r="M439" s="58"/>
      <c r="N439" s="34"/>
      <c r="O439" s="3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8.6640625" defaultRowHeight="13.8" x14ac:dyDescent="0.3"/>
  <cols>
    <col min="1" max="1" width="6.5546875" style="2" customWidth="1"/>
    <col min="2" max="2" width="14" style="2" bestFit="1" customWidth="1"/>
    <col min="3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200" width="11.44140625" style="2" customWidth="1"/>
    <col min="201" max="16384" width="8.6640625" style="2"/>
  </cols>
  <sheetData>
    <row r="1" spans="1:16" ht="22.5" customHeight="1" x14ac:dyDescent="0.3">
      <c r="A1" s="77" t="s">
        <v>486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</row>
    <row r="2" spans="1:16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488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</row>
    <row r="3" spans="1:16" x14ac:dyDescent="0.3">
      <c r="A3" s="80"/>
      <c r="B3" s="80"/>
      <c r="C3" s="8" t="s">
        <v>8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</row>
    <row r="4" spans="1:16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</row>
    <row r="5" spans="1:16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73" t="s">
        <v>29</v>
      </c>
      <c r="I5" s="70"/>
      <c r="J5" s="26" t="s">
        <v>30</v>
      </c>
      <c r="K5" s="22"/>
      <c r="L5" s="23" t="s">
        <v>31</v>
      </c>
      <c r="M5" s="23" t="s">
        <v>32</v>
      </c>
    </row>
    <row r="6" spans="1:16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</row>
    <row r="7" spans="1:16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67"/>
      <c r="L7" s="29"/>
      <c r="M7" s="29"/>
    </row>
    <row r="8" spans="1:16" s="34" customFormat="1" x14ac:dyDescent="0.3">
      <c r="A8" s="33">
        <v>101</v>
      </c>
      <c r="B8" s="34" t="s">
        <v>64</v>
      </c>
      <c r="C8" s="36">
        <v>73227</v>
      </c>
      <c r="D8" s="36">
        <v>30328</v>
      </c>
      <c r="E8" s="37">
        <f t="shared" ref="E8:E71" si="1">(C8*1000)/D8</f>
        <v>2414.5014508045369</v>
      </c>
      <c r="F8" s="38">
        <f>IF(ISNUMBER(C8),E8/E$437,"")</f>
        <v>0.76778123048321534</v>
      </c>
      <c r="G8" s="39">
        <f t="shared" ref="G8:G71" si="2">(E$437-E8)*0.6</f>
        <v>438.16587353882579</v>
      </c>
      <c r="H8" s="39">
        <f t="shared" ref="H8:H71" si="3">IF(E8&gt;=E$437*0.9,0,IF(E8&lt;0.9*E$437,(E$437*0.9-E8)*0.35))</f>
        <v>145.52953282972476</v>
      </c>
      <c r="I8" s="68">
        <f>G8+H8</f>
        <v>583.69540636855049</v>
      </c>
      <c r="J8" s="40">
        <f>I$439</f>
        <v>-36.950485280786019</v>
      </c>
      <c r="K8" s="37">
        <f t="shared" ref="K8:K71" si="4">I8+J8</f>
        <v>546.74492108776451</v>
      </c>
      <c r="L8" s="37">
        <f>(I8*D8)</f>
        <v>17702314.2843454</v>
      </c>
      <c r="M8" s="37">
        <f t="shared" ref="M8:M71" si="5">(K8*D8)</f>
        <v>16581679.966749722</v>
      </c>
      <c r="N8" s="63"/>
      <c r="O8" s="74"/>
      <c r="P8" s="69"/>
    </row>
    <row r="9" spans="1:16" s="34" customFormat="1" x14ac:dyDescent="0.3">
      <c r="A9" s="33">
        <v>104</v>
      </c>
      <c r="B9" s="34" t="s">
        <v>65</v>
      </c>
      <c r="C9" s="36">
        <v>83695</v>
      </c>
      <c r="D9" s="36">
        <v>31802</v>
      </c>
      <c r="E9" s="37">
        <f t="shared" si="1"/>
        <v>2631.7527199547199</v>
      </c>
      <c r="F9" s="38">
        <f t="shared" ref="F9:F72" si="6">IF(ISNUMBER(C9),E9/E$437,"")</f>
        <v>0.83686441396881139</v>
      </c>
      <c r="G9" s="39">
        <f t="shared" si="2"/>
        <v>307.815112048716</v>
      </c>
      <c r="H9" s="39">
        <f t="shared" si="3"/>
        <v>69.491588627160738</v>
      </c>
      <c r="I9" s="37">
        <f t="shared" ref="I9:I71" si="7">G9+H9</f>
        <v>377.30670067587675</v>
      </c>
      <c r="J9" s="40">
        <f>I$439</f>
        <v>-36.950485280786019</v>
      </c>
      <c r="K9" s="37">
        <f t="shared" si="4"/>
        <v>340.35621539509071</v>
      </c>
      <c r="L9" s="37">
        <f t="shared" ref="L9:L71" si="8">(I9*D9)</f>
        <v>11999107.694894232</v>
      </c>
      <c r="M9" s="37">
        <f t="shared" si="5"/>
        <v>10824008.361994674</v>
      </c>
      <c r="N9" s="63"/>
      <c r="O9" s="74"/>
      <c r="P9" s="69"/>
    </row>
    <row r="10" spans="1:16" s="34" customFormat="1" x14ac:dyDescent="0.3">
      <c r="A10" s="33">
        <v>105</v>
      </c>
      <c r="B10" s="34" t="s">
        <v>66</v>
      </c>
      <c r="C10" s="36">
        <v>135316</v>
      </c>
      <c r="D10" s="36">
        <v>54192</v>
      </c>
      <c r="E10" s="37">
        <f t="shared" si="1"/>
        <v>2496.9737230587539</v>
      </c>
      <c r="F10" s="38">
        <f t="shared" si="6"/>
        <v>0.79400638046230954</v>
      </c>
      <c r="G10" s="39">
        <f t="shared" si="2"/>
        <v>388.68251018629559</v>
      </c>
      <c r="H10" s="39">
        <f t="shared" si="3"/>
        <v>116.66423754074883</v>
      </c>
      <c r="I10" s="37">
        <f t="shared" si="7"/>
        <v>505.34674772704443</v>
      </c>
      <c r="J10" s="40">
        <f t="shared" ref="J10:J73" si="9">I$439</f>
        <v>-36.950485280786019</v>
      </c>
      <c r="K10" s="37">
        <f t="shared" si="4"/>
        <v>468.39626244625839</v>
      </c>
      <c r="L10" s="37">
        <f t="shared" si="8"/>
        <v>27385750.952823993</v>
      </c>
      <c r="M10" s="37">
        <f t="shared" si="5"/>
        <v>25383330.254487634</v>
      </c>
      <c r="N10" s="63"/>
      <c r="O10" s="74"/>
      <c r="P10" s="69"/>
    </row>
    <row r="11" spans="1:16" s="34" customFormat="1" x14ac:dyDescent="0.3">
      <c r="A11" s="33">
        <v>106</v>
      </c>
      <c r="B11" s="34" t="s">
        <v>67</v>
      </c>
      <c r="C11" s="36">
        <v>206076</v>
      </c>
      <c r="D11" s="36">
        <v>78159</v>
      </c>
      <c r="E11" s="37">
        <f t="shared" si="1"/>
        <v>2636.6253406517485</v>
      </c>
      <c r="F11" s="38">
        <f t="shared" si="6"/>
        <v>0.83841384634260263</v>
      </c>
      <c r="G11" s="39">
        <f t="shared" si="2"/>
        <v>304.89153963049881</v>
      </c>
      <c r="H11" s="39">
        <f t="shared" si="3"/>
        <v>67.78617138320071</v>
      </c>
      <c r="I11" s="37">
        <f t="shared" si="7"/>
        <v>372.67771101369954</v>
      </c>
      <c r="J11" s="40">
        <f t="shared" si="9"/>
        <v>-36.950485280786019</v>
      </c>
      <c r="K11" s="37">
        <f t="shared" si="4"/>
        <v>335.7272257329135</v>
      </c>
      <c r="L11" s="37">
        <f t="shared" si="8"/>
        <v>29128117.215119742</v>
      </c>
      <c r="M11" s="37">
        <f t="shared" si="5"/>
        <v>26240104.236058787</v>
      </c>
      <c r="N11" s="63"/>
      <c r="O11" s="74"/>
      <c r="P11" s="69"/>
    </row>
    <row r="12" spans="1:16" s="34" customFormat="1" x14ac:dyDescent="0.3">
      <c r="A12" s="33">
        <v>111</v>
      </c>
      <c r="B12" s="34" t="s">
        <v>68</v>
      </c>
      <c r="C12" s="36">
        <v>12457</v>
      </c>
      <c r="D12" s="36">
        <v>4480</v>
      </c>
      <c r="E12" s="37">
        <f t="shared" si="1"/>
        <v>2780.5803571428573</v>
      </c>
      <c r="F12" s="38">
        <f t="shared" si="6"/>
        <v>0.88418973919159916</v>
      </c>
      <c r="G12" s="39">
        <f t="shared" si="2"/>
        <v>218.51852973583354</v>
      </c>
      <c r="H12" s="39">
        <f t="shared" si="3"/>
        <v>17.401915611312617</v>
      </c>
      <c r="I12" s="37">
        <f t="shared" si="7"/>
        <v>235.92044534714614</v>
      </c>
      <c r="J12" s="40">
        <f t="shared" si="9"/>
        <v>-36.950485280786019</v>
      </c>
      <c r="K12" s="37">
        <f t="shared" si="4"/>
        <v>198.96996006636013</v>
      </c>
      <c r="L12" s="37">
        <f t="shared" si="8"/>
        <v>1056923.5951552147</v>
      </c>
      <c r="M12" s="37">
        <f t="shared" si="5"/>
        <v>891385.42109729338</v>
      </c>
      <c r="N12" s="63"/>
      <c r="O12" s="74"/>
      <c r="P12" s="69"/>
    </row>
    <row r="13" spans="1:16" s="34" customFormat="1" x14ac:dyDescent="0.3">
      <c r="A13" s="33">
        <v>118</v>
      </c>
      <c r="B13" s="34" t="s">
        <v>69</v>
      </c>
      <c r="C13" s="36">
        <v>3377</v>
      </c>
      <c r="D13" s="36">
        <v>1406</v>
      </c>
      <c r="E13" s="37">
        <f t="shared" si="1"/>
        <v>2401.8492176386912</v>
      </c>
      <c r="F13" s="38">
        <f t="shared" si="6"/>
        <v>0.76375797874932361</v>
      </c>
      <c r="G13" s="39">
        <f t="shared" si="2"/>
        <v>445.75721343833317</v>
      </c>
      <c r="H13" s="39">
        <f t="shared" si="3"/>
        <v>149.95781443777074</v>
      </c>
      <c r="I13" s="37">
        <f t="shared" si="7"/>
        <v>595.71502787610393</v>
      </c>
      <c r="J13" s="40">
        <f t="shared" si="9"/>
        <v>-36.950485280786019</v>
      </c>
      <c r="K13" s="37">
        <f t="shared" si="4"/>
        <v>558.76454259531795</v>
      </c>
      <c r="L13" s="37">
        <f t="shared" si="8"/>
        <v>837575.32919380208</v>
      </c>
      <c r="M13" s="37">
        <f t="shared" si="5"/>
        <v>785622.94688901701</v>
      </c>
      <c r="N13" s="63"/>
      <c r="O13" s="74"/>
      <c r="P13" s="69"/>
    </row>
    <row r="14" spans="1:16" s="34" customFormat="1" x14ac:dyDescent="0.3">
      <c r="A14" s="33">
        <v>119</v>
      </c>
      <c r="B14" s="34" t="s">
        <v>70</v>
      </c>
      <c r="C14" s="36">
        <v>8084</v>
      </c>
      <c r="D14" s="36">
        <v>3613</v>
      </c>
      <c r="E14" s="37">
        <f t="shared" si="1"/>
        <v>2237.4757818986991</v>
      </c>
      <c r="F14" s="38">
        <f t="shared" si="6"/>
        <v>0.711489284228907</v>
      </c>
      <c r="G14" s="39">
        <f t="shared" si="2"/>
        <v>544.38127488232851</v>
      </c>
      <c r="H14" s="39">
        <f t="shared" si="3"/>
        <v>207.48851694676799</v>
      </c>
      <c r="I14" s="37">
        <f t="shared" si="7"/>
        <v>751.86979182909647</v>
      </c>
      <c r="J14" s="40">
        <f t="shared" si="9"/>
        <v>-36.950485280786019</v>
      </c>
      <c r="K14" s="37">
        <f t="shared" si="4"/>
        <v>714.91930654831049</v>
      </c>
      <c r="L14" s="37">
        <f t="shared" si="8"/>
        <v>2716505.5578785255</v>
      </c>
      <c r="M14" s="37">
        <f t="shared" si="5"/>
        <v>2583003.4545590458</v>
      </c>
      <c r="N14" s="63"/>
      <c r="O14" s="74"/>
      <c r="P14" s="69"/>
    </row>
    <row r="15" spans="1:16" s="34" customFormat="1" x14ac:dyDescent="0.3">
      <c r="A15" s="33">
        <v>121</v>
      </c>
      <c r="B15" s="34" t="s">
        <v>71</v>
      </c>
      <c r="C15" s="36">
        <v>1851</v>
      </c>
      <c r="D15" s="36">
        <v>672</v>
      </c>
      <c r="E15" s="37">
        <f t="shared" si="1"/>
        <v>2754.4642857142858</v>
      </c>
      <c r="F15" s="38">
        <f t="shared" si="6"/>
        <v>0.87588515546474544</v>
      </c>
      <c r="G15" s="39">
        <f t="shared" si="2"/>
        <v>234.18817259297646</v>
      </c>
      <c r="H15" s="39">
        <f t="shared" si="3"/>
        <v>26.542540611312663</v>
      </c>
      <c r="I15" s="37">
        <f t="shared" si="7"/>
        <v>260.73071320428915</v>
      </c>
      <c r="J15" s="40">
        <f t="shared" si="9"/>
        <v>-36.950485280786019</v>
      </c>
      <c r="K15" s="37">
        <f t="shared" si="4"/>
        <v>223.78022792350313</v>
      </c>
      <c r="L15" s="37">
        <f t="shared" si="8"/>
        <v>175211.03927328231</v>
      </c>
      <c r="M15" s="37">
        <f t="shared" si="5"/>
        <v>150380.31316459412</v>
      </c>
      <c r="N15" s="63"/>
      <c r="O15" s="74"/>
      <c r="P15" s="69"/>
    </row>
    <row r="16" spans="1:16" s="34" customFormat="1" x14ac:dyDescent="0.3">
      <c r="A16" s="33">
        <v>122</v>
      </c>
      <c r="B16" s="34" t="s">
        <v>72</v>
      </c>
      <c r="C16" s="36">
        <v>12841</v>
      </c>
      <c r="D16" s="36">
        <v>5346</v>
      </c>
      <c r="E16" s="37">
        <f t="shared" si="1"/>
        <v>2401.9827908716798</v>
      </c>
      <c r="F16" s="38">
        <f t="shared" si="6"/>
        <v>0.76380045336500435</v>
      </c>
      <c r="G16" s="39">
        <f t="shared" si="2"/>
        <v>445.67706949854011</v>
      </c>
      <c r="H16" s="39">
        <f t="shared" si="3"/>
        <v>149.91106380622477</v>
      </c>
      <c r="I16" s="37">
        <f t="shared" si="7"/>
        <v>595.58813330476482</v>
      </c>
      <c r="J16" s="40">
        <f t="shared" si="9"/>
        <v>-36.950485280786019</v>
      </c>
      <c r="K16" s="37">
        <f t="shared" si="4"/>
        <v>558.63764802397884</v>
      </c>
      <c r="L16" s="37">
        <f t="shared" si="8"/>
        <v>3184014.1606472726</v>
      </c>
      <c r="M16" s="37">
        <f t="shared" si="5"/>
        <v>2986476.8663361911</v>
      </c>
      <c r="N16" s="63"/>
      <c r="O16" s="74"/>
      <c r="P16" s="69"/>
    </row>
    <row r="17" spans="1:16" s="34" customFormat="1" x14ac:dyDescent="0.3">
      <c r="A17" s="33">
        <v>123</v>
      </c>
      <c r="B17" s="34" t="s">
        <v>73</v>
      </c>
      <c r="C17" s="36">
        <v>14309</v>
      </c>
      <c r="D17" s="36">
        <v>5692</v>
      </c>
      <c r="E17" s="37">
        <f t="shared" si="1"/>
        <v>2513.8791286015462</v>
      </c>
      <c r="F17" s="38">
        <f t="shared" si="6"/>
        <v>0.79938208776003672</v>
      </c>
      <c r="G17" s="39">
        <f t="shared" si="2"/>
        <v>378.53926686062022</v>
      </c>
      <c r="H17" s="39">
        <f t="shared" si="3"/>
        <v>110.74734560077151</v>
      </c>
      <c r="I17" s="37">
        <f t="shared" si="7"/>
        <v>489.28661246139171</v>
      </c>
      <c r="J17" s="40">
        <f t="shared" si="9"/>
        <v>-36.950485280786019</v>
      </c>
      <c r="K17" s="37">
        <f t="shared" si="4"/>
        <v>452.33612718060567</v>
      </c>
      <c r="L17" s="37">
        <f t="shared" si="8"/>
        <v>2785019.3981302418</v>
      </c>
      <c r="M17" s="37">
        <f t="shared" si="5"/>
        <v>2574697.2359120073</v>
      </c>
      <c r="N17" s="63"/>
      <c r="O17" s="74"/>
      <c r="P17" s="69"/>
    </row>
    <row r="18" spans="1:16" s="34" customFormat="1" x14ac:dyDescent="0.3">
      <c r="A18" s="33">
        <v>124</v>
      </c>
      <c r="B18" s="34" t="s">
        <v>74</v>
      </c>
      <c r="C18" s="36">
        <v>37474</v>
      </c>
      <c r="D18" s="36">
        <v>15513</v>
      </c>
      <c r="E18" s="37">
        <f t="shared" si="1"/>
        <v>2415.6513891574809</v>
      </c>
      <c r="F18" s="38">
        <f t="shared" si="6"/>
        <v>0.76814689648159729</v>
      </c>
      <c r="G18" s="39">
        <f t="shared" si="2"/>
        <v>437.4759105270594</v>
      </c>
      <c r="H18" s="39">
        <f t="shared" si="3"/>
        <v>145.12705440619436</v>
      </c>
      <c r="I18" s="37">
        <f t="shared" si="7"/>
        <v>582.60296493325382</v>
      </c>
      <c r="J18" s="40">
        <f t="shared" si="9"/>
        <v>-36.950485280786019</v>
      </c>
      <c r="K18" s="37">
        <f t="shared" si="4"/>
        <v>545.65247965246783</v>
      </c>
      <c r="L18" s="37">
        <f t="shared" si="8"/>
        <v>9037919.7950095665</v>
      </c>
      <c r="M18" s="37">
        <f t="shared" si="5"/>
        <v>8464706.916848734</v>
      </c>
      <c r="N18" s="63"/>
      <c r="O18" s="74"/>
      <c r="P18" s="69"/>
    </row>
    <row r="19" spans="1:16" s="34" customFormat="1" x14ac:dyDescent="0.3">
      <c r="A19" s="33">
        <v>125</v>
      </c>
      <c r="B19" s="34" t="s">
        <v>75</v>
      </c>
      <c r="C19" s="36">
        <v>27256</v>
      </c>
      <c r="D19" s="36">
        <v>11353</v>
      </c>
      <c r="E19" s="37">
        <f t="shared" si="1"/>
        <v>2400.7751255174844</v>
      </c>
      <c r="F19" s="38">
        <f t="shared" si="6"/>
        <v>0.76341643090299793</v>
      </c>
      <c r="G19" s="39">
        <f t="shared" si="2"/>
        <v>446.40166871105731</v>
      </c>
      <c r="H19" s="39">
        <f t="shared" si="3"/>
        <v>150.33374668019314</v>
      </c>
      <c r="I19" s="37">
        <f t="shared" si="7"/>
        <v>596.7354153912504</v>
      </c>
      <c r="J19" s="40">
        <f t="shared" si="9"/>
        <v>-36.950485280786019</v>
      </c>
      <c r="K19" s="37">
        <f t="shared" si="4"/>
        <v>559.78493011046442</v>
      </c>
      <c r="L19" s="37">
        <f t="shared" si="8"/>
        <v>6774737.1709368657</v>
      </c>
      <c r="M19" s="37">
        <f t="shared" si="5"/>
        <v>6355238.3115441026</v>
      </c>
      <c r="N19" s="63"/>
      <c r="O19" s="74"/>
      <c r="P19" s="69"/>
    </row>
    <row r="20" spans="1:16" s="34" customFormat="1" x14ac:dyDescent="0.3">
      <c r="A20" s="33">
        <v>127</v>
      </c>
      <c r="B20" s="34" t="s">
        <v>76</v>
      </c>
      <c r="C20" s="36">
        <v>8735</v>
      </c>
      <c r="D20" s="36">
        <v>3731</v>
      </c>
      <c r="E20" s="37">
        <f t="shared" si="1"/>
        <v>2341.1953899758778</v>
      </c>
      <c r="F20" s="38">
        <f t="shared" si="6"/>
        <v>0.74447082097149142</v>
      </c>
      <c r="G20" s="39">
        <f t="shared" si="2"/>
        <v>482.14951003602124</v>
      </c>
      <c r="H20" s="39">
        <f t="shared" si="3"/>
        <v>171.18665411975545</v>
      </c>
      <c r="I20" s="37">
        <f t="shared" si="7"/>
        <v>653.33616415577671</v>
      </c>
      <c r="J20" s="40">
        <f t="shared" si="9"/>
        <v>-36.950485280786019</v>
      </c>
      <c r="K20" s="37">
        <f t="shared" si="4"/>
        <v>616.38567887499073</v>
      </c>
      <c r="L20" s="37">
        <f t="shared" si="8"/>
        <v>2437597.2284652027</v>
      </c>
      <c r="M20" s="37">
        <f t="shared" si="5"/>
        <v>2299734.9678825904</v>
      </c>
      <c r="N20" s="63"/>
      <c r="O20" s="74"/>
      <c r="P20" s="69"/>
    </row>
    <row r="21" spans="1:16" s="34" customFormat="1" x14ac:dyDescent="0.3">
      <c r="A21" s="33">
        <v>128</v>
      </c>
      <c r="B21" s="34" t="s">
        <v>77</v>
      </c>
      <c r="C21" s="36">
        <v>18811</v>
      </c>
      <c r="D21" s="36">
        <v>8020</v>
      </c>
      <c r="E21" s="37">
        <f t="shared" si="1"/>
        <v>2345.5112219451371</v>
      </c>
      <c r="F21" s="38">
        <f t="shared" si="6"/>
        <v>0.74584320150115002</v>
      </c>
      <c r="G21" s="39">
        <f t="shared" si="2"/>
        <v>479.56001085446565</v>
      </c>
      <c r="H21" s="39">
        <f t="shared" si="3"/>
        <v>169.67611293051471</v>
      </c>
      <c r="I21" s="37">
        <f t="shared" si="7"/>
        <v>649.23612378498035</v>
      </c>
      <c r="J21" s="40">
        <f t="shared" si="9"/>
        <v>-36.950485280786019</v>
      </c>
      <c r="K21" s="37">
        <f t="shared" si="4"/>
        <v>612.28563850419437</v>
      </c>
      <c r="L21" s="37">
        <f t="shared" si="8"/>
        <v>5206873.7127555422</v>
      </c>
      <c r="M21" s="37">
        <f t="shared" si="5"/>
        <v>4910530.8208036385</v>
      </c>
      <c r="N21" s="63"/>
      <c r="O21" s="74"/>
      <c r="P21" s="69"/>
    </row>
    <row r="22" spans="1:16" s="34" customFormat="1" x14ac:dyDescent="0.3">
      <c r="A22" s="33">
        <v>135</v>
      </c>
      <c r="B22" s="34" t="s">
        <v>78</v>
      </c>
      <c r="C22" s="36">
        <v>19402</v>
      </c>
      <c r="D22" s="36">
        <v>7206</v>
      </c>
      <c r="E22" s="37">
        <f t="shared" si="1"/>
        <v>2692.4784901470998</v>
      </c>
      <c r="F22" s="38">
        <f t="shared" si="6"/>
        <v>0.85617444857028602</v>
      </c>
      <c r="G22" s="39">
        <f t="shared" si="2"/>
        <v>271.37964993328802</v>
      </c>
      <c r="H22" s="39">
        <f t="shared" si="3"/>
        <v>48.237569059827749</v>
      </c>
      <c r="I22" s="37">
        <f t="shared" si="7"/>
        <v>319.61721899311578</v>
      </c>
      <c r="J22" s="40">
        <f t="shared" si="9"/>
        <v>-36.950485280786019</v>
      </c>
      <c r="K22" s="37">
        <f t="shared" si="4"/>
        <v>282.66673371232974</v>
      </c>
      <c r="L22" s="37">
        <f t="shared" si="8"/>
        <v>2303161.6800643923</v>
      </c>
      <c r="M22" s="37">
        <f t="shared" si="5"/>
        <v>2036896.483131048</v>
      </c>
      <c r="N22" s="63"/>
      <c r="O22" s="74"/>
      <c r="P22" s="69"/>
    </row>
    <row r="23" spans="1:16" s="34" customFormat="1" x14ac:dyDescent="0.3">
      <c r="A23" s="33">
        <v>136</v>
      </c>
      <c r="B23" s="34" t="s">
        <v>79</v>
      </c>
      <c r="C23" s="36">
        <v>41632</v>
      </c>
      <c r="D23" s="36">
        <v>15242</v>
      </c>
      <c r="E23" s="37">
        <f t="shared" si="1"/>
        <v>2731.4000787298255</v>
      </c>
      <c r="F23" s="38">
        <f t="shared" si="6"/>
        <v>0.86855102642011472</v>
      </c>
      <c r="G23" s="39">
        <f t="shared" si="2"/>
        <v>248.02669678365262</v>
      </c>
      <c r="H23" s="39">
        <f t="shared" si="3"/>
        <v>34.61501305587376</v>
      </c>
      <c r="I23" s="37">
        <f t="shared" si="7"/>
        <v>282.64170983952636</v>
      </c>
      <c r="J23" s="40">
        <f t="shared" si="9"/>
        <v>-36.950485280786019</v>
      </c>
      <c r="K23" s="37">
        <f t="shared" si="4"/>
        <v>245.69122455874034</v>
      </c>
      <c r="L23" s="37">
        <f t="shared" si="8"/>
        <v>4308024.9413740607</v>
      </c>
      <c r="M23" s="37">
        <f t="shared" si="5"/>
        <v>3744825.6447243202</v>
      </c>
      <c r="N23" s="63"/>
      <c r="O23" s="74"/>
      <c r="P23" s="69"/>
    </row>
    <row r="24" spans="1:16" s="34" customFormat="1" x14ac:dyDescent="0.3">
      <c r="A24" s="33">
        <v>137</v>
      </c>
      <c r="B24" s="34" t="s">
        <v>80</v>
      </c>
      <c r="C24" s="36">
        <v>13173</v>
      </c>
      <c r="D24" s="36">
        <v>5100</v>
      </c>
      <c r="E24" s="37">
        <f t="shared" si="1"/>
        <v>2582.9411764705883</v>
      </c>
      <c r="F24" s="38">
        <f t="shared" si="6"/>
        <v>0.82134295428795512</v>
      </c>
      <c r="G24" s="39">
        <f t="shared" si="2"/>
        <v>337.10203813919497</v>
      </c>
      <c r="H24" s="39">
        <f t="shared" si="3"/>
        <v>86.575628846606776</v>
      </c>
      <c r="I24" s="37">
        <f t="shared" si="7"/>
        <v>423.67766698580175</v>
      </c>
      <c r="J24" s="40">
        <f t="shared" si="9"/>
        <v>-36.950485280786019</v>
      </c>
      <c r="K24" s="37">
        <f t="shared" si="4"/>
        <v>386.72718170501571</v>
      </c>
      <c r="L24" s="37">
        <f t="shared" si="8"/>
        <v>2160756.1016275887</v>
      </c>
      <c r="M24" s="37">
        <f t="shared" si="5"/>
        <v>1972308.6266955801</v>
      </c>
      <c r="N24" s="63"/>
      <c r="O24" s="74"/>
      <c r="P24" s="69"/>
    </row>
    <row r="25" spans="1:16" s="34" customFormat="1" x14ac:dyDescent="0.3">
      <c r="A25" s="33">
        <v>138</v>
      </c>
      <c r="B25" s="34" t="s">
        <v>81</v>
      </c>
      <c r="C25" s="36">
        <v>13898</v>
      </c>
      <c r="D25" s="36">
        <v>5343</v>
      </c>
      <c r="E25" s="37">
        <f t="shared" si="1"/>
        <v>2601.1603967808346</v>
      </c>
      <c r="F25" s="38">
        <f t="shared" si="6"/>
        <v>0.82713643823205651</v>
      </c>
      <c r="G25" s="39">
        <f t="shared" si="2"/>
        <v>326.17050595304715</v>
      </c>
      <c r="H25" s="39">
        <f t="shared" si="3"/>
        <v>80.198901738020567</v>
      </c>
      <c r="I25" s="37">
        <f t="shared" si="7"/>
        <v>406.36940769106775</v>
      </c>
      <c r="J25" s="40">
        <f t="shared" si="9"/>
        <v>-36.950485280786019</v>
      </c>
      <c r="K25" s="37">
        <f t="shared" si="4"/>
        <v>369.41892241028171</v>
      </c>
      <c r="L25" s="37">
        <f t="shared" si="8"/>
        <v>2171231.7452933751</v>
      </c>
      <c r="M25" s="37">
        <f t="shared" si="5"/>
        <v>1973805.3024381353</v>
      </c>
      <c r="N25" s="63"/>
      <c r="O25" s="74"/>
      <c r="P25" s="69"/>
    </row>
    <row r="26" spans="1:16" s="34" customFormat="1" x14ac:dyDescent="0.3">
      <c r="A26" s="33">
        <v>211</v>
      </c>
      <c r="B26" s="34" t="s">
        <v>82</v>
      </c>
      <c r="C26" s="36">
        <v>49341</v>
      </c>
      <c r="D26" s="36">
        <v>16310</v>
      </c>
      <c r="E26" s="37">
        <f t="shared" si="1"/>
        <v>3025.1992642550581</v>
      </c>
      <c r="F26" s="38">
        <f t="shared" si="6"/>
        <v>0.96197548889139051</v>
      </c>
      <c r="G26" s="39">
        <f t="shared" si="2"/>
        <v>71.747185468513081</v>
      </c>
      <c r="H26" s="39">
        <f t="shared" si="3"/>
        <v>0</v>
      </c>
      <c r="I26" s="37">
        <f>G26+H26</f>
        <v>71.747185468513081</v>
      </c>
      <c r="J26" s="40">
        <f>I$439</f>
        <v>-36.950485280786019</v>
      </c>
      <c r="K26" s="37">
        <f t="shared" si="4"/>
        <v>34.796700187727062</v>
      </c>
      <c r="L26" s="37">
        <f t="shared" si="8"/>
        <v>1170196.5949914483</v>
      </c>
      <c r="M26" s="37">
        <f t="shared" si="5"/>
        <v>567534.18006182835</v>
      </c>
      <c r="N26" s="63"/>
      <c r="O26" s="74"/>
      <c r="P26" s="69"/>
    </row>
    <row r="27" spans="1:16" s="34" customFormat="1" x14ac:dyDescent="0.3">
      <c r="A27" s="33">
        <v>213</v>
      </c>
      <c r="B27" s="34" t="s">
        <v>83</v>
      </c>
      <c r="C27" s="36">
        <v>100429</v>
      </c>
      <c r="D27" s="36">
        <v>29775</v>
      </c>
      <c r="E27" s="37">
        <f t="shared" si="1"/>
        <v>3372.9303106633083</v>
      </c>
      <c r="F27" s="38">
        <f t="shared" si="6"/>
        <v>1.072549607867207</v>
      </c>
      <c r="G27" s="39">
        <f t="shared" si="2"/>
        <v>-136.89144237643703</v>
      </c>
      <c r="H27" s="39">
        <f t="shared" si="3"/>
        <v>0</v>
      </c>
      <c r="I27" s="37">
        <f t="shared" si="7"/>
        <v>-136.89144237643703</v>
      </c>
      <c r="J27" s="40">
        <f>I$439</f>
        <v>-36.950485280786019</v>
      </c>
      <c r="K27" s="37">
        <f>I27+J27</f>
        <v>-173.84192765722304</v>
      </c>
      <c r="L27" s="37">
        <f t="shared" si="8"/>
        <v>-4075942.6967584123</v>
      </c>
      <c r="M27" s="37">
        <f t="shared" si="5"/>
        <v>-5176143.3959938157</v>
      </c>
      <c r="N27" s="63"/>
      <c r="O27" s="74"/>
      <c r="P27" s="69"/>
    </row>
    <row r="28" spans="1:16" s="34" customFormat="1" x14ac:dyDescent="0.3">
      <c r="A28" s="33">
        <v>214</v>
      </c>
      <c r="B28" s="34" t="s">
        <v>84</v>
      </c>
      <c r="C28" s="36">
        <v>55601</v>
      </c>
      <c r="D28" s="36">
        <v>18503</v>
      </c>
      <c r="E28" s="37">
        <f t="shared" si="1"/>
        <v>3004.9721666756741</v>
      </c>
      <c r="F28" s="38">
        <f t="shared" si="6"/>
        <v>0.95554352511541985</v>
      </c>
      <c r="G28" s="39">
        <f t="shared" si="2"/>
        <v>83.883444016143486</v>
      </c>
      <c r="H28" s="39">
        <f t="shared" si="3"/>
        <v>0</v>
      </c>
      <c r="I28" s="37">
        <f t="shared" si="7"/>
        <v>83.883444016143486</v>
      </c>
      <c r="J28" s="40">
        <f t="shared" si="9"/>
        <v>-36.950485280786019</v>
      </c>
      <c r="K28" s="37">
        <f t="shared" si="4"/>
        <v>46.932958735357467</v>
      </c>
      <c r="L28" s="37">
        <f t="shared" si="8"/>
        <v>1552095.3646307029</v>
      </c>
      <c r="M28" s="37">
        <f t="shared" si="5"/>
        <v>868400.53548031917</v>
      </c>
      <c r="N28" s="63"/>
      <c r="O28" s="74"/>
      <c r="P28" s="69"/>
    </row>
    <row r="29" spans="1:16" s="34" customFormat="1" x14ac:dyDescent="0.3">
      <c r="A29" s="33">
        <v>215</v>
      </c>
      <c r="B29" s="34" t="s">
        <v>85</v>
      </c>
      <c r="C29" s="36">
        <v>55639</v>
      </c>
      <c r="D29" s="36">
        <v>15656</v>
      </c>
      <c r="E29" s="37">
        <f t="shared" si="1"/>
        <v>3553.8451711803782</v>
      </c>
      <c r="F29" s="38">
        <f t="shared" si="6"/>
        <v>1.1300782683590909</v>
      </c>
      <c r="G29" s="39">
        <f t="shared" si="2"/>
        <v>-245.44035868667896</v>
      </c>
      <c r="H29" s="39">
        <f t="shared" si="3"/>
        <v>0</v>
      </c>
      <c r="I29" s="37">
        <f t="shared" si="7"/>
        <v>-245.44035868667896</v>
      </c>
      <c r="J29" s="40">
        <f t="shared" si="9"/>
        <v>-36.950485280786019</v>
      </c>
      <c r="K29" s="37">
        <f t="shared" si="4"/>
        <v>-282.390843967465</v>
      </c>
      <c r="L29" s="37">
        <f t="shared" si="8"/>
        <v>-3842614.2555986457</v>
      </c>
      <c r="M29" s="37">
        <f t="shared" si="5"/>
        <v>-4421111.0531546324</v>
      </c>
      <c r="N29" s="63"/>
      <c r="O29" s="74"/>
      <c r="P29" s="69"/>
    </row>
    <row r="30" spans="1:16" s="34" customFormat="1" x14ac:dyDescent="0.3">
      <c r="A30" s="33">
        <v>216</v>
      </c>
      <c r="B30" s="34" t="s">
        <v>86</v>
      </c>
      <c r="C30" s="36">
        <v>60643</v>
      </c>
      <c r="D30" s="36">
        <v>18372</v>
      </c>
      <c r="E30" s="37">
        <f t="shared" si="1"/>
        <v>3300.8382320923142</v>
      </c>
      <c r="F30" s="38">
        <f t="shared" si="6"/>
        <v>1.0496252295137019</v>
      </c>
      <c r="G30" s="39">
        <f t="shared" si="2"/>
        <v>-93.636195233840581</v>
      </c>
      <c r="H30" s="39">
        <f t="shared" si="3"/>
        <v>0</v>
      </c>
      <c r="I30" s="37">
        <f t="shared" si="7"/>
        <v>-93.636195233840581</v>
      </c>
      <c r="J30" s="40">
        <f t="shared" si="9"/>
        <v>-36.950485280786019</v>
      </c>
      <c r="K30" s="37">
        <f t="shared" si="4"/>
        <v>-130.58668051462661</v>
      </c>
      <c r="L30" s="37">
        <f t="shared" si="8"/>
        <v>-1720284.1788361191</v>
      </c>
      <c r="M30" s="37">
        <f t="shared" si="5"/>
        <v>-2399138.4944147202</v>
      </c>
      <c r="N30" s="63"/>
      <c r="O30" s="74"/>
      <c r="P30" s="69"/>
    </row>
    <row r="31" spans="1:16" s="34" customFormat="1" x14ac:dyDescent="0.3">
      <c r="A31" s="33">
        <v>217</v>
      </c>
      <c r="B31" s="34" t="s">
        <v>87</v>
      </c>
      <c r="C31" s="36">
        <v>104983</v>
      </c>
      <c r="D31" s="36">
        <v>26580</v>
      </c>
      <c r="E31" s="37">
        <f t="shared" si="1"/>
        <v>3949.699021820918</v>
      </c>
      <c r="F31" s="38">
        <f t="shared" si="6"/>
        <v>1.2559548365570683</v>
      </c>
      <c r="G31" s="39">
        <f t="shared" si="2"/>
        <v>-482.95266907100284</v>
      </c>
      <c r="H31" s="39">
        <f t="shared" si="3"/>
        <v>0</v>
      </c>
      <c r="I31" s="37">
        <f t="shared" si="7"/>
        <v>-482.95266907100284</v>
      </c>
      <c r="J31" s="40">
        <f t="shared" si="9"/>
        <v>-36.950485280786019</v>
      </c>
      <c r="K31" s="37">
        <f t="shared" si="4"/>
        <v>-519.90315435178888</v>
      </c>
      <c r="L31" s="37">
        <f t="shared" si="8"/>
        <v>-12836881.943907255</v>
      </c>
      <c r="M31" s="37">
        <f t="shared" si="5"/>
        <v>-13819025.842670549</v>
      </c>
      <c r="N31" s="63"/>
      <c r="O31" s="74"/>
      <c r="P31" s="69"/>
    </row>
    <row r="32" spans="1:16" s="34" customFormat="1" x14ac:dyDescent="0.3">
      <c r="A32" s="33">
        <v>219</v>
      </c>
      <c r="B32" s="34" t="s">
        <v>88</v>
      </c>
      <c r="C32" s="36">
        <v>548505</v>
      </c>
      <c r="D32" s="36">
        <v>120685</v>
      </c>
      <c r="E32" s="37">
        <f t="shared" si="1"/>
        <v>4544.9310187678666</v>
      </c>
      <c r="F32" s="38">
        <f t="shared" si="6"/>
        <v>1.4452311589575497</v>
      </c>
      <c r="G32" s="39">
        <f t="shared" si="2"/>
        <v>-840.09186723917196</v>
      </c>
      <c r="H32" s="39">
        <f t="shared" si="3"/>
        <v>0</v>
      </c>
      <c r="I32" s="37">
        <f t="shared" si="7"/>
        <v>-840.09186723917196</v>
      </c>
      <c r="J32" s="40">
        <f t="shared" si="9"/>
        <v>-36.950485280786019</v>
      </c>
      <c r="K32" s="37">
        <f t="shared" si="4"/>
        <v>-877.04235251995794</v>
      </c>
      <c r="L32" s="37">
        <f t="shared" si="8"/>
        <v>-101386486.99775946</v>
      </c>
      <c r="M32" s="37">
        <f t="shared" si="5"/>
        <v>-105845856.31387113</v>
      </c>
      <c r="N32" s="63"/>
      <c r="O32" s="74"/>
      <c r="P32" s="69"/>
    </row>
    <row r="33" spans="1:16" s="34" customFormat="1" x14ac:dyDescent="0.3">
      <c r="A33" s="33">
        <v>220</v>
      </c>
      <c r="B33" s="34" t="s">
        <v>89</v>
      </c>
      <c r="C33" s="36">
        <v>255895</v>
      </c>
      <c r="D33" s="36">
        <v>59571</v>
      </c>
      <c r="E33" s="37">
        <f t="shared" si="1"/>
        <v>4295.6304241996941</v>
      </c>
      <c r="F33" s="38">
        <f t="shared" si="6"/>
        <v>1.3659566912640349</v>
      </c>
      <c r="G33" s="39">
        <f t="shared" si="2"/>
        <v>-690.51151049826842</v>
      </c>
      <c r="H33" s="39">
        <f t="shared" si="3"/>
        <v>0</v>
      </c>
      <c r="I33" s="37">
        <f t="shared" si="7"/>
        <v>-690.51151049826842</v>
      </c>
      <c r="J33" s="40">
        <f t="shared" si="9"/>
        <v>-36.950485280786019</v>
      </c>
      <c r="K33" s="37">
        <f t="shared" si="4"/>
        <v>-727.4619957790544</v>
      </c>
      <c r="L33" s="37">
        <f t="shared" si="8"/>
        <v>-41134461.191892348</v>
      </c>
      <c r="M33" s="37">
        <f t="shared" si="5"/>
        <v>-43335638.550554052</v>
      </c>
      <c r="N33" s="63"/>
      <c r="O33" s="74"/>
      <c r="P33" s="69"/>
    </row>
    <row r="34" spans="1:16" s="34" customFormat="1" x14ac:dyDescent="0.3">
      <c r="A34" s="33">
        <v>221</v>
      </c>
      <c r="B34" s="34" t="s">
        <v>90</v>
      </c>
      <c r="C34" s="36">
        <v>38507</v>
      </c>
      <c r="D34" s="36">
        <v>15726</v>
      </c>
      <c r="E34" s="37">
        <f t="shared" si="1"/>
        <v>2448.6201195472468</v>
      </c>
      <c r="F34" s="38">
        <f t="shared" si="6"/>
        <v>0.77863053995909004</v>
      </c>
      <c r="G34" s="39">
        <f t="shared" si="2"/>
        <v>417.69467229319986</v>
      </c>
      <c r="H34" s="39">
        <f t="shared" si="3"/>
        <v>133.58799876977631</v>
      </c>
      <c r="I34" s="37">
        <f t="shared" si="7"/>
        <v>551.28267106297619</v>
      </c>
      <c r="J34" s="40">
        <f t="shared" si="9"/>
        <v>-36.950485280786019</v>
      </c>
      <c r="K34" s="37">
        <f t="shared" si="4"/>
        <v>514.33218578219021</v>
      </c>
      <c r="L34" s="37">
        <f t="shared" si="8"/>
        <v>8669471.2851363644</v>
      </c>
      <c r="M34" s="37">
        <f t="shared" si="5"/>
        <v>8088387.9536107229</v>
      </c>
      <c r="N34" s="63"/>
      <c r="O34" s="74"/>
      <c r="P34" s="69"/>
    </row>
    <row r="35" spans="1:16" s="34" customFormat="1" x14ac:dyDescent="0.3">
      <c r="A35" s="33">
        <v>226</v>
      </c>
      <c r="B35" s="34" t="s">
        <v>91</v>
      </c>
      <c r="C35" s="36">
        <v>53309</v>
      </c>
      <c r="D35" s="36">
        <v>17089</v>
      </c>
      <c r="E35" s="37">
        <f t="shared" si="1"/>
        <v>3119.4920709228159</v>
      </c>
      <c r="F35" s="38">
        <f t="shared" si="6"/>
        <v>0.99195942081446464</v>
      </c>
      <c r="G35" s="39">
        <f t="shared" si="2"/>
        <v>15.171501467858434</v>
      </c>
      <c r="H35" s="39">
        <f t="shared" si="3"/>
        <v>0</v>
      </c>
      <c r="I35" s="37">
        <f t="shared" si="7"/>
        <v>15.171501467858434</v>
      </c>
      <c r="J35" s="40">
        <f t="shared" si="9"/>
        <v>-36.950485280786019</v>
      </c>
      <c r="K35" s="37">
        <f t="shared" si="4"/>
        <v>-21.778983812927585</v>
      </c>
      <c r="L35" s="37">
        <f t="shared" si="8"/>
        <v>259265.78858423277</v>
      </c>
      <c r="M35" s="37">
        <f t="shared" si="5"/>
        <v>-372181.05437911948</v>
      </c>
      <c r="N35" s="63"/>
      <c r="O35" s="74"/>
      <c r="P35" s="69"/>
    </row>
    <row r="36" spans="1:16" s="34" customFormat="1" x14ac:dyDescent="0.3">
      <c r="A36" s="33">
        <v>227</v>
      </c>
      <c r="B36" s="34" t="s">
        <v>92</v>
      </c>
      <c r="C36" s="36">
        <v>37887</v>
      </c>
      <c r="D36" s="36">
        <v>11199</v>
      </c>
      <c r="E36" s="37">
        <f t="shared" si="1"/>
        <v>3383.0699169568711</v>
      </c>
      <c r="F36" s="38">
        <f t="shared" si="6"/>
        <v>1.0757738757151691</v>
      </c>
      <c r="G36" s="39">
        <f t="shared" si="2"/>
        <v>-142.97520615257471</v>
      </c>
      <c r="H36" s="39">
        <f t="shared" si="3"/>
        <v>0</v>
      </c>
      <c r="I36" s="37">
        <f t="shared" si="7"/>
        <v>-142.97520615257471</v>
      </c>
      <c r="J36" s="40">
        <f t="shared" si="9"/>
        <v>-36.950485280786019</v>
      </c>
      <c r="K36" s="37">
        <f t="shared" si="4"/>
        <v>-179.92569143336073</v>
      </c>
      <c r="L36" s="37">
        <f t="shared" si="8"/>
        <v>-1601179.3337026841</v>
      </c>
      <c r="M36" s="37">
        <f t="shared" si="5"/>
        <v>-2014987.8183622067</v>
      </c>
      <c r="N36" s="63"/>
      <c r="O36" s="74"/>
      <c r="P36" s="69"/>
    </row>
    <row r="37" spans="1:16" s="34" customFormat="1" x14ac:dyDescent="0.3">
      <c r="A37" s="33">
        <v>228</v>
      </c>
      <c r="B37" s="34" t="s">
        <v>93</v>
      </c>
      <c r="C37" s="36">
        <v>55538</v>
      </c>
      <c r="D37" s="36">
        <v>17185</v>
      </c>
      <c r="E37" s="37">
        <f t="shared" si="1"/>
        <v>3231.7718940936866</v>
      </c>
      <c r="F37" s="38">
        <f t="shared" si="6"/>
        <v>1.0276629987782899</v>
      </c>
      <c r="G37" s="39">
        <f t="shared" si="2"/>
        <v>-52.196392434663991</v>
      </c>
      <c r="H37" s="39">
        <f t="shared" si="3"/>
        <v>0</v>
      </c>
      <c r="I37" s="37">
        <f t="shared" si="7"/>
        <v>-52.196392434663991</v>
      </c>
      <c r="J37" s="40">
        <f t="shared" si="9"/>
        <v>-36.950485280786019</v>
      </c>
      <c r="K37" s="37">
        <f t="shared" si="4"/>
        <v>-89.146877715450017</v>
      </c>
      <c r="L37" s="37">
        <f t="shared" si="8"/>
        <v>-896995.00398970069</v>
      </c>
      <c r="M37" s="37">
        <f t="shared" si="5"/>
        <v>-1531989.0935400086</v>
      </c>
      <c r="N37" s="63"/>
      <c r="O37" s="74"/>
      <c r="P37" s="69"/>
    </row>
    <row r="38" spans="1:16" s="34" customFormat="1" x14ac:dyDescent="0.3">
      <c r="A38" s="33">
        <v>229</v>
      </c>
      <c r="B38" s="34" t="s">
        <v>94</v>
      </c>
      <c r="C38" s="36">
        <v>30641</v>
      </c>
      <c r="D38" s="36">
        <v>10760</v>
      </c>
      <c r="E38" s="37">
        <f t="shared" si="1"/>
        <v>2847.6765799256505</v>
      </c>
      <c r="F38" s="38">
        <f t="shared" si="6"/>
        <v>0.90552549795529069</v>
      </c>
      <c r="G38" s="39">
        <f t="shared" si="2"/>
        <v>178.26079606615767</v>
      </c>
      <c r="H38" s="39">
        <f t="shared" si="3"/>
        <v>0</v>
      </c>
      <c r="I38" s="37">
        <f t="shared" si="7"/>
        <v>178.26079606615767</v>
      </c>
      <c r="J38" s="40">
        <f t="shared" si="9"/>
        <v>-36.950485280786019</v>
      </c>
      <c r="K38" s="37">
        <f t="shared" si="4"/>
        <v>141.31031078537166</v>
      </c>
      <c r="L38" s="37">
        <f t="shared" si="8"/>
        <v>1918086.1656718566</v>
      </c>
      <c r="M38" s="37">
        <f t="shared" si="5"/>
        <v>1520498.9440505991</v>
      </c>
      <c r="N38" s="63"/>
      <c r="O38" s="74"/>
      <c r="P38" s="69"/>
    </row>
    <row r="39" spans="1:16" s="34" customFormat="1" x14ac:dyDescent="0.3">
      <c r="A39" s="33">
        <v>230</v>
      </c>
      <c r="B39" s="34" t="s">
        <v>95</v>
      </c>
      <c r="C39" s="36">
        <v>120875</v>
      </c>
      <c r="D39" s="36">
        <v>35139</v>
      </c>
      <c r="E39" s="37">
        <f t="shared" si="1"/>
        <v>3439.9100714306041</v>
      </c>
      <c r="F39" s="38">
        <f t="shared" si="6"/>
        <v>1.0938483331681383</v>
      </c>
      <c r="G39" s="39">
        <f t="shared" si="2"/>
        <v>-177.07929883681453</v>
      </c>
      <c r="H39" s="39">
        <f t="shared" si="3"/>
        <v>0</v>
      </c>
      <c r="I39" s="37">
        <f t="shared" si="7"/>
        <v>-177.07929883681453</v>
      </c>
      <c r="J39" s="40">
        <f t="shared" si="9"/>
        <v>-36.950485280786019</v>
      </c>
      <c r="K39" s="37">
        <f t="shared" si="4"/>
        <v>-214.02978411760054</v>
      </c>
      <c r="L39" s="37">
        <f t="shared" si="8"/>
        <v>-6222389.481826826</v>
      </c>
      <c r="M39" s="37">
        <f t="shared" si="5"/>
        <v>-7520792.5841083657</v>
      </c>
      <c r="N39" s="63"/>
      <c r="O39" s="74"/>
      <c r="P39" s="69"/>
    </row>
    <row r="40" spans="1:16" s="34" customFormat="1" x14ac:dyDescent="0.3">
      <c r="A40" s="33">
        <v>231</v>
      </c>
      <c r="B40" s="34" t="s">
        <v>96</v>
      </c>
      <c r="C40" s="36">
        <v>173721</v>
      </c>
      <c r="D40" s="36">
        <v>51725</v>
      </c>
      <c r="E40" s="37">
        <f t="shared" si="1"/>
        <v>3358.5500241662639</v>
      </c>
      <c r="F40" s="38">
        <f t="shared" si="6"/>
        <v>1.0679768568101626</v>
      </c>
      <c r="G40" s="39">
        <f t="shared" si="2"/>
        <v>-128.26327047821042</v>
      </c>
      <c r="H40" s="39">
        <f t="shared" si="3"/>
        <v>0</v>
      </c>
      <c r="I40" s="37">
        <f t="shared" si="7"/>
        <v>-128.26327047821042</v>
      </c>
      <c r="J40" s="40">
        <f t="shared" si="9"/>
        <v>-36.950485280786019</v>
      </c>
      <c r="K40" s="37">
        <f t="shared" si="4"/>
        <v>-165.21375575899643</v>
      </c>
      <c r="L40" s="37">
        <f t="shared" si="8"/>
        <v>-6634417.6654854333</v>
      </c>
      <c r="M40" s="37">
        <f t="shared" si="5"/>
        <v>-8545681.5166340899</v>
      </c>
      <c r="N40" s="63"/>
      <c r="O40" s="74"/>
      <c r="P40" s="69"/>
    </row>
    <row r="41" spans="1:16" s="34" customFormat="1" x14ac:dyDescent="0.3">
      <c r="A41" s="33">
        <v>233</v>
      </c>
      <c r="B41" s="34" t="s">
        <v>97</v>
      </c>
      <c r="C41" s="36">
        <v>79469</v>
      </c>
      <c r="D41" s="36">
        <v>22706</v>
      </c>
      <c r="E41" s="37">
        <f t="shared" si="1"/>
        <v>3499.9119175548312</v>
      </c>
      <c r="F41" s="38">
        <f t="shared" si="6"/>
        <v>1.1129281689798638</v>
      </c>
      <c r="G41" s="39">
        <f t="shared" si="2"/>
        <v>-213.08040651135079</v>
      </c>
      <c r="H41" s="39">
        <f t="shared" si="3"/>
        <v>0</v>
      </c>
      <c r="I41" s="37">
        <f t="shared" si="7"/>
        <v>-213.08040651135079</v>
      </c>
      <c r="J41" s="40">
        <f t="shared" si="9"/>
        <v>-36.950485280786019</v>
      </c>
      <c r="K41" s="37">
        <f t="shared" si="4"/>
        <v>-250.0308917921368</v>
      </c>
      <c r="L41" s="37">
        <f t="shared" si="8"/>
        <v>-4838203.7102467306</v>
      </c>
      <c r="M41" s="37">
        <f t="shared" si="5"/>
        <v>-5677201.4290322578</v>
      </c>
      <c r="N41" s="63"/>
      <c r="O41" s="74"/>
      <c r="P41" s="69"/>
    </row>
    <row r="42" spans="1:16" s="34" customFormat="1" x14ac:dyDescent="0.3">
      <c r="A42" s="33">
        <v>234</v>
      </c>
      <c r="B42" s="34" t="s">
        <v>98</v>
      </c>
      <c r="C42" s="36">
        <v>21460</v>
      </c>
      <c r="D42" s="36">
        <v>6326</v>
      </c>
      <c r="E42" s="37">
        <f t="shared" si="1"/>
        <v>3392.3490357255769</v>
      </c>
      <c r="F42" s="38">
        <f t="shared" si="6"/>
        <v>1.0787245193039992</v>
      </c>
      <c r="G42" s="39">
        <f t="shared" si="2"/>
        <v>-148.54267741379817</v>
      </c>
      <c r="H42" s="39">
        <f t="shared" si="3"/>
        <v>0</v>
      </c>
      <c r="I42" s="37">
        <f t="shared" si="7"/>
        <v>-148.54267741379817</v>
      </c>
      <c r="J42" s="40">
        <f t="shared" si="9"/>
        <v>-36.950485280786019</v>
      </c>
      <c r="K42" s="37">
        <f t="shared" si="4"/>
        <v>-185.49316269458419</v>
      </c>
      <c r="L42" s="37">
        <f t="shared" si="8"/>
        <v>-939680.97731968726</v>
      </c>
      <c r="M42" s="37">
        <f t="shared" si="5"/>
        <v>-1173429.7472059396</v>
      </c>
      <c r="N42" s="63"/>
      <c r="O42" s="74"/>
      <c r="P42" s="69"/>
    </row>
    <row r="43" spans="1:16" s="34" customFormat="1" x14ac:dyDescent="0.3">
      <c r="A43" s="33">
        <v>235</v>
      </c>
      <c r="B43" s="34" t="s">
        <v>99</v>
      </c>
      <c r="C43" s="36">
        <v>101157</v>
      </c>
      <c r="D43" s="36">
        <v>33310</v>
      </c>
      <c r="E43" s="37">
        <f t="shared" si="1"/>
        <v>3036.8357850495345</v>
      </c>
      <c r="F43" s="38">
        <f t="shared" si="6"/>
        <v>0.96567575680845874</v>
      </c>
      <c r="G43" s="39">
        <f t="shared" si="2"/>
        <v>64.76527299182726</v>
      </c>
      <c r="H43" s="39">
        <f t="shared" si="3"/>
        <v>0</v>
      </c>
      <c r="I43" s="37">
        <f t="shared" si="7"/>
        <v>64.76527299182726</v>
      </c>
      <c r="J43" s="40">
        <f t="shared" si="9"/>
        <v>-36.950485280786019</v>
      </c>
      <c r="K43" s="37">
        <f t="shared" si="4"/>
        <v>27.814787711041241</v>
      </c>
      <c r="L43" s="37">
        <f t="shared" si="8"/>
        <v>2157331.243357766</v>
      </c>
      <c r="M43" s="37">
        <f t="shared" si="5"/>
        <v>926510.57865478378</v>
      </c>
      <c r="N43" s="63"/>
      <c r="O43" s="74"/>
      <c r="P43" s="69"/>
    </row>
    <row r="44" spans="1:16" s="34" customFormat="1" x14ac:dyDescent="0.3">
      <c r="A44" s="33">
        <v>236</v>
      </c>
      <c r="B44" s="34" t="s">
        <v>100</v>
      </c>
      <c r="C44" s="36">
        <v>52744</v>
      </c>
      <c r="D44" s="36">
        <v>20410</v>
      </c>
      <c r="E44" s="37">
        <f t="shared" si="1"/>
        <v>2584.2234198922097</v>
      </c>
      <c r="F44" s="38">
        <f t="shared" si="6"/>
        <v>0.82175069164164505</v>
      </c>
      <c r="G44" s="39">
        <f t="shared" si="2"/>
        <v>336.33269208622215</v>
      </c>
      <c r="H44" s="39">
        <f t="shared" si="3"/>
        <v>86.126843649039301</v>
      </c>
      <c r="I44" s="37">
        <f t="shared" si="7"/>
        <v>422.45953573526145</v>
      </c>
      <c r="J44" s="40">
        <f t="shared" si="9"/>
        <v>-36.950485280786019</v>
      </c>
      <c r="K44" s="37">
        <f t="shared" si="4"/>
        <v>385.50905045447541</v>
      </c>
      <c r="L44" s="37">
        <f t="shared" si="8"/>
        <v>8622399.1243566871</v>
      </c>
      <c r="M44" s="37">
        <f t="shared" si="5"/>
        <v>7868239.7197758434</v>
      </c>
      <c r="N44" s="63"/>
      <c r="O44" s="74"/>
      <c r="P44" s="69"/>
    </row>
    <row r="45" spans="1:16" s="34" customFormat="1" x14ac:dyDescent="0.3">
      <c r="A45" s="33">
        <v>237</v>
      </c>
      <c r="B45" s="34" t="s">
        <v>101</v>
      </c>
      <c r="C45" s="36">
        <v>60837</v>
      </c>
      <c r="D45" s="36">
        <v>23238</v>
      </c>
      <c r="E45" s="37">
        <f t="shared" si="1"/>
        <v>2617.9963852310871</v>
      </c>
      <c r="F45" s="38">
        <f t="shared" si="6"/>
        <v>0.83249007176349588</v>
      </c>
      <c r="G45" s="39">
        <f t="shared" si="2"/>
        <v>316.06891288289569</v>
      </c>
      <c r="H45" s="39">
        <f t="shared" si="3"/>
        <v>74.306305780432211</v>
      </c>
      <c r="I45" s="37">
        <f t="shared" si="7"/>
        <v>390.37521866332793</v>
      </c>
      <c r="J45" s="40">
        <f t="shared" si="9"/>
        <v>-36.950485280786019</v>
      </c>
      <c r="K45" s="37">
        <f t="shared" si="4"/>
        <v>353.42473338254189</v>
      </c>
      <c r="L45" s="37">
        <f t="shared" si="8"/>
        <v>9071539.3312984146</v>
      </c>
      <c r="M45" s="37">
        <f t="shared" si="5"/>
        <v>8212883.954343508</v>
      </c>
      <c r="N45" s="63"/>
      <c r="O45" s="74"/>
      <c r="P45" s="69"/>
    </row>
    <row r="46" spans="1:16" s="34" customFormat="1" x14ac:dyDescent="0.3">
      <c r="A46" s="33">
        <v>238</v>
      </c>
      <c r="B46" s="34" t="s">
        <v>102</v>
      </c>
      <c r="C46" s="36">
        <v>32509</v>
      </c>
      <c r="D46" s="36">
        <v>11882</v>
      </c>
      <c r="E46" s="37">
        <f t="shared" si="1"/>
        <v>2735.987207540818</v>
      </c>
      <c r="F46" s="38">
        <f t="shared" si="6"/>
        <v>0.8700096759486603</v>
      </c>
      <c r="G46" s="39">
        <f t="shared" si="2"/>
        <v>245.27441949705715</v>
      </c>
      <c r="H46" s="39">
        <f t="shared" si="3"/>
        <v>33.009517972026401</v>
      </c>
      <c r="I46" s="37">
        <f t="shared" si="7"/>
        <v>278.28393746908353</v>
      </c>
      <c r="J46" s="40">
        <f t="shared" si="9"/>
        <v>-36.950485280786019</v>
      </c>
      <c r="K46" s="37">
        <f t="shared" si="4"/>
        <v>241.33345218829751</v>
      </c>
      <c r="L46" s="37">
        <f t="shared" si="8"/>
        <v>3306569.7450076505</v>
      </c>
      <c r="M46" s="37">
        <f t="shared" si="5"/>
        <v>2867524.078901351</v>
      </c>
      <c r="N46" s="63"/>
      <c r="O46" s="74"/>
      <c r="P46" s="69"/>
    </row>
    <row r="47" spans="1:16" s="34" customFormat="1" x14ac:dyDescent="0.3">
      <c r="A47" s="33">
        <v>239</v>
      </c>
      <c r="B47" s="34" t="s">
        <v>103</v>
      </c>
      <c r="C47" s="36">
        <v>6328</v>
      </c>
      <c r="D47" s="36">
        <v>2752</v>
      </c>
      <c r="E47" s="37">
        <f t="shared" si="1"/>
        <v>2299.4186046511627</v>
      </c>
      <c r="F47" s="38">
        <f t="shared" si="6"/>
        <v>0.73118632630632763</v>
      </c>
      <c r="G47" s="39">
        <f t="shared" si="2"/>
        <v>507.21558123085032</v>
      </c>
      <c r="H47" s="39">
        <f t="shared" si="3"/>
        <v>185.80852898340572</v>
      </c>
      <c r="I47" s="37">
        <f t="shared" si="7"/>
        <v>693.0241102142561</v>
      </c>
      <c r="J47" s="40">
        <f t="shared" si="9"/>
        <v>-36.950485280786019</v>
      </c>
      <c r="K47" s="37">
        <f t="shared" si="4"/>
        <v>656.07362493347011</v>
      </c>
      <c r="L47" s="37">
        <f t="shared" si="8"/>
        <v>1907202.3513096329</v>
      </c>
      <c r="M47" s="37">
        <f t="shared" si="5"/>
        <v>1805514.6158169098</v>
      </c>
      <c r="N47" s="63"/>
      <c r="O47" s="74"/>
      <c r="P47" s="69"/>
    </row>
    <row r="48" spans="1:16" s="34" customFormat="1" x14ac:dyDescent="0.3">
      <c r="A48" s="33">
        <v>301</v>
      </c>
      <c r="B48" s="34" t="s">
        <v>104</v>
      </c>
      <c r="C48" s="36">
        <v>2570208</v>
      </c>
      <c r="D48" s="36">
        <v>647676</v>
      </c>
      <c r="E48" s="37">
        <f t="shared" si="1"/>
        <v>3968.3545476441923</v>
      </c>
      <c r="F48" s="38">
        <f t="shared" si="6"/>
        <v>1.26188706019153</v>
      </c>
      <c r="G48" s="39">
        <f t="shared" si="2"/>
        <v>-494.14598456496742</v>
      </c>
      <c r="H48" s="39">
        <f t="shared" si="3"/>
        <v>0</v>
      </c>
      <c r="I48" s="37">
        <f t="shared" si="7"/>
        <v>-494.14598456496742</v>
      </c>
      <c r="J48" s="40">
        <f t="shared" si="9"/>
        <v>-36.950485280786019</v>
      </c>
      <c r="K48" s="37">
        <f t="shared" si="4"/>
        <v>-531.0964698457534</v>
      </c>
      <c r="L48" s="37">
        <f t="shared" si="8"/>
        <v>-320046494.69909984</v>
      </c>
      <c r="M48" s="37">
        <f>(K48*D48)</f>
        <v>-343978437.2038182</v>
      </c>
      <c r="N48" s="63"/>
      <c r="O48" s="74"/>
      <c r="P48" s="69"/>
    </row>
    <row r="49" spans="1:16" s="34" customFormat="1" x14ac:dyDescent="0.3">
      <c r="A49" s="33">
        <v>402</v>
      </c>
      <c r="B49" s="34" t="s">
        <v>105</v>
      </c>
      <c r="C49" s="36">
        <v>43656</v>
      </c>
      <c r="D49" s="36">
        <v>17881</v>
      </c>
      <c r="E49" s="37">
        <f t="shared" si="1"/>
        <v>2441.4741904815169</v>
      </c>
      <c r="F49" s="38">
        <f t="shared" si="6"/>
        <v>0.77635822398711019</v>
      </c>
      <c r="G49" s="39">
        <f t="shared" si="2"/>
        <v>421.98222973263779</v>
      </c>
      <c r="H49" s="39">
        <f t="shared" si="3"/>
        <v>136.08907394278177</v>
      </c>
      <c r="I49" s="37">
        <f t="shared" si="7"/>
        <v>558.07130367541959</v>
      </c>
      <c r="J49" s="40">
        <f t="shared" si="9"/>
        <v>-36.950485280786019</v>
      </c>
      <c r="K49" s="37">
        <f t="shared" si="4"/>
        <v>521.1208183946336</v>
      </c>
      <c r="L49" s="37">
        <f t="shared" si="8"/>
        <v>9978872.9810201768</v>
      </c>
      <c r="M49" s="37">
        <f t="shared" si="5"/>
        <v>9318161.3537144437</v>
      </c>
      <c r="N49" s="63"/>
      <c r="O49" s="74"/>
      <c r="P49" s="69"/>
    </row>
    <row r="50" spans="1:16" s="34" customFormat="1" x14ac:dyDescent="0.3">
      <c r="A50" s="33">
        <v>403</v>
      </c>
      <c r="B50" s="34" t="s">
        <v>106</v>
      </c>
      <c r="C50" s="36">
        <v>85273</v>
      </c>
      <c r="D50" s="36">
        <v>29847</v>
      </c>
      <c r="E50" s="37">
        <f t="shared" si="1"/>
        <v>2857.004054008778</v>
      </c>
      <c r="F50" s="38">
        <f t="shared" si="6"/>
        <v>0.90849151792867189</v>
      </c>
      <c r="G50" s="39">
        <f t="shared" si="2"/>
        <v>172.66431161628114</v>
      </c>
      <c r="H50" s="39">
        <f t="shared" si="3"/>
        <v>0</v>
      </c>
      <c r="I50" s="37">
        <f t="shared" si="7"/>
        <v>172.66431161628114</v>
      </c>
      <c r="J50" s="40">
        <f t="shared" si="9"/>
        <v>-36.950485280786019</v>
      </c>
      <c r="K50" s="37">
        <f t="shared" si="4"/>
        <v>135.71382633549513</v>
      </c>
      <c r="L50" s="37">
        <f t="shared" si="8"/>
        <v>5153511.7088111434</v>
      </c>
      <c r="M50" s="37">
        <f t="shared" si="5"/>
        <v>4050650.5746355229</v>
      </c>
      <c r="N50" s="63"/>
      <c r="O50" s="74"/>
      <c r="P50" s="69"/>
    </row>
    <row r="51" spans="1:16" s="34" customFormat="1" x14ac:dyDescent="0.3">
      <c r="A51" s="33">
        <v>412</v>
      </c>
      <c r="B51" s="34" t="s">
        <v>107</v>
      </c>
      <c r="C51" s="36">
        <v>81622</v>
      </c>
      <c r="D51" s="36">
        <v>33603</v>
      </c>
      <c r="E51" s="37">
        <f t="shared" si="1"/>
        <v>2429.0093146445256</v>
      </c>
      <c r="F51" s="38">
        <f t="shared" si="6"/>
        <v>0.77239454953797826</v>
      </c>
      <c r="G51" s="39">
        <f t="shared" si="2"/>
        <v>429.46115523483257</v>
      </c>
      <c r="H51" s="39">
        <f t="shared" si="3"/>
        <v>140.4517804857287</v>
      </c>
      <c r="I51" s="37">
        <f t="shared" si="7"/>
        <v>569.91293572056134</v>
      </c>
      <c r="J51" s="40">
        <f t="shared" si="9"/>
        <v>-36.950485280786019</v>
      </c>
      <c r="K51" s="37">
        <f t="shared" si="4"/>
        <v>532.96245043977535</v>
      </c>
      <c r="L51" s="37">
        <f t="shared" si="8"/>
        <v>19150784.379018024</v>
      </c>
      <c r="M51" s="37">
        <f t="shared" si="5"/>
        <v>17909137.222127773</v>
      </c>
      <c r="N51" s="63"/>
      <c r="O51" s="74"/>
      <c r="P51" s="69"/>
    </row>
    <row r="52" spans="1:16" s="34" customFormat="1" x14ac:dyDescent="0.3">
      <c r="A52" s="33">
        <v>415</v>
      </c>
      <c r="B52" s="34" t="s">
        <v>108</v>
      </c>
      <c r="C52" s="36">
        <v>17666</v>
      </c>
      <c r="D52" s="36">
        <v>7552</v>
      </c>
      <c r="E52" s="37">
        <f t="shared" si="1"/>
        <v>2339.2478813559323</v>
      </c>
      <c r="F52" s="38">
        <f t="shared" si="6"/>
        <v>0.74385153761421685</v>
      </c>
      <c r="G52" s="39">
        <f t="shared" si="2"/>
        <v>483.31801520798854</v>
      </c>
      <c r="H52" s="39">
        <f t="shared" si="3"/>
        <v>171.86828213673635</v>
      </c>
      <c r="I52" s="37">
        <f t="shared" si="7"/>
        <v>655.18629734472484</v>
      </c>
      <c r="J52" s="40">
        <f t="shared" si="9"/>
        <v>-36.950485280786019</v>
      </c>
      <c r="K52" s="37">
        <f t="shared" si="4"/>
        <v>618.23581206393885</v>
      </c>
      <c r="L52" s="37">
        <f t="shared" si="8"/>
        <v>4947966.9175473619</v>
      </c>
      <c r="M52" s="37">
        <f t="shared" si="5"/>
        <v>4668916.8527068663</v>
      </c>
      <c r="N52" s="63"/>
      <c r="O52" s="74"/>
      <c r="P52" s="69"/>
    </row>
    <row r="53" spans="1:16" s="34" customFormat="1" x14ac:dyDescent="0.3">
      <c r="A53" s="33">
        <v>417</v>
      </c>
      <c r="B53" s="34" t="s">
        <v>109</v>
      </c>
      <c r="C53" s="36">
        <v>49053</v>
      </c>
      <c r="D53" s="36">
        <v>20013</v>
      </c>
      <c r="E53" s="37">
        <f t="shared" si="1"/>
        <v>2451.0568130715037</v>
      </c>
      <c r="F53" s="38">
        <f t="shared" si="6"/>
        <v>0.77940537799107434</v>
      </c>
      <c r="G53" s="39">
        <f t="shared" si="2"/>
        <v>416.2326561786457</v>
      </c>
      <c r="H53" s="39">
        <f t="shared" si="3"/>
        <v>132.73515603628638</v>
      </c>
      <c r="I53" s="37">
        <f t="shared" si="7"/>
        <v>548.96781221493211</v>
      </c>
      <c r="J53" s="40">
        <f t="shared" si="9"/>
        <v>-36.950485280786019</v>
      </c>
      <c r="K53" s="37">
        <f t="shared" si="4"/>
        <v>512.01732693414613</v>
      </c>
      <c r="L53" s="37">
        <f t="shared" si="8"/>
        <v>10986492.825857436</v>
      </c>
      <c r="M53" s="37">
        <f t="shared" si="5"/>
        <v>10247002.763933066</v>
      </c>
      <c r="N53" s="63"/>
      <c r="O53" s="74"/>
      <c r="P53" s="69"/>
    </row>
    <row r="54" spans="1:16" s="34" customFormat="1" x14ac:dyDescent="0.3">
      <c r="A54" s="33">
        <v>418</v>
      </c>
      <c r="B54" s="34" t="s">
        <v>110</v>
      </c>
      <c r="C54" s="36">
        <v>11256</v>
      </c>
      <c r="D54" s="36">
        <v>5128</v>
      </c>
      <c r="E54" s="37">
        <f t="shared" si="1"/>
        <v>2195.0078003120125</v>
      </c>
      <c r="F54" s="38">
        <f t="shared" si="6"/>
        <v>0.69798499780658985</v>
      </c>
      <c r="G54" s="39">
        <f t="shared" si="2"/>
        <v>569.86206383434046</v>
      </c>
      <c r="H54" s="39">
        <f t="shared" si="3"/>
        <v>222.35231050210831</v>
      </c>
      <c r="I54" s="37">
        <f t="shared" si="7"/>
        <v>792.21437433644883</v>
      </c>
      <c r="J54" s="40">
        <f t="shared" si="9"/>
        <v>-36.950485280786019</v>
      </c>
      <c r="K54" s="37">
        <f t="shared" si="4"/>
        <v>755.26388905566284</v>
      </c>
      <c r="L54" s="37">
        <f t="shared" si="8"/>
        <v>4062475.3115973095</v>
      </c>
      <c r="M54" s="37">
        <f t="shared" si="5"/>
        <v>3872993.2230774392</v>
      </c>
      <c r="N54" s="63"/>
      <c r="O54" s="74"/>
      <c r="P54" s="69"/>
    </row>
    <row r="55" spans="1:16" s="34" customFormat="1" x14ac:dyDescent="0.3">
      <c r="A55" s="33">
        <v>419</v>
      </c>
      <c r="B55" s="34" t="s">
        <v>111</v>
      </c>
      <c r="C55" s="36">
        <v>18949</v>
      </c>
      <c r="D55" s="36">
        <v>7800</v>
      </c>
      <c r="E55" s="37">
        <f t="shared" si="1"/>
        <v>2429.3589743589741</v>
      </c>
      <c r="F55" s="38">
        <f t="shared" si="6"/>
        <v>0.77250573694924296</v>
      </c>
      <c r="G55" s="39">
        <f t="shared" si="2"/>
        <v>429.25135940616343</v>
      </c>
      <c r="H55" s="39">
        <f t="shared" si="3"/>
        <v>140.32939958567172</v>
      </c>
      <c r="I55" s="37">
        <f t="shared" si="7"/>
        <v>569.58075899183518</v>
      </c>
      <c r="J55" s="40">
        <f t="shared" si="9"/>
        <v>-36.950485280786019</v>
      </c>
      <c r="K55" s="37">
        <f t="shared" si="4"/>
        <v>532.6302737110492</v>
      </c>
      <c r="L55" s="37">
        <f t="shared" si="8"/>
        <v>4442729.9201363148</v>
      </c>
      <c r="M55" s="37">
        <f t="shared" si="5"/>
        <v>4154516.1349461838</v>
      </c>
      <c r="N55" s="63"/>
      <c r="O55" s="74"/>
      <c r="P55" s="69"/>
    </row>
    <row r="56" spans="1:16" s="34" customFormat="1" x14ac:dyDescent="0.3">
      <c r="A56" s="33">
        <v>420</v>
      </c>
      <c r="B56" s="34" t="s">
        <v>112</v>
      </c>
      <c r="C56" s="36">
        <v>12667</v>
      </c>
      <c r="D56" s="36">
        <v>6219</v>
      </c>
      <c r="E56" s="37">
        <f t="shared" si="1"/>
        <v>2036.8226402958676</v>
      </c>
      <c r="F56" s="38">
        <f t="shared" si="6"/>
        <v>0.64768409748577571</v>
      </c>
      <c r="G56" s="39">
        <f t="shared" si="2"/>
        <v>664.77315984402742</v>
      </c>
      <c r="H56" s="39">
        <f t="shared" si="3"/>
        <v>277.71711650775899</v>
      </c>
      <c r="I56" s="37">
        <f t="shared" si="7"/>
        <v>942.49027635178641</v>
      </c>
      <c r="J56" s="40">
        <f t="shared" si="9"/>
        <v>-36.950485280786019</v>
      </c>
      <c r="K56" s="37">
        <f t="shared" si="4"/>
        <v>905.53979107100042</v>
      </c>
      <c r="L56" s="37">
        <f t="shared" si="8"/>
        <v>5861347.0286317598</v>
      </c>
      <c r="M56" s="37">
        <f t="shared" si="5"/>
        <v>5631551.9606705513</v>
      </c>
      <c r="N56" s="63"/>
      <c r="O56" s="74"/>
      <c r="P56" s="69"/>
    </row>
    <row r="57" spans="1:16" s="34" customFormat="1" x14ac:dyDescent="0.3">
      <c r="A57" s="33">
        <v>423</v>
      </c>
      <c r="B57" s="34" t="s">
        <v>113</v>
      </c>
      <c r="C57" s="36">
        <v>10400</v>
      </c>
      <c r="D57" s="36">
        <v>4853</v>
      </c>
      <c r="E57" s="37">
        <f t="shared" si="1"/>
        <v>2143.0043272202761</v>
      </c>
      <c r="F57" s="38">
        <f t="shared" si="6"/>
        <v>0.68144854447521164</v>
      </c>
      <c r="G57" s="39">
        <f t="shared" si="2"/>
        <v>601.06414768938225</v>
      </c>
      <c r="H57" s="39">
        <f t="shared" si="3"/>
        <v>240.55352608421603</v>
      </c>
      <c r="I57" s="37">
        <f t="shared" si="7"/>
        <v>841.61767377359831</v>
      </c>
      <c r="J57" s="40">
        <f t="shared" si="9"/>
        <v>-36.950485280786019</v>
      </c>
      <c r="K57" s="37">
        <f t="shared" si="4"/>
        <v>804.66718849281233</v>
      </c>
      <c r="L57" s="37">
        <f t="shared" si="8"/>
        <v>4084370.5708232727</v>
      </c>
      <c r="M57" s="37">
        <f t="shared" si="5"/>
        <v>3905049.8657556181</v>
      </c>
      <c r="N57" s="63"/>
      <c r="O57" s="74"/>
      <c r="P57" s="69"/>
    </row>
    <row r="58" spans="1:16" s="34" customFormat="1" x14ac:dyDescent="0.3">
      <c r="A58" s="33">
        <v>425</v>
      </c>
      <c r="B58" s="34" t="s">
        <v>114</v>
      </c>
      <c r="C58" s="36">
        <v>16099</v>
      </c>
      <c r="D58" s="36">
        <v>7561</v>
      </c>
      <c r="E58" s="37">
        <f t="shared" si="1"/>
        <v>2129.21571220738</v>
      </c>
      <c r="F58" s="38">
        <f t="shared" si="6"/>
        <v>0.67706393754207728</v>
      </c>
      <c r="G58" s="39">
        <f t="shared" si="2"/>
        <v>609.33731669711995</v>
      </c>
      <c r="H58" s="39">
        <f t="shared" si="3"/>
        <v>245.37954133872969</v>
      </c>
      <c r="I58" s="37">
        <f t="shared" si="7"/>
        <v>854.71685803584967</v>
      </c>
      <c r="J58" s="40">
        <f t="shared" si="9"/>
        <v>-36.950485280786019</v>
      </c>
      <c r="K58" s="37">
        <f t="shared" si="4"/>
        <v>817.76637275506368</v>
      </c>
      <c r="L58" s="37">
        <f t="shared" si="8"/>
        <v>6462514.1636090595</v>
      </c>
      <c r="M58" s="37">
        <f t="shared" si="5"/>
        <v>6183131.5444010366</v>
      </c>
      <c r="N58" s="63"/>
      <c r="O58" s="74"/>
      <c r="P58" s="69"/>
    </row>
    <row r="59" spans="1:16" s="34" customFormat="1" x14ac:dyDescent="0.3">
      <c r="A59" s="33">
        <v>426</v>
      </c>
      <c r="B59" s="34" t="s">
        <v>80</v>
      </c>
      <c r="C59" s="36">
        <v>8160</v>
      </c>
      <c r="D59" s="36">
        <v>3790</v>
      </c>
      <c r="E59" s="37">
        <f t="shared" si="1"/>
        <v>2153.0343007915567</v>
      </c>
      <c r="F59" s="38">
        <f t="shared" si="6"/>
        <v>0.68463795049014942</v>
      </c>
      <c r="G59" s="39">
        <f t="shared" si="2"/>
        <v>595.04616354661391</v>
      </c>
      <c r="H59" s="39">
        <f t="shared" si="3"/>
        <v>237.04303533426784</v>
      </c>
      <c r="I59" s="37">
        <f t="shared" si="7"/>
        <v>832.08919888088178</v>
      </c>
      <c r="J59" s="40">
        <f t="shared" si="9"/>
        <v>-36.950485280786019</v>
      </c>
      <c r="K59" s="37">
        <f t="shared" si="4"/>
        <v>795.1387136000958</v>
      </c>
      <c r="L59" s="37">
        <f t="shared" si="8"/>
        <v>3153618.0637585418</v>
      </c>
      <c r="M59" s="37">
        <f t="shared" si="5"/>
        <v>3013575.7245443631</v>
      </c>
      <c r="N59" s="63"/>
      <c r="O59" s="74"/>
      <c r="P59" s="69"/>
    </row>
    <row r="60" spans="1:16" s="34" customFormat="1" x14ac:dyDescent="0.3">
      <c r="A60" s="33">
        <v>427</v>
      </c>
      <c r="B60" s="34" t="s">
        <v>115</v>
      </c>
      <c r="C60" s="36">
        <v>53972</v>
      </c>
      <c r="D60" s="36">
        <v>20794</v>
      </c>
      <c r="E60" s="37">
        <f t="shared" si="1"/>
        <v>2595.5564105030298</v>
      </c>
      <c r="F60" s="38">
        <f t="shared" si="6"/>
        <v>0.82535444076067366</v>
      </c>
      <c r="G60" s="39">
        <f t="shared" si="2"/>
        <v>329.53289771973004</v>
      </c>
      <c r="H60" s="39">
        <f t="shared" si="3"/>
        <v>82.160296935252234</v>
      </c>
      <c r="I60" s="37">
        <f t="shared" si="7"/>
        <v>411.69319465498228</v>
      </c>
      <c r="J60" s="40">
        <f t="shared" si="9"/>
        <v>-36.950485280786019</v>
      </c>
      <c r="K60" s="37">
        <f t="shared" si="4"/>
        <v>374.74270937419624</v>
      </c>
      <c r="L60" s="37">
        <f t="shared" si="8"/>
        <v>8560748.2896557022</v>
      </c>
      <c r="M60" s="37">
        <f t="shared" si="5"/>
        <v>7792399.898727037</v>
      </c>
      <c r="N60" s="63"/>
      <c r="O60" s="74"/>
      <c r="P60" s="69"/>
    </row>
    <row r="61" spans="1:16" s="34" customFormat="1" x14ac:dyDescent="0.3">
      <c r="A61" s="33">
        <v>428</v>
      </c>
      <c r="B61" s="34" t="s">
        <v>116</v>
      </c>
      <c r="C61" s="36">
        <v>14307</v>
      </c>
      <c r="D61" s="36">
        <v>6569</v>
      </c>
      <c r="E61" s="37">
        <f t="shared" si="1"/>
        <v>2177.9570710914904</v>
      </c>
      <c r="F61" s="38">
        <f t="shared" si="6"/>
        <v>0.69256307939887618</v>
      </c>
      <c r="G61" s="39">
        <f t="shared" si="2"/>
        <v>580.09250136665366</v>
      </c>
      <c r="H61" s="39">
        <f t="shared" si="3"/>
        <v>228.32006572929103</v>
      </c>
      <c r="I61" s="37">
        <f t="shared" si="7"/>
        <v>808.41256709594472</v>
      </c>
      <c r="J61" s="40">
        <f t="shared" si="9"/>
        <v>-36.950485280786019</v>
      </c>
      <c r="K61" s="37">
        <f t="shared" si="4"/>
        <v>771.46208181515874</v>
      </c>
      <c r="L61" s="37">
        <f t="shared" si="8"/>
        <v>5310462.153253261</v>
      </c>
      <c r="M61" s="37">
        <f t="shared" si="5"/>
        <v>5067734.415443778</v>
      </c>
      <c r="N61" s="63"/>
      <c r="O61" s="74"/>
      <c r="P61" s="69"/>
    </row>
    <row r="62" spans="1:16" s="34" customFormat="1" x14ac:dyDescent="0.3">
      <c r="A62" s="33">
        <v>429</v>
      </c>
      <c r="B62" s="34" t="s">
        <v>117</v>
      </c>
      <c r="C62" s="36">
        <v>11070</v>
      </c>
      <c r="D62" s="36">
        <v>4456</v>
      </c>
      <c r="E62" s="37">
        <f t="shared" si="1"/>
        <v>2484.290843806104</v>
      </c>
      <c r="F62" s="38">
        <f t="shared" si="6"/>
        <v>0.7899733836565197</v>
      </c>
      <c r="G62" s="39">
        <f t="shared" si="2"/>
        <v>396.2922377378855</v>
      </c>
      <c r="H62" s="39">
        <f t="shared" si="3"/>
        <v>121.10324527917628</v>
      </c>
      <c r="I62" s="37">
        <f t="shared" si="7"/>
        <v>517.39548301706179</v>
      </c>
      <c r="J62" s="40">
        <f t="shared" si="9"/>
        <v>-36.950485280786019</v>
      </c>
      <c r="K62" s="37">
        <f t="shared" si="4"/>
        <v>480.44499773627575</v>
      </c>
      <c r="L62" s="37">
        <f t="shared" si="8"/>
        <v>2305514.2723240275</v>
      </c>
      <c r="M62" s="37">
        <f t="shared" si="5"/>
        <v>2140862.9099128447</v>
      </c>
      <c r="N62" s="63"/>
      <c r="O62" s="74"/>
      <c r="P62" s="69"/>
    </row>
    <row r="63" spans="1:16" s="34" customFormat="1" x14ac:dyDescent="0.3">
      <c r="A63" s="33">
        <v>430</v>
      </c>
      <c r="B63" s="34" t="s">
        <v>118</v>
      </c>
      <c r="C63" s="36">
        <v>5877</v>
      </c>
      <c r="D63" s="36">
        <v>2619</v>
      </c>
      <c r="E63" s="37">
        <f t="shared" si="1"/>
        <v>2243.9862542955325</v>
      </c>
      <c r="F63" s="38">
        <f t="shared" si="6"/>
        <v>0.71355953293644125</v>
      </c>
      <c r="G63" s="39">
        <f t="shared" si="2"/>
        <v>540.47499144422841</v>
      </c>
      <c r="H63" s="39">
        <f t="shared" si="3"/>
        <v>205.20985160787632</v>
      </c>
      <c r="I63" s="37">
        <f t="shared" si="7"/>
        <v>745.68484305210472</v>
      </c>
      <c r="J63" s="40">
        <f t="shared" si="9"/>
        <v>-36.950485280786019</v>
      </c>
      <c r="K63" s="37">
        <f t="shared" si="4"/>
        <v>708.73435777131874</v>
      </c>
      <c r="L63" s="37">
        <f t="shared" si="8"/>
        <v>1952948.6039534623</v>
      </c>
      <c r="M63" s="37">
        <f t="shared" si="5"/>
        <v>1856175.2830030839</v>
      </c>
      <c r="N63" s="63"/>
      <c r="O63" s="74"/>
      <c r="P63" s="69"/>
    </row>
    <row r="64" spans="1:16" s="34" customFormat="1" x14ac:dyDescent="0.3">
      <c r="A64" s="33">
        <v>432</v>
      </c>
      <c r="B64" s="34" t="s">
        <v>119</v>
      </c>
      <c r="C64" s="36">
        <v>3887</v>
      </c>
      <c r="D64" s="36">
        <v>1885</v>
      </c>
      <c r="E64" s="37">
        <f t="shared" si="1"/>
        <v>2062.0689655172414</v>
      </c>
      <c r="F64" s="38">
        <f t="shared" si="6"/>
        <v>0.65571211280843666</v>
      </c>
      <c r="G64" s="39">
        <f t="shared" si="2"/>
        <v>649.62536471120313</v>
      </c>
      <c r="H64" s="39">
        <f t="shared" si="3"/>
        <v>268.88090268027815</v>
      </c>
      <c r="I64" s="37">
        <f t="shared" si="7"/>
        <v>918.50626739148129</v>
      </c>
      <c r="J64" s="40">
        <f t="shared" si="9"/>
        <v>-36.950485280786019</v>
      </c>
      <c r="K64" s="37">
        <f t="shared" si="4"/>
        <v>881.5557821106953</v>
      </c>
      <c r="L64" s="37">
        <f t="shared" si="8"/>
        <v>1731384.3140329423</v>
      </c>
      <c r="M64" s="37">
        <f t="shared" si="5"/>
        <v>1661732.6492786605</v>
      </c>
      <c r="N64" s="63"/>
      <c r="O64" s="74"/>
      <c r="P64" s="69"/>
    </row>
    <row r="65" spans="1:16" s="34" customFormat="1" x14ac:dyDescent="0.3">
      <c r="A65" s="33">
        <v>434</v>
      </c>
      <c r="B65" s="34" t="s">
        <v>120</v>
      </c>
      <c r="C65" s="36">
        <v>2636</v>
      </c>
      <c r="D65" s="36">
        <v>1359</v>
      </c>
      <c r="E65" s="37">
        <f t="shared" si="1"/>
        <v>1939.6615158204563</v>
      </c>
      <c r="F65" s="38">
        <f t="shared" si="6"/>
        <v>0.61678807641276823</v>
      </c>
      <c r="G65" s="39">
        <f t="shared" si="2"/>
        <v>723.06983452927409</v>
      </c>
      <c r="H65" s="39">
        <f t="shared" si="3"/>
        <v>311.72351007415295</v>
      </c>
      <c r="I65" s="37">
        <f t="shared" si="7"/>
        <v>1034.7933446034272</v>
      </c>
      <c r="J65" s="40">
        <f t="shared" si="9"/>
        <v>-36.950485280786019</v>
      </c>
      <c r="K65" s="37">
        <f t="shared" si="4"/>
        <v>997.84285932264117</v>
      </c>
      <c r="L65" s="37">
        <f t="shared" si="8"/>
        <v>1406284.1553160576</v>
      </c>
      <c r="M65" s="37">
        <f t="shared" si="5"/>
        <v>1356068.4458194694</v>
      </c>
      <c r="N65" s="63"/>
      <c r="O65" s="74"/>
      <c r="P65" s="69"/>
    </row>
    <row r="66" spans="1:16" s="34" customFormat="1" x14ac:dyDescent="0.3">
      <c r="A66" s="33">
        <v>436</v>
      </c>
      <c r="B66" s="34" t="s">
        <v>121</v>
      </c>
      <c r="C66" s="36">
        <v>3215</v>
      </c>
      <c r="D66" s="36">
        <v>1656</v>
      </c>
      <c r="E66" s="37">
        <f t="shared" si="1"/>
        <v>1941.4251207729469</v>
      </c>
      <c r="F66" s="38">
        <f t="shared" si="6"/>
        <v>0.61734888070636618</v>
      </c>
      <c r="G66" s="39">
        <f t="shared" si="2"/>
        <v>722.01167155777978</v>
      </c>
      <c r="H66" s="39">
        <f t="shared" si="3"/>
        <v>311.10624834078124</v>
      </c>
      <c r="I66" s="37">
        <f t="shared" si="7"/>
        <v>1033.117919898561</v>
      </c>
      <c r="J66" s="40">
        <f t="shared" si="9"/>
        <v>-36.950485280786019</v>
      </c>
      <c r="K66" s="37">
        <f t="shared" si="4"/>
        <v>996.16743461777503</v>
      </c>
      <c r="L66" s="37">
        <f t="shared" si="8"/>
        <v>1710843.275352017</v>
      </c>
      <c r="M66" s="37">
        <f t="shared" si="5"/>
        <v>1649653.2717270355</v>
      </c>
      <c r="N66" s="63"/>
      <c r="O66" s="74"/>
      <c r="P66" s="69"/>
    </row>
    <row r="67" spans="1:16" s="34" customFormat="1" x14ac:dyDescent="0.3">
      <c r="A67" s="33">
        <v>437</v>
      </c>
      <c r="B67" s="34" t="s">
        <v>122</v>
      </c>
      <c r="C67" s="36">
        <v>13109</v>
      </c>
      <c r="D67" s="36">
        <v>5562</v>
      </c>
      <c r="E67" s="37">
        <f t="shared" si="1"/>
        <v>2356.8860122258179</v>
      </c>
      <c r="F67" s="38">
        <f t="shared" si="6"/>
        <v>0.74946024239183973</v>
      </c>
      <c r="G67" s="39">
        <f t="shared" si="2"/>
        <v>472.73513668605716</v>
      </c>
      <c r="H67" s="39">
        <f t="shared" si="3"/>
        <v>165.6949363322764</v>
      </c>
      <c r="I67" s="37">
        <f t="shared" si="7"/>
        <v>638.43007301833359</v>
      </c>
      <c r="J67" s="40">
        <f t="shared" si="9"/>
        <v>-36.950485280786019</v>
      </c>
      <c r="K67" s="37">
        <f t="shared" si="4"/>
        <v>601.4795877375476</v>
      </c>
      <c r="L67" s="37">
        <f t="shared" si="8"/>
        <v>3550948.0661279713</v>
      </c>
      <c r="M67" s="37">
        <f t="shared" si="5"/>
        <v>3345429.46699624</v>
      </c>
      <c r="N67" s="63"/>
      <c r="O67" s="74"/>
      <c r="P67" s="69"/>
    </row>
    <row r="68" spans="1:16" s="34" customFormat="1" x14ac:dyDescent="0.3">
      <c r="A68" s="33">
        <v>438</v>
      </c>
      <c r="B68" s="34" t="s">
        <v>123</v>
      </c>
      <c r="C68" s="36">
        <v>5538</v>
      </c>
      <c r="D68" s="36">
        <v>2418</v>
      </c>
      <c r="E68" s="37">
        <f t="shared" si="1"/>
        <v>2290.3225806451615</v>
      </c>
      <c r="F68" s="38">
        <f t="shared" si="6"/>
        <v>0.72829390455959175</v>
      </c>
      <c r="G68" s="39">
        <f t="shared" si="2"/>
        <v>512.67319563445108</v>
      </c>
      <c r="H68" s="39">
        <f t="shared" si="3"/>
        <v>188.99213738550617</v>
      </c>
      <c r="I68" s="37">
        <f t="shared" si="7"/>
        <v>701.66533301995719</v>
      </c>
      <c r="J68" s="40">
        <f t="shared" si="9"/>
        <v>-36.950485280786019</v>
      </c>
      <c r="K68" s="37">
        <f t="shared" si="4"/>
        <v>664.7148477391712</v>
      </c>
      <c r="L68" s="37">
        <f t="shared" si="8"/>
        <v>1696626.7752422565</v>
      </c>
      <c r="M68" s="37">
        <f t="shared" si="5"/>
        <v>1607280.5018333159</v>
      </c>
      <c r="N68" s="63"/>
      <c r="O68" s="74"/>
      <c r="P68" s="69"/>
    </row>
    <row r="69" spans="1:16" s="34" customFormat="1" x14ac:dyDescent="0.3">
      <c r="A69" s="33">
        <v>439</v>
      </c>
      <c r="B69" s="34" t="s">
        <v>124</v>
      </c>
      <c r="C69" s="36">
        <v>3408</v>
      </c>
      <c r="D69" s="36">
        <v>1597</v>
      </c>
      <c r="E69" s="37">
        <f t="shared" si="1"/>
        <v>2134.0012523481528</v>
      </c>
      <c r="F69" s="38">
        <f t="shared" si="6"/>
        <v>0.67858567938927516</v>
      </c>
      <c r="G69" s="39">
        <f t="shared" si="2"/>
        <v>606.46599261265624</v>
      </c>
      <c r="H69" s="39">
        <f t="shared" si="3"/>
        <v>243.70460228945919</v>
      </c>
      <c r="I69" s="37">
        <f t="shared" si="7"/>
        <v>850.17059490211545</v>
      </c>
      <c r="J69" s="40">
        <f t="shared" si="9"/>
        <v>-36.950485280786019</v>
      </c>
      <c r="K69" s="37">
        <f t="shared" si="4"/>
        <v>813.22010962132947</v>
      </c>
      <c r="L69" s="37">
        <f t="shared" si="8"/>
        <v>1357722.4400586784</v>
      </c>
      <c r="M69" s="37">
        <f t="shared" si="5"/>
        <v>1298712.5150652633</v>
      </c>
      <c r="N69" s="63"/>
      <c r="O69" s="74"/>
      <c r="P69" s="69"/>
    </row>
    <row r="70" spans="1:16" s="34" customFormat="1" x14ac:dyDescent="0.3">
      <c r="A70" s="33">
        <v>441</v>
      </c>
      <c r="B70" s="34" t="s">
        <v>125</v>
      </c>
      <c r="C70" s="36">
        <v>4667</v>
      </c>
      <c r="D70" s="36">
        <v>1991</v>
      </c>
      <c r="E70" s="37">
        <f t="shared" si="1"/>
        <v>2344.0482169763936</v>
      </c>
      <c r="F70" s="38">
        <f t="shared" si="6"/>
        <v>0.74537798423870827</v>
      </c>
      <c r="G70" s="39">
        <f t="shared" si="2"/>
        <v>480.43781383571172</v>
      </c>
      <c r="H70" s="39">
        <f t="shared" si="3"/>
        <v>170.18816466957492</v>
      </c>
      <c r="I70" s="37">
        <f t="shared" si="7"/>
        <v>650.62597850528664</v>
      </c>
      <c r="J70" s="40">
        <f t="shared" si="9"/>
        <v>-36.950485280786019</v>
      </c>
      <c r="K70" s="37">
        <f t="shared" si="4"/>
        <v>613.67549322450066</v>
      </c>
      <c r="L70" s="37">
        <f t="shared" si="8"/>
        <v>1295396.3232040256</v>
      </c>
      <c r="M70" s="37">
        <f t="shared" si="5"/>
        <v>1221827.9070099809</v>
      </c>
      <c r="N70" s="63"/>
      <c r="O70" s="74"/>
      <c r="P70" s="69"/>
    </row>
    <row r="71" spans="1:16" s="34" customFormat="1" x14ac:dyDescent="0.3">
      <c r="A71" s="33">
        <v>501</v>
      </c>
      <c r="B71" s="34" t="s">
        <v>126</v>
      </c>
      <c r="C71" s="36">
        <v>80486</v>
      </c>
      <c r="D71" s="36">
        <v>27300</v>
      </c>
      <c r="E71" s="37">
        <f t="shared" si="1"/>
        <v>2948.2051282051284</v>
      </c>
      <c r="F71" s="38">
        <f t="shared" si="6"/>
        <v>0.93749231763601215</v>
      </c>
      <c r="G71" s="39">
        <f t="shared" si="2"/>
        <v>117.9436670984709</v>
      </c>
      <c r="H71" s="39">
        <f t="shared" si="3"/>
        <v>0</v>
      </c>
      <c r="I71" s="37">
        <f t="shared" si="7"/>
        <v>117.9436670984709</v>
      </c>
      <c r="J71" s="40">
        <f t="shared" si="9"/>
        <v>-36.950485280786019</v>
      </c>
      <c r="K71" s="37">
        <f t="shared" si="4"/>
        <v>80.993181817684871</v>
      </c>
      <c r="L71" s="37">
        <f t="shared" si="8"/>
        <v>3219862.1117882556</v>
      </c>
      <c r="M71" s="37">
        <f t="shared" si="5"/>
        <v>2211113.8636227972</v>
      </c>
      <c r="N71" s="63"/>
      <c r="O71" s="74"/>
      <c r="P71" s="69"/>
    </row>
    <row r="72" spans="1:16" s="34" customFormat="1" x14ac:dyDescent="0.3">
      <c r="A72" s="33">
        <v>502</v>
      </c>
      <c r="B72" s="34" t="s">
        <v>127</v>
      </c>
      <c r="C72" s="36">
        <v>78135</v>
      </c>
      <c r="D72" s="36">
        <v>30063</v>
      </c>
      <c r="E72" s="37">
        <f t="shared" ref="E72:E135" si="10">(C72*1000)/D72</f>
        <v>2599.0420117752719</v>
      </c>
      <c r="F72" s="38">
        <f t="shared" si="6"/>
        <v>0.82646281832362112</v>
      </c>
      <c r="G72" s="39">
        <f t="shared" ref="G72:G135" si="11">(E$437-E72)*0.6</f>
        <v>327.44153695638477</v>
      </c>
      <c r="H72" s="39">
        <f t="shared" ref="H72:H135" si="12">IF(E72&gt;=E$437*0.9,0,IF(E72&lt;0.9*E$437,(E$437*0.9-E72)*0.35))</f>
        <v>80.940336489967507</v>
      </c>
      <c r="I72" s="37">
        <f t="shared" ref="I72:I135" si="13">G72+H72</f>
        <v>408.3818734463523</v>
      </c>
      <c r="J72" s="40">
        <f t="shared" si="9"/>
        <v>-36.950485280786019</v>
      </c>
      <c r="K72" s="37">
        <f t="shared" ref="K72:K135" si="14">I72+J72</f>
        <v>371.43138816556626</v>
      </c>
      <c r="L72" s="37">
        <f t="shared" ref="L72:L135" si="15">(I72*D72)</f>
        <v>12277184.261417689</v>
      </c>
      <c r="M72" s="37">
        <f t="shared" ref="M72:M135" si="16">(K72*D72)</f>
        <v>11166341.822421419</v>
      </c>
      <c r="N72" s="63"/>
      <c r="O72" s="74"/>
      <c r="P72" s="69"/>
    </row>
    <row r="73" spans="1:16" s="34" customFormat="1" x14ac:dyDescent="0.3">
      <c r="A73" s="33">
        <v>511</v>
      </c>
      <c r="B73" s="34" t="s">
        <v>128</v>
      </c>
      <c r="C73" s="36">
        <v>6358</v>
      </c>
      <c r="D73" s="36">
        <v>2745</v>
      </c>
      <c r="E73" s="37">
        <f t="shared" si="10"/>
        <v>2316.2112932604737</v>
      </c>
      <c r="F73" s="38">
        <f t="shared" ref="F73:F136" si="17">IF(ISNUMBER(C73),E73/E$437,"")</f>
        <v>0.73652619103048522</v>
      </c>
      <c r="G73" s="39">
        <f t="shared" si="11"/>
        <v>497.1399680652637</v>
      </c>
      <c r="H73" s="39">
        <f t="shared" si="12"/>
        <v>179.9310879701469</v>
      </c>
      <c r="I73" s="37">
        <f t="shared" si="13"/>
        <v>677.07105603541061</v>
      </c>
      <c r="J73" s="40">
        <f t="shared" si="9"/>
        <v>-36.950485280786019</v>
      </c>
      <c r="K73" s="37">
        <f t="shared" si="14"/>
        <v>640.12057075462462</v>
      </c>
      <c r="L73" s="37">
        <f t="shared" si="15"/>
        <v>1858560.0488172022</v>
      </c>
      <c r="M73" s="37">
        <f t="shared" si="16"/>
        <v>1757130.9667214446</v>
      </c>
      <c r="N73" s="63"/>
      <c r="O73" s="74"/>
      <c r="P73" s="69"/>
    </row>
    <row r="74" spans="1:16" s="34" customFormat="1" x14ac:dyDescent="0.3">
      <c r="A74" s="33">
        <v>512</v>
      </c>
      <c r="B74" s="34" t="s">
        <v>129</v>
      </c>
      <c r="C74" s="36">
        <v>4829</v>
      </c>
      <c r="D74" s="36">
        <v>2059</v>
      </c>
      <c r="E74" s="37">
        <f t="shared" si="10"/>
        <v>2345.3132588635258</v>
      </c>
      <c r="F74" s="38">
        <f t="shared" si="17"/>
        <v>0.74578025171980322</v>
      </c>
      <c r="G74" s="39">
        <f t="shared" si="11"/>
        <v>479.67878870343247</v>
      </c>
      <c r="H74" s="39">
        <f t="shared" si="12"/>
        <v>169.74540000907865</v>
      </c>
      <c r="I74" s="37">
        <f t="shared" si="13"/>
        <v>649.42418871251107</v>
      </c>
      <c r="J74" s="40">
        <f t="shared" ref="J74:J137" si="18">I$439</f>
        <v>-36.950485280786019</v>
      </c>
      <c r="K74" s="37">
        <f t="shared" si="14"/>
        <v>612.47370343172508</v>
      </c>
      <c r="L74" s="37">
        <f t="shared" si="15"/>
        <v>1337164.4045590602</v>
      </c>
      <c r="M74" s="37">
        <f t="shared" si="16"/>
        <v>1261083.355365922</v>
      </c>
      <c r="N74" s="63"/>
      <c r="O74" s="74"/>
      <c r="P74" s="69"/>
    </row>
    <row r="75" spans="1:16" s="34" customFormat="1" x14ac:dyDescent="0.3">
      <c r="A75" s="33">
        <v>513</v>
      </c>
      <c r="B75" s="34" t="s">
        <v>130</v>
      </c>
      <c r="C75" s="36">
        <v>5186</v>
      </c>
      <c r="D75" s="36">
        <v>2245</v>
      </c>
      <c r="E75" s="37">
        <f t="shared" si="10"/>
        <v>2310.0222717149222</v>
      </c>
      <c r="F75" s="38">
        <f t="shared" si="17"/>
        <v>0.73455815966891891</v>
      </c>
      <c r="G75" s="39">
        <f t="shared" si="11"/>
        <v>500.85338099259457</v>
      </c>
      <c r="H75" s="39">
        <f t="shared" si="12"/>
        <v>182.09724551108991</v>
      </c>
      <c r="I75" s="37">
        <f t="shared" si="13"/>
        <v>682.95062650368448</v>
      </c>
      <c r="J75" s="40">
        <f t="shared" si="18"/>
        <v>-36.950485280786019</v>
      </c>
      <c r="K75" s="37">
        <f t="shared" si="14"/>
        <v>646.00014122289849</v>
      </c>
      <c r="L75" s="37">
        <f t="shared" si="15"/>
        <v>1533224.1565007716</v>
      </c>
      <c r="M75" s="37">
        <f t="shared" si="16"/>
        <v>1450270.3170454071</v>
      </c>
      <c r="N75" s="63"/>
      <c r="O75" s="74"/>
      <c r="P75" s="69"/>
    </row>
    <row r="76" spans="1:16" s="34" customFormat="1" x14ac:dyDescent="0.3">
      <c r="A76" s="33">
        <v>514</v>
      </c>
      <c r="B76" s="34" t="s">
        <v>131</v>
      </c>
      <c r="C76" s="36">
        <v>5615</v>
      </c>
      <c r="D76" s="36">
        <v>2356</v>
      </c>
      <c r="E76" s="37">
        <f t="shared" si="10"/>
        <v>2383.2767402376912</v>
      </c>
      <c r="F76" s="38">
        <f t="shared" si="17"/>
        <v>0.75785216347333351</v>
      </c>
      <c r="G76" s="39">
        <f t="shared" si="11"/>
        <v>456.90069987893321</v>
      </c>
      <c r="H76" s="39">
        <f t="shared" si="12"/>
        <v>156.45818152812075</v>
      </c>
      <c r="I76" s="37">
        <f t="shared" si="13"/>
        <v>613.35888140705401</v>
      </c>
      <c r="J76" s="40">
        <f t="shared" si="18"/>
        <v>-36.950485280786019</v>
      </c>
      <c r="K76" s="37">
        <f t="shared" si="14"/>
        <v>576.40839612626803</v>
      </c>
      <c r="L76" s="37">
        <f t="shared" si="15"/>
        <v>1445073.5245950192</v>
      </c>
      <c r="M76" s="37">
        <f t="shared" si="16"/>
        <v>1358018.1812734874</v>
      </c>
      <c r="N76" s="63"/>
      <c r="O76" s="74"/>
      <c r="P76" s="69"/>
    </row>
    <row r="77" spans="1:16" s="34" customFormat="1" x14ac:dyDescent="0.3">
      <c r="A77" s="33">
        <v>515</v>
      </c>
      <c r="B77" s="34" t="s">
        <v>132</v>
      </c>
      <c r="C77" s="36">
        <v>8087</v>
      </c>
      <c r="D77" s="36">
        <v>3675</v>
      </c>
      <c r="E77" s="37">
        <f t="shared" si="10"/>
        <v>2200.5442176870747</v>
      </c>
      <c r="F77" s="38">
        <f t="shared" si="17"/>
        <v>0.69974550921290002</v>
      </c>
      <c r="G77" s="39">
        <f t="shared" si="11"/>
        <v>566.54021340930308</v>
      </c>
      <c r="H77" s="39">
        <f t="shared" si="12"/>
        <v>220.41456442083654</v>
      </c>
      <c r="I77" s="37">
        <f t="shared" si="13"/>
        <v>786.95477783013962</v>
      </c>
      <c r="J77" s="40">
        <f t="shared" si="18"/>
        <v>-36.950485280786019</v>
      </c>
      <c r="K77" s="37">
        <f t="shared" si="14"/>
        <v>750.00429254935364</v>
      </c>
      <c r="L77" s="37">
        <f t="shared" si="15"/>
        <v>2892058.808525763</v>
      </c>
      <c r="M77" s="37">
        <f t="shared" si="16"/>
        <v>2756265.7751188744</v>
      </c>
      <c r="N77" s="63"/>
      <c r="O77" s="74"/>
      <c r="P77" s="69"/>
    </row>
    <row r="78" spans="1:16" s="34" customFormat="1" x14ac:dyDescent="0.3">
      <c r="A78" s="33">
        <v>516</v>
      </c>
      <c r="B78" s="34" t="s">
        <v>133</v>
      </c>
      <c r="C78" s="36">
        <v>13985</v>
      </c>
      <c r="D78" s="36">
        <v>5754</v>
      </c>
      <c r="E78" s="37">
        <f t="shared" si="10"/>
        <v>2430.4831421619742</v>
      </c>
      <c r="F78" s="38">
        <f t="shared" si="17"/>
        <v>0.77286320823540411</v>
      </c>
      <c r="G78" s="39">
        <f t="shared" si="11"/>
        <v>428.57685872436338</v>
      </c>
      <c r="H78" s="39">
        <f t="shared" si="12"/>
        <v>139.93594085462169</v>
      </c>
      <c r="I78" s="37">
        <f t="shared" si="13"/>
        <v>568.5127995789851</v>
      </c>
      <c r="J78" s="40">
        <f t="shared" si="18"/>
        <v>-36.950485280786019</v>
      </c>
      <c r="K78" s="37">
        <f t="shared" si="14"/>
        <v>531.56231429819911</v>
      </c>
      <c r="L78" s="37">
        <f t="shared" si="15"/>
        <v>3271222.6487774802</v>
      </c>
      <c r="M78" s="37">
        <f t="shared" si="16"/>
        <v>3058609.5564718377</v>
      </c>
      <c r="N78" s="63"/>
      <c r="O78" s="74"/>
      <c r="P78" s="69"/>
    </row>
    <row r="79" spans="1:16" s="34" customFormat="1" x14ac:dyDescent="0.3">
      <c r="A79" s="33">
        <v>517</v>
      </c>
      <c r="B79" s="34" t="s">
        <v>134</v>
      </c>
      <c r="C79" s="36">
        <v>12645</v>
      </c>
      <c r="D79" s="36">
        <v>5965</v>
      </c>
      <c r="E79" s="37">
        <f t="shared" si="10"/>
        <v>2119.8658843252306</v>
      </c>
      <c r="F79" s="38">
        <f t="shared" si="17"/>
        <v>0.67409080934048893</v>
      </c>
      <c r="G79" s="39">
        <f t="shared" si="11"/>
        <v>614.94721342640958</v>
      </c>
      <c r="H79" s="39">
        <f t="shared" si="12"/>
        <v>248.65198109748198</v>
      </c>
      <c r="I79" s="37">
        <f t="shared" si="13"/>
        <v>863.59919452389158</v>
      </c>
      <c r="J79" s="40">
        <f t="shared" si="18"/>
        <v>-36.950485280786019</v>
      </c>
      <c r="K79" s="37">
        <f t="shared" si="14"/>
        <v>826.6487092431056</v>
      </c>
      <c r="L79" s="37">
        <f t="shared" si="15"/>
        <v>5151369.1953350129</v>
      </c>
      <c r="M79" s="37">
        <f t="shared" si="16"/>
        <v>4930959.5506351246</v>
      </c>
      <c r="N79" s="63"/>
      <c r="O79" s="74"/>
      <c r="P79" s="69"/>
    </row>
    <row r="80" spans="1:16" s="34" customFormat="1" x14ac:dyDescent="0.3">
      <c r="A80" s="33">
        <v>519</v>
      </c>
      <c r="B80" s="34" t="s">
        <v>135</v>
      </c>
      <c r="C80" s="36">
        <v>7905</v>
      </c>
      <c r="D80" s="36">
        <v>3204</v>
      </c>
      <c r="E80" s="37">
        <f t="shared" si="10"/>
        <v>2467.2284644194756</v>
      </c>
      <c r="F80" s="38">
        <f t="shared" si="17"/>
        <v>0.78454776064185061</v>
      </c>
      <c r="G80" s="39">
        <f t="shared" si="11"/>
        <v>406.52966536986258</v>
      </c>
      <c r="H80" s="39">
        <f t="shared" si="12"/>
        <v>127.07507806449622</v>
      </c>
      <c r="I80" s="37">
        <f t="shared" si="13"/>
        <v>533.60474343435885</v>
      </c>
      <c r="J80" s="40">
        <f t="shared" si="18"/>
        <v>-36.950485280786019</v>
      </c>
      <c r="K80" s="37">
        <f t="shared" si="14"/>
        <v>496.65425815357281</v>
      </c>
      <c r="L80" s="37">
        <f t="shared" si="15"/>
        <v>1709669.5979636859</v>
      </c>
      <c r="M80" s="37">
        <f t="shared" si="16"/>
        <v>1591280.2431240473</v>
      </c>
      <c r="N80" s="63"/>
      <c r="O80" s="74"/>
      <c r="P80" s="69"/>
    </row>
    <row r="81" spans="1:16" s="34" customFormat="1" x14ac:dyDescent="0.3">
      <c r="A81" s="33">
        <v>520</v>
      </c>
      <c r="B81" s="34" t="s">
        <v>136</v>
      </c>
      <c r="C81" s="36">
        <v>10250</v>
      </c>
      <c r="D81" s="36">
        <v>4459</v>
      </c>
      <c r="E81" s="37">
        <f t="shared" si="10"/>
        <v>2298.7216864767884</v>
      </c>
      <c r="F81" s="38">
        <f t="shared" si="17"/>
        <v>0.73096471505267158</v>
      </c>
      <c r="G81" s="39">
        <f t="shared" si="11"/>
        <v>507.63373213547493</v>
      </c>
      <c r="H81" s="39">
        <f t="shared" si="12"/>
        <v>186.05245034443675</v>
      </c>
      <c r="I81" s="37">
        <f t="shared" si="13"/>
        <v>693.68618247991162</v>
      </c>
      <c r="J81" s="40">
        <f t="shared" si="18"/>
        <v>-36.950485280786019</v>
      </c>
      <c r="K81" s="37">
        <f t="shared" si="14"/>
        <v>656.73569719912564</v>
      </c>
      <c r="L81" s="37">
        <f t="shared" si="15"/>
        <v>3093146.6876779259</v>
      </c>
      <c r="M81" s="37">
        <f t="shared" si="16"/>
        <v>2928384.4738109014</v>
      </c>
      <c r="N81" s="63"/>
      <c r="O81" s="74"/>
      <c r="P81" s="69"/>
    </row>
    <row r="82" spans="1:16" s="34" customFormat="1" x14ac:dyDescent="0.3">
      <c r="A82" s="33">
        <v>521</v>
      </c>
      <c r="B82" s="34" t="s">
        <v>137</v>
      </c>
      <c r="C82" s="36">
        <v>13646</v>
      </c>
      <c r="D82" s="36">
        <v>5065</v>
      </c>
      <c r="E82" s="37">
        <f t="shared" si="10"/>
        <v>2694.1757156959525</v>
      </c>
      <c r="F82" s="38">
        <f t="shared" si="17"/>
        <v>0.85671414504463339</v>
      </c>
      <c r="G82" s="39">
        <f t="shared" si="11"/>
        <v>270.36131460397644</v>
      </c>
      <c r="H82" s="39">
        <f t="shared" si="12"/>
        <v>47.643540117729316</v>
      </c>
      <c r="I82" s="37">
        <f t="shared" si="13"/>
        <v>318.00485472170578</v>
      </c>
      <c r="J82" s="40">
        <f t="shared" si="18"/>
        <v>-36.950485280786019</v>
      </c>
      <c r="K82" s="37">
        <f t="shared" si="14"/>
        <v>281.05436944091974</v>
      </c>
      <c r="L82" s="37">
        <f t="shared" si="15"/>
        <v>1610694.5891654398</v>
      </c>
      <c r="M82" s="37">
        <f t="shared" si="16"/>
        <v>1423540.3812182585</v>
      </c>
      <c r="N82" s="63"/>
      <c r="O82" s="74"/>
      <c r="P82" s="69"/>
    </row>
    <row r="83" spans="1:16" s="34" customFormat="1" x14ac:dyDescent="0.3">
      <c r="A83" s="33">
        <v>522</v>
      </c>
      <c r="B83" s="34" t="s">
        <v>138</v>
      </c>
      <c r="C83" s="36">
        <v>14848</v>
      </c>
      <c r="D83" s="36">
        <v>6210</v>
      </c>
      <c r="E83" s="37">
        <f t="shared" si="10"/>
        <v>2390.9822866344607</v>
      </c>
      <c r="F83" s="38">
        <f t="shared" si="17"/>
        <v>0.76030243074987036</v>
      </c>
      <c r="G83" s="39">
        <f t="shared" si="11"/>
        <v>452.27737204087151</v>
      </c>
      <c r="H83" s="39">
        <f t="shared" si="12"/>
        <v>153.76124028925142</v>
      </c>
      <c r="I83" s="37">
        <f t="shared" si="13"/>
        <v>606.03861233012299</v>
      </c>
      <c r="J83" s="40">
        <f t="shared" si="18"/>
        <v>-36.950485280786019</v>
      </c>
      <c r="K83" s="37">
        <f t="shared" si="14"/>
        <v>569.088127049337</v>
      </c>
      <c r="L83" s="37">
        <f t="shared" si="15"/>
        <v>3763499.7825700636</v>
      </c>
      <c r="M83" s="37">
        <f t="shared" si="16"/>
        <v>3534037.2689763829</v>
      </c>
      <c r="N83" s="63"/>
      <c r="O83" s="74"/>
      <c r="P83" s="69"/>
    </row>
    <row r="84" spans="1:16" s="34" customFormat="1" x14ac:dyDescent="0.3">
      <c r="A84" s="33">
        <v>528</v>
      </c>
      <c r="B84" s="34" t="s">
        <v>139</v>
      </c>
      <c r="C84" s="36">
        <v>36841</v>
      </c>
      <c r="D84" s="36">
        <v>14796</v>
      </c>
      <c r="E84" s="37">
        <f t="shared" si="10"/>
        <v>2489.9297107326306</v>
      </c>
      <c r="F84" s="38">
        <f t="shared" si="17"/>
        <v>0.79176647273747136</v>
      </c>
      <c r="G84" s="39">
        <f t="shared" si="11"/>
        <v>392.90891758196955</v>
      </c>
      <c r="H84" s="39">
        <f t="shared" si="12"/>
        <v>119.12964185489197</v>
      </c>
      <c r="I84" s="37">
        <f t="shared" si="13"/>
        <v>512.03855943686153</v>
      </c>
      <c r="J84" s="40">
        <f t="shared" si="18"/>
        <v>-36.950485280786019</v>
      </c>
      <c r="K84" s="37">
        <f t="shared" si="14"/>
        <v>475.08807415607549</v>
      </c>
      <c r="L84" s="37">
        <f t="shared" si="15"/>
        <v>7576122.5254278034</v>
      </c>
      <c r="M84" s="37">
        <f t="shared" si="16"/>
        <v>7029403.1452132929</v>
      </c>
      <c r="N84" s="63"/>
      <c r="O84" s="74"/>
      <c r="P84" s="69"/>
    </row>
    <row r="85" spans="1:16" s="34" customFormat="1" x14ac:dyDescent="0.3">
      <c r="A85" s="33">
        <v>529</v>
      </c>
      <c r="B85" s="34" t="s">
        <v>140</v>
      </c>
      <c r="C85" s="36">
        <v>32457</v>
      </c>
      <c r="D85" s="36">
        <v>13152</v>
      </c>
      <c r="E85" s="37">
        <f t="shared" si="10"/>
        <v>2467.837591240876</v>
      </c>
      <c r="F85" s="38">
        <f t="shared" si="17"/>
        <v>0.7847414553444565</v>
      </c>
      <c r="G85" s="39">
        <f t="shared" si="11"/>
        <v>406.16418927702233</v>
      </c>
      <c r="H85" s="39">
        <f t="shared" si="12"/>
        <v>126.86188367700608</v>
      </c>
      <c r="I85" s="37">
        <f t="shared" si="13"/>
        <v>533.02607295402845</v>
      </c>
      <c r="J85" s="40">
        <f t="shared" si="18"/>
        <v>-36.950485280786019</v>
      </c>
      <c r="K85" s="37">
        <f t="shared" si="14"/>
        <v>496.07558767324241</v>
      </c>
      <c r="L85" s="37">
        <f t="shared" si="15"/>
        <v>7010358.9114913819</v>
      </c>
      <c r="M85" s="37">
        <f t="shared" si="16"/>
        <v>6524386.1290784841</v>
      </c>
      <c r="N85" s="63"/>
      <c r="O85" s="74"/>
      <c r="P85" s="69"/>
    </row>
    <row r="86" spans="1:16" s="34" customFormat="1" x14ac:dyDescent="0.3">
      <c r="A86" s="33">
        <v>532</v>
      </c>
      <c r="B86" s="34" t="s">
        <v>141</v>
      </c>
      <c r="C86" s="36">
        <v>15565</v>
      </c>
      <c r="D86" s="36">
        <v>6599</v>
      </c>
      <c r="E86" s="37">
        <f t="shared" si="10"/>
        <v>2358.6907107137445</v>
      </c>
      <c r="F86" s="38">
        <f t="shared" si="17"/>
        <v>0.75003411391519281</v>
      </c>
      <c r="G86" s="39">
        <f t="shared" si="11"/>
        <v>471.65231759330123</v>
      </c>
      <c r="H86" s="39">
        <f t="shared" si="12"/>
        <v>165.06329186150211</v>
      </c>
      <c r="I86" s="37">
        <f t="shared" si="13"/>
        <v>636.71560945480337</v>
      </c>
      <c r="J86" s="40">
        <f t="shared" si="18"/>
        <v>-36.950485280786019</v>
      </c>
      <c r="K86" s="37">
        <f t="shared" si="14"/>
        <v>599.76512417401739</v>
      </c>
      <c r="L86" s="37">
        <f t="shared" si="15"/>
        <v>4201686.3067922471</v>
      </c>
      <c r="M86" s="37">
        <f t="shared" si="16"/>
        <v>3957850.0544243408</v>
      </c>
      <c r="N86" s="63"/>
      <c r="O86" s="74"/>
      <c r="P86" s="69"/>
    </row>
    <row r="87" spans="1:16" s="34" customFormat="1" x14ac:dyDescent="0.3">
      <c r="A87" s="33">
        <v>533</v>
      </c>
      <c r="B87" s="34" t="s">
        <v>142</v>
      </c>
      <c r="C87" s="36">
        <v>25021</v>
      </c>
      <c r="D87" s="36">
        <v>9003</v>
      </c>
      <c r="E87" s="37">
        <f t="shared" si="10"/>
        <v>2779.1847162057093</v>
      </c>
      <c r="F87" s="38">
        <f t="shared" si="17"/>
        <v>0.88374594284777042</v>
      </c>
      <c r="G87" s="39">
        <f t="shared" si="11"/>
        <v>219.35591429812237</v>
      </c>
      <c r="H87" s="39">
        <f t="shared" si="12"/>
        <v>17.890389939314446</v>
      </c>
      <c r="I87" s="37">
        <f t="shared" si="13"/>
        <v>237.24630423743682</v>
      </c>
      <c r="J87" s="40">
        <f t="shared" si="18"/>
        <v>-36.950485280786019</v>
      </c>
      <c r="K87" s="37">
        <f t="shared" si="14"/>
        <v>200.29581895665081</v>
      </c>
      <c r="L87" s="37">
        <f t="shared" si="15"/>
        <v>2135928.4770496436</v>
      </c>
      <c r="M87" s="37">
        <f t="shared" si="16"/>
        <v>1803263.2580667273</v>
      </c>
      <c r="N87" s="63"/>
      <c r="O87" s="74"/>
      <c r="P87" s="69"/>
    </row>
    <row r="88" spans="1:16" s="34" customFormat="1" x14ac:dyDescent="0.3">
      <c r="A88" s="33">
        <v>534</v>
      </c>
      <c r="B88" s="34" t="s">
        <v>143</v>
      </c>
      <c r="C88" s="36">
        <v>33989</v>
      </c>
      <c r="D88" s="36">
        <v>13685</v>
      </c>
      <c r="E88" s="37">
        <f t="shared" si="10"/>
        <v>2483.6682499086592</v>
      </c>
      <c r="F88" s="38">
        <f t="shared" si="17"/>
        <v>0.7897754065923468</v>
      </c>
      <c r="G88" s="39">
        <f t="shared" si="11"/>
        <v>396.66579407635243</v>
      </c>
      <c r="H88" s="39">
        <f t="shared" si="12"/>
        <v>121.32115314328198</v>
      </c>
      <c r="I88" s="37">
        <f t="shared" si="13"/>
        <v>517.98694721963443</v>
      </c>
      <c r="J88" s="40">
        <f t="shared" si="18"/>
        <v>-36.950485280786019</v>
      </c>
      <c r="K88" s="37">
        <f t="shared" si="14"/>
        <v>481.03646193884839</v>
      </c>
      <c r="L88" s="37">
        <f t="shared" si="15"/>
        <v>7088651.3727006968</v>
      </c>
      <c r="M88" s="37">
        <f t="shared" si="16"/>
        <v>6582983.9816331398</v>
      </c>
      <c r="N88" s="63"/>
      <c r="O88" s="74"/>
      <c r="P88" s="69"/>
    </row>
    <row r="89" spans="1:16" s="34" customFormat="1" x14ac:dyDescent="0.3">
      <c r="A89" s="33">
        <v>536</v>
      </c>
      <c r="B89" s="34" t="s">
        <v>144</v>
      </c>
      <c r="C89" s="36">
        <v>11843</v>
      </c>
      <c r="D89" s="36">
        <v>5772</v>
      </c>
      <c r="E89" s="37">
        <f t="shared" si="10"/>
        <v>2051.801801801802</v>
      </c>
      <c r="F89" s="38">
        <f t="shared" si="17"/>
        <v>0.65244728329740609</v>
      </c>
      <c r="G89" s="39">
        <f t="shared" si="11"/>
        <v>655.78566294046675</v>
      </c>
      <c r="H89" s="39">
        <f t="shared" si="12"/>
        <v>272.47440998068197</v>
      </c>
      <c r="I89" s="37">
        <f t="shared" si="13"/>
        <v>928.26007292114878</v>
      </c>
      <c r="J89" s="40">
        <f t="shared" si="18"/>
        <v>-36.950485280786019</v>
      </c>
      <c r="K89" s="37">
        <f t="shared" si="14"/>
        <v>891.30958764036279</v>
      </c>
      <c r="L89" s="37">
        <f t="shared" si="15"/>
        <v>5357917.1409008708</v>
      </c>
      <c r="M89" s="37">
        <f t="shared" si="16"/>
        <v>5144638.9398601744</v>
      </c>
      <c r="N89" s="63"/>
      <c r="O89" s="74"/>
      <c r="P89" s="69"/>
    </row>
    <row r="90" spans="1:16" s="34" customFormat="1" x14ac:dyDescent="0.3">
      <c r="A90" s="33">
        <v>538</v>
      </c>
      <c r="B90" s="34" t="s">
        <v>145</v>
      </c>
      <c r="C90" s="36">
        <v>14053</v>
      </c>
      <c r="D90" s="36">
        <v>6740</v>
      </c>
      <c r="E90" s="37">
        <f t="shared" si="10"/>
        <v>2085.0148367952524</v>
      </c>
      <c r="F90" s="38">
        <f t="shared" si="17"/>
        <v>0.66300861258004395</v>
      </c>
      <c r="G90" s="39">
        <f t="shared" si="11"/>
        <v>635.85784194439645</v>
      </c>
      <c r="H90" s="39">
        <f t="shared" si="12"/>
        <v>260.8498477329743</v>
      </c>
      <c r="I90" s="37">
        <f t="shared" si="13"/>
        <v>896.70768967737081</v>
      </c>
      <c r="J90" s="40">
        <f t="shared" si="18"/>
        <v>-36.950485280786019</v>
      </c>
      <c r="K90" s="37">
        <f t="shared" si="14"/>
        <v>859.75720439658483</v>
      </c>
      <c r="L90" s="37">
        <f t="shared" si="15"/>
        <v>6043809.8284254791</v>
      </c>
      <c r="M90" s="37">
        <f t="shared" si="16"/>
        <v>5794763.5576329818</v>
      </c>
      <c r="N90" s="63"/>
      <c r="O90" s="74"/>
      <c r="P90" s="69"/>
    </row>
    <row r="91" spans="1:16" s="34" customFormat="1" x14ac:dyDescent="0.3">
      <c r="A91" s="33">
        <v>540</v>
      </c>
      <c r="B91" s="34" t="s">
        <v>146</v>
      </c>
      <c r="C91" s="36">
        <v>6584</v>
      </c>
      <c r="D91" s="36">
        <v>3094</v>
      </c>
      <c r="E91" s="37">
        <f t="shared" si="10"/>
        <v>2127.9896574014219</v>
      </c>
      <c r="F91" s="38">
        <f t="shared" si="17"/>
        <v>0.67667406746465619</v>
      </c>
      <c r="G91" s="39">
        <f t="shared" si="11"/>
        <v>610.07294958069474</v>
      </c>
      <c r="H91" s="39">
        <f t="shared" si="12"/>
        <v>245.80866052081498</v>
      </c>
      <c r="I91" s="37">
        <f t="shared" si="13"/>
        <v>855.88161010150975</v>
      </c>
      <c r="J91" s="40">
        <f t="shared" si="18"/>
        <v>-36.950485280786019</v>
      </c>
      <c r="K91" s="37">
        <f t="shared" si="14"/>
        <v>818.93112482072377</v>
      </c>
      <c r="L91" s="37">
        <f t="shared" si="15"/>
        <v>2648097.701654071</v>
      </c>
      <c r="M91" s="37">
        <f t="shared" si="16"/>
        <v>2533772.9001953192</v>
      </c>
      <c r="N91" s="63"/>
      <c r="O91" s="74"/>
      <c r="P91" s="69"/>
    </row>
    <row r="92" spans="1:16" s="34" customFormat="1" x14ac:dyDescent="0.3">
      <c r="A92" s="33">
        <v>541</v>
      </c>
      <c r="B92" s="34" t="s">
        <v>147</v>
      </c>
      <c r="C92" s="36">
        <v>2710</v>
      </c>
      <c r="D92" s="36">
        <v>1402</v>
      </c>
      <c r="E92" s="37">
        <f t="shared" si="10"/>
        <v>1932.9529243937232</v>
      </c>
      <c r="F92" s="38">
        <f t="shared" si="17"/>
        <v>0.61465482833428398</v>
      </c>
      <c r="G92" s="39">
        <f t="shared" si="11"/>
        <v>727.09498938531408</v>
      </c>
      <c r="H92" s="39">
        <f t="shared" si="12"/>
        <v>314.07151707350954</v>
      </c>
      <c r="I92" s="37">
        <f t="shared" si="13"/>
        <v>1041.1665064588237</v>
      </c>
      <c r="J92" s="40">
        <f t="shared" si="18"/>
        <v>-36.950485280786019</v>
      </c>
      <c r="K92" s="37">
        <f t="shared" si="14"/>
        <v>1004.2160211780377</v>
      </c>
      <c r="L92" s="37">
        <f t="shared" si="15"/>
        <v>1459715.4420552708</v>
      </c>
      <c r="M92" s="37">
        <f t="shared" si="16"/>
        <v>1407910.861691609</v>
      </c>
      <c r="N92" s="63"/>
      <c r="O92" s="74"/>
      <c r="P92" s="69"/>
    </row>
    <row r="93" spans="1:16" s="34" customFormat="1" x14ac:dyDescent="0.3">
      <c r="A93" s="33">
        <v>542</v>
      </c>
      <c r="B93" s="34" t="s">
        <v>148</v>
      </c>
      <c r="C93" s="36">
        <v>16306</v>
      </c>
      <c r="D93" s="36">
        <v>6466</v>
      </c>
      <c r="E93" s="37">
        <f t="shared" si="10"/>
        <v>2521.8063717909063</v>
      </c>
      <c r="F93" s="38">
        <f t="shared" si="17"/>
        <v>0.80190285184085286</v>
      </c>
      <c r="G93" s="39">
        <f t="shared" si="11"/>
        <v>373.78292094700419</v>
      </c>
      <c r="H93" s="39">
        <f t="shared" si="12"/>
        <v>107.97281048449548</v>
      </c>
      <c r="I93" s="37">
        <f t="shared" si="13"/>
        <v>481.75573143149967</v>
      </c>
      <c r="J93" s="40">
        <f t="shared" si="18"/>
        <v>-36.950485280786019</v>
      </c>
      <c r="K93" s="37">
        <f t="shared" si="14"/>
        <v>444.80524615071363</v>
      </c>
      <c r="L93" s="37">
        <f t="shared" si="15"/>
        <v>3115032.5594360768</v>
      </c>
      <c r="M93" s="37">
        <f t="shared" si="16"/>
        <v>2876110.7216105144</v>
      </c>
      <c r="N93" s="63"/>
      <c r="O93" s="74"/>
      <c r="P93" s="69"/>
    </row>
    <row r="94" spans="1:16" s="34" customFormat="1" x14ac:dyDescent="0.3">
      <c r="A94" s="33">
        <v>543</v>
      </c>
      <c r="B94" s="34" t="s">
        <v>149</v>
      </c>
      <c r="C94" s="36">
        <v>5538</v>
      </c>
      <c r="D94" s="36">
        <v>2180</v>
      </c>
      <c r="E94" s="37">
        <f t="shared" si="10"/>
        <v>2540.3669724770643</v>
      </c>
      <c r="F94" s="38">
        <f t="shared" si="17"/>
        <v>0.80780489047022608</v>
      </c>
      <c r="G94" s="39">
        <f t="shared" si="11"/>
        <v>362.64656053530933</v>
      </c>
      <c r="H94" s="39">
        <f t="shared" si="12"/>
        <v>101.47660024434016</v>
      </c>
      <c r="I94" s="37">
        <f t="shared" si="13"/>
        <v>464.12316077964948</v>
      </c>
      <c r="J94" s="40">
        <f t="shared" si="18"/>
        <v>-36.950485280786019</v>
      </c>
      <c r="K94" s="37">
        <f t="shared" si="14"/>
        <v>427.17267549886344</v>
      </c>
      <c r="L94" s="37">
        <f t="shared" si="15"/>
        <v>1011788.4904996359</v>
      </c>
      <c r="M94" s="37">
        <f t="shared" si="16"/>
        <v>931236.43258752231</v>
      </c>
      <c r="N94" s="63"/>
      <c r="O94" s="74"/>
      <c r="P94" s="69"/>
    </row>
    <row r="95" spans="1:16" s="34" customFormat="1" x14ac:dyDescent="0.3">
      <c r="A95" s="33">
        <v>544</v>
      </c>
      <c r="B95" s="34" t="s">
        <v>150</v>
      </c>
      <c r="C95" s="36">
        <v>8439</v>
      </c>
      <c r="D95" s="36">
        <v>3199</v>
      </c>
      <c r="E95" s="37">
        <f t="shared" si="10"/>
        <v>2638.0118787120973</v>
      </c>
      <c r="F95" s="38">
        <f t="shared" si="17"/>
        <v>0.83885474808558225</v>
      </c>
      <c r="G95" s="39">
        <f t="shared" si="11"/>
        <v>304.05961679428952</v>
      </c>
      <c r="H95" s="39">
        <f t="shared" si="12"/>
        <v>67.300883062078626</v>
      </c>
      <c r="I95" s="37">
        <f t="shared" si="13"/>
        <v>371.36049985636816</v>
      </c>
      <c r="J95" s="40">
        <f t="shared" si="18"/>
        <v>-36.950485280786019</v>
      </c>
      <c r="K95" s="37">
        <f t="shared" si="14"/>
        <v>334.41001457558212</v>
      </c>
      <c r="L95" s="37">
        <f t="shared" si="15"/>
        <v>1187982.2390405217</v>
      </c>
      <c r="M95" s="37">
        <f t="shared" si="16"/>
        <v>1069777.6366272871</v>
      </c>
      <c r="N95" s="63"/>
      <c r="O95" s="74"/>
      <c r="P95" s="69"/>
    </row>
    <row r="96" spans="1:16" s="34" customFormat="1" x14ac:dyDescent="0.3">
      <c r="A96" s="33">
        <v>545</v>
      </c>
      <c r="B96" s="34" t="s">
        <v>151</v>
      </c>
      <c r="C96" s="36">
        <v>3698</v>
      </c>
      <c r="D96" s="36">
        <v>1619</v>
      </c>
      <c r="E96" s="37">
        <f t="shared" si="10"/>
        <v>2284.1260037059915</v>
      </c>
      <c r="F96" s="38">
        <f t="shared" si="17"/>
        <v>0.7263234706774524</v>
      </c>
      <c r="G96" s="39">
        <f t="shared" si="11"/>
        <v>516.39114179795308</v>
      </c>
      <c r="H96" s="39">
        <f t="shared" si="12"/>
        <v>191.16093931421565</v>
      </c>
      <c r="I96" s="37">
        <f t="shared" si="13"/>
        <v>707.55208111216871</v>
      </c>
      <c r="J96" s="40">
        <f t="shared" si="18"/>
        <v>-36.950485280786019</v>
      </c>
      <c r="K96" s="37">
        <f t="shared" si="14"/>
        <v>670.60159583138272</v>
      </c>
      <c r="L96" s="37">
        <f t="shared" si="15"/>
        <v>1145526.8193206012</v>
      </c>
      <c r="M96" s="37">
        <f t="shared" si="16"/>
        <v>1085703.9836510087</v>
      </c>
      <c r="N96" s="63"/>
      <c r="O96" s="74"/>
      <c r="P96" s="69"/>
    </row>
    <row r="97" spans="1:16" s="34" customFormat="1" x14ac:dyDescent="0.3">
      <c r="A97" s="33">
        <v>602</v>
      </c>
      <c r="B97" s="34" t="s">
        <v>152</v>
      </c>
      <c r="C97" s="36">
        <v>203946</v>
      </c>
      <c r="D97" s="36">
        <v>67016</v>
      </c>
      <c r="E97" s="37">
        <f t="shared" si="10"/>
        <v>3043.2434045601049</v>
      </c>
      <c r="F97" s="38">
        <f t="shared" si="17"/>
        <v>0.96771329958593555</v>
      </c>
      <c r="G97" s="39">
        <f t="shared" si="11"/>
        <v>60.920701285485023</v>
      </c>
      <c r="H97" s="39">
        <f t="shared" si="12"/>
        <v>0</v>
      </c>
      <c r="I97" s="37">
        <f t="shared" si="13"/>
        <v>60.920701285485023</v>
      </c>
      <c r="J97" s="40">
        <f t="shared" si="18"/>
        <v>-36.950485280786019</v>
      </c>
      <c r="K97" s="37">
        <f t="shared" si="14"/>
        <v>23.970216004699004</v>
      </c>
      <c r="L97" s="37">
        <f t="shared" si="15"/>
        <v>4082661.7173480643</v>
      </c>
      <c r="M97" s="37">
        <f t="shared" si="16"/>
        <v>1606387.9957709084</v>
      </c>
      <c r="N97" s="63"/>
      <c r="O97" s="74"/>
      <c r="P97" s="69"/>
    </row>
    <row r="98" spans="1:16" s="34" customFormat="1" x14ac:dyDescent="0.3">
      <c r="A98" s="33">
        <v>604</v>
      </c>
      <c r="B98" s="34" t="s">
        <v>153</v>
      </c>
      <c r="C98" s="36">
        <v>99763</v>
      </c>
      <c r="D98" s="36">
        <v>26711</v>
      </c>
      <c r="E98" s="37">
        <f t="shared" si="10"/>
        <v>3734.9032233911121</v>
      </c>
      <c r="F98" s="38">
        <f t="shared" si="17"/>
        <v>1.1876524620167219</v>
      </c>
      <c r="G98" s="39">
        <f t="shared" si="11"/>
        <v>-354.07519001311931</v>
      </c>
      <c r="H98" s="39">
        <f t="shared" si="12"/>
        <v>0</v>
      </c>
      <c r="I98" s="37">
        <f t="shared" si="13"/>
        <v>-354.07519001311931</v>
      </c>
      <c r="J98" s="40">
        <f t="shared" si="18"/>
        <v>-36.950485280786019</v>
      </c>
      <c r="K98" s="37">
        <f t="shared" si="14"/>
        <v>-391.02567529390535</v>
      </c>
      <c r="L98" s="37">
        <f t="shared" si="15"/>
        <v>-9457702.4004404303</v>
      </c>
      <c r="M98" s="37">
        <f t="shared" si="16"/>
        <v>-10444686.812775506</v>
      </c>
      <c r="N98" s="63"/>
      <c r="O98" s="74"/>
      <c r="P98" s="69"/>
    </row>
    <row r="99" spans="1:16" s="34" customFormat="1" x14ac:dyDescent="0.3">
      <c r="A99" s="33">
        <v>605</v>
      </c>
      <c r="B99" s="34" t="s">
        <v>154</v>
      </c>
      <c r="C99" s="36">
        <v>77872</v>
      </c>
      <c r="D99" s="36">
        <v>29712</v>
      </c>
      <c r="E99" s="37">
        <f t="shared" si="10"/>
        <v>2620.8939149165321</v>
      </c>
      <c r="F99" s="38">
        <f t="shared" si="17"/>
        <v>0.8334114499248183</v>
      </c>
      <c r="G99" s="39">
        <f t="shared" si="11"/>
        <v>314.33039507162863</v>
      </c>
      <c r="H99" s="39">
        <f t="shared" si="12"/>
        <v>73.292170390526437</v>
      </c>
      <c r="I99" s="37">
        <f t="shared" si="13"/>
        <v>387.62256546215508</v>
      </c>
      <c r="J99" s="40">
        <f t="shared" si="18"/>
        <v>-36.950485280786019</v>
      </c>
      <c r="K99" s="37">
        <f t="shared" si="14"/>
        <v>350.67208018136904</v>
      </c>
      <c r="L99" s="37">
        <f t="shared" si="15"/>
        <v>11517041.665011551</v>
      </c>
      <c r="M99" s="37">
        <f t="shared" si="16"/>
        <v>10419168.846348837</v>
      </c>
      <c r="N99" s="63"/>
      <c r="O99" s="74"/>
      <c r="P99" s="69"/>
    </row>
    <row r="100" spans="1:16" s="34" customFormat="1" x14ac:dyDescent="0.3">
      <c r="A100" s="33">
        <v>612</v>
      </c>
      <c r="B100" s="34" t="s">
        <v>155</v>
      </c>
      <c r="C100" s="36">
        <v>27519</v>
      </c>
      <c r="D100" s="36">
        <v>6698</v>
      </c>
      <c r="E100" s="37">
        <f t="shared" si="10"/>
        <v>4108.5398626455662</v>
      </c>
      <c r="F100" s="38">
        <f t="shared" si="17"/>
        <v>1.3064642351655058</v>
      </c>
      <c r="G100" s="39">
        <f t="shared" si="11"/>
        <v>-578.25717356579173</v>
      </c>
      <c r="H100" s="39">
        <f t="shared" si="12"/>
        <v>0</v>
      </c>
      <c r="I100" s="37">
        <f t="shared" si="13"/>
        <v>-578.25717356579173</v>
      </c>
      <c r="J100" s="40">
        <f t="shared" si="18"/>
        <v>-36.950485280786019</v>
      </c>
      <c r="K100" s="37">
        <f t="shared" si="14"/>
        <v>-615.20765884657771</v>
      </c>
      <c r="L100" s="37">
        <f t="shared" si="15"/>
        <v>-3873166.548543673</v>
      </c>
      <c r="M100" s="37">
        <f t="shared" si="16"/>
        <v>-4120660.8989543775</v>
      </c>
      <c r="N100" s="63"/>
      <c r="O100" s="74"/>
      <c r="P100" s="69"/>
    </row>
    <row r="101" spans="1:16" s="34" customFormat="1" x14ac:dyDescent="0.3">
      <c r="A101" s="33">
        <v>615</v>
      </c>
      <c r="B101" s="34" t="s">
        <v>156</v>
      </c>
      <c r="C101" s="36">
        <v>3048</v>
      </c>
      <c r="D101" s="36">
        <v>1033</v>
      </c>
      <c r="E101" s="37">
        <f t="shared" si="10"/>
        <v>2950.6292352371734</v>
      </c>
      <c r="F101" s="38">
        <f t="shared" si="17"/>
        <v>0.93826315332106269</v>
      </c>
      <c r="G101" s="39">
        <f t="shared" si="11"/>
        <v>116.48920287924392</v>
      </c>
      <c r="H101" s="39">
        <f t="shared" si="12"/>
        <v>0</v>
      </c>
      <c r="I101" s="37">
        <f t="shared" si="13"/>
        <v>116.48920287924392</v>
      </c>
      <c r="J101" s="40">
        <f t="shared" si="18"/>
        <v>-36.950485280786019</v>
      </c>
      <c r="K101" s="37">
        <f t="shared" si="14"/>
        <v>79.538717598457907</v>
      </c>
      <c r="L101" s="37">
        <f t="shared" si="15"/>
        <v>120333.34657425896</v>
      </c>
      <c r="M101" s="37">
        <f t="shared" si="16"/>
        <v>82163.495279207025</v>
      </c>
      <c r="N101" s="63"/>
      <c r="O101" s="74"/>
      <c r="P101" s="69"/>
    </row>
    <row r="102" spans="1:16" s="34" customFormat="1" x14ac:dyDescent="0.3">
      <c r="A102" s="33">
        <v>616</v>
      </c>
      <c r="B102" s="34" t="s">
        <v>100</v>
      </c>
      <c r="C102" s="36">
        <v>9409</v>
      </c>
      <c r="D102" s="36">
        <v>3414</v>
      </c>
      <c r="E102" s="37">
        <f t="shared" si="10"/>
        <v>2756.0046865846516</v>
      </c>
      <c r="F102" s="38">
        <f t="shared" si="17"/>
        <v>0.87637498365486421</v>
      </c>
      <c r="G102" s="39">
        <f t="shared" si="11"/>
        <v>233.26393207075697</v>
      </c>
      <c r="H102" s="39">
        <f t="shared" si="12"/>
        <v>26.003400306684625</v>
      </c>
      <c r="I102" s="37">
        <f t="shared" si="13"/>
        <v>259.26733237744156</v>
      </c>
      <c r="J102" s="40">
        <f t="shared" si="18"/>
        <v>-36.950485280786019</v>
      </c>
      <c r="K102" s="37">
        <f t="shared" si="14"/>
        <v>222.31684709665555</v>
      </c>
      <c r="L102" s="37">
        <f t="shared" si="15"/>
        <v>885138.67273658549</v>
      </c>
      <c r="M102" s="37">
        <f t="shared" si="16"/>
        <v>758989.715987982</v>
      </c>
      <c r="N102" s="63"/>
      <c r="O102" s="74"/>
      <c r="P102" s="69"/>
    </row>
    <row r="103" spans="1:16" s="34" customFormat="1" x14ac:dyDescent="0.3">
      <c r="A103" s="33">
        <v>617</v>
      </c>
      <c r="B103" s="34" t="s">
        <v>157</v>
      </c>
      <c r="C103" s="36">
        <v>13432</v>
      </c>
      <c r="D103" s="36">
        <v>4588</v>
      </c>
      <c r="E103" s="37">
        <f t="shared" si="10"/>
        <v>2927.6373147340887</v>
      </c>
      <c r="F103" s="38">
        <f t="shared" si="17"/>
        <v>0.93095201047244336</v>
      </c>
      <c r="G103" s="39">
        <f t="shared" si="11"/>
        <v>130.28435518109472</v>
      </c>
      <c r="H103" s="39">
        <f t="shared" si="12"/>
        <v>0</v>
      </c>
      <c r="I103" s="37">
        <f t="shared" si="13"/>
        <v>130.28435518109472</v>
      </c>
      <c r="J103" s="40">
        <f t="shared" si="18"/>
        <v>-36.950485280786019</v>
      </c>
      <c r="K103" s="37">
        <f t="shared" si="14"/>
        <v>93.333869900308713</v>
      </c>
      <c r="L103" s="37">
        <f t="shared" si="15"/>
        <v>597744.6215708626</v>
      </c>
      <c r="M103" s="37">
        <f t="shared" si="16"/>
        <v>428215.79510261636</v>
      </c>
      <c r="N103" s="63"/>
      <c r="O103" s="74"/>
      <c r="P103" s="69"/>
    </row>
    <row r="104" spans="1:16" s="34" customFormat="1" x14ac:dyDescent="0.3">
      <c r="A104" s="33">
        <v>618</v>
      </c>
      <c r="B104" s="34" t="s">
        <v>158</v>
      </c>
      <c r="C104" s="36">
        <v>6507</v>
      </c>
      <c r="D104" s="36">
        <v>2344</v>
      </c>
      <c r="E104" s="37">
        <f t="shared" si="10"/>
        <v>2776.023890784983</v>
      </c>
      <c r="F104" s="38">
        <f t="shared" si="17"/>
        <v>0.88274083993923447</v>
      </c>
      <c r="G104" s="39">
        <f t="shared" si="11"/>
        <v>221.25240955055816</v>
      </c>
      <c r="H104" s="39">
        <f t="shared" si="12"/>
        <v>18.996678836568638</v>
      </c>
      <c r="I104" s="37">
        <f t="shared" si="13"/>
        <v>240.24908838712679</v>
      </c>
      <c r="J104" s="40">
        <f t="shared" si="18"/>
        <v>-36.950485280786019</v>
      </c>
      <c r="K104" s="37">
        <f t="shared" si="14"/>
        <v>203.29860310634078</v>
      </c>
      <c r="L104" s="37">
        <f t="shared" si="15"/>
        <v>563143.86317942524</v>
      </c>
      <c r="M104" s="37">
        <f t="shared" si="16"/>
        <v>476531.9256812628</v>
      </c>
      <c r="N104" s="63"/>
      <c r="O104" s="74"/>
      <c r="P104" s="69"/>
    </row>
    <row r="105" spans="1:16" s="34" customFormat="1" x14ac:dyDescent="0.3">
      <c r="A105" s="33">
        <v>619</v>
      </c>
      <c r="B105" s="34" t="s">
        <v>159</v>
      </c>
      <c r="C105" s="36">
        <v>12617</v>
      </c>
      <c r="D105" s="36">
        <v>4716</v>
      </c>
      <c r="E105" s="37">
        <f t="shared" si="10"/>
        <v>2675.3604749787955</v>
      </c>
      <c r="F105" s="38">
        <f t="shared" si="17"/>
        <v>0.85073113407363432</v>
      </c>
      <c r="G105" s="39">
        <f t="shared" si="11"/>
        <v>281.65045903427063</v>
      </c>
      <c r="H105" s="39">
        <f t="shared" si="12"/>
        <v>54.228874368734246</v>
      </c>
      <c r="I105" s="37">
        <f t="shared" si="13"/>
        <v>335.87933340300486</v>
      </c>
      <c r="J105" s="40">
        <f t="shared" si="18"/>
        <v>-36.950485280786019</v>
      </c>
      <c r="K105" s="37">
        <f t="shared" si="14"/>
        <v>298.92884812221882</v>
      </c>
      <c r="L105" s="37">
        <f t="shared" si="15"/>
        <v>1584006.9363285708</v>
      </c>
      <c r="M105" s="37">
        <f t="shared" si="16"/>
        <v>1409748.4477443839</v>
      </c>
      <c r="N105" s="63"/>
      <c r="O105" s="74"/>
      <c r="P105" s="69"/>
    </row>
    <row r="106" spans="1:16" s="34" customFormat="1" x14ac:dyDescent="0.3">
      <c r="A106" s="33">
        <v>620</v>
      </c>
      <c r="B106" s="34" t="s">
        <v>160</v>
      </c>
      <c r="C106" s="36">
        <v>14435</v>
      </c>
      <c r="D106" s="36">
        <v>4471</v>
      </c>
      <c r="E106" s="37">
        <f t="shared" si="10"/>
        <v>3228.5842093491387</v>
      </c>
      <c r="F106" s="38">
        <f t="shared" si="17"/>
        <v>1.026649354941072</v>
      </c>
      <c r="G106" s="39">
        <f t="shared" si="11"/>
        <v>-50.283781587935302</v>
      </c>
      <c r="H106" s="39">
        <f t="shared" si="12"/>
        <v>0</v>
      </c>
      <c r="I106" s="37">
        <f t="shared" si="13"/>
        <v>-50.283781587935302</v>
      </c>
      <c r="J106" s="40">
        <f t="shared" si="18"/>
        <v>-36.950485280786019</v>
      </c>
      <c r="K106" s="37">
        <f t="shared" si="14"/>
        <v>-87.234266868721321</v>
      </c>
      <c r="L106" s="37">
        <f t="shared" si="15"/>
        <v>-224818.78747965873</v>
      </c>
      <c r="M106" s="37">
        <f t="shared" si="16"/>
        <v>-390024.40717005305</v>
      </c>
      <c r="N106" s="63"/>
      <c r="O106" s="74"/>
      <c r="P106" s="69"/>
    </row>
    <row r="107" spans="1:16" s="34" customFormat="1" x14ac:dyDescent="0.3">
      <c r="A107" s="33">
        <v>621</v>
      </c>
      <c r="B107" s="34" t="s">
        <v>161</v>
      </c>
      <c r="C107" s="36">
        <v>8894</v>
      </c>
      <c r="D107" s="36">
        <v>3520</v>
      </c>
      <c r="E107" s="37">
        <f t="shared" si="10"/>
        <v>2526.7045454545455</v>
      </c>
      <c r="F107" s="38">
        <f t="shared" si="17"/>
        <v>0.8034604097380893</v>
      </c>
      <c r="G107" s="39">
        <f t="shared" si="11"/>
        <v>370.84401674882065</v>
      </c>
      <c r="H107" s="39">
        <f t="shared" si="12"/>
        <v>106.25844970222175</v>
      </c>
      <c r="I107" s="37">
        <f t="shared" si="13"/>
        <v>477.1024664510424</v>
      </c>
      <c r="J107" s="40">
        <f t="shared" si="18"/>
        <v>-36.950485280786019</v>
      </c>
      <c r="K107" s="37">
        <f t="shared" si="14"/>
        <v>440.15198117025636</v>
      </c>
      <c r="L107" s="37">
        <f t="shared" si="15"/>
        <v>1679400.6819076692</v>
      </c>
      <c r="M107" s="37">
        <f t="shared" si="16"/>
        <v>1549334.9737193023</v>
      </c>
      <c r="N107" s="63"/>
      <c r="O107" s="74"/>
      <c r="P107" s="69"/>
    </row>
    <row r="108" spans="1:16" s="34" customFormat="1" x14ac:dyDescent="0.3">
      <c r="A108" s="33">
        <v>622</v>
      </c>
      <c r="B108" s="34" t="s">
        <v>162</v>
      </c>
      <c r="C108" s="36">
        <v>6034</v>
      </c>
      <c r="D108" s="36">
        <v>2268</v>
      </c>
      <c r="E108" s="37">
        <f t="shared" si="10"/>
        <v>2660.4938271604938</v>
      </c>
      <c r="F108" s="38">
        <f t="shared" si="17"/>
        <v>0.84600372620593844</v>
      </c>
      <c r="G108" s="39">
        <f t="shared" si="11"/>
        <v>290.57044772525165</v>
      </c>
      <c r="H108" s="39">
        <f t="shared" si="12"/>
        <v>59.432201105139868</v>
      </c>
      <c r="I108" s="37">
        <f t="shared" si="13"/>
        <v>350.00264883039154</v>
      </c>
      <c r="J108" s="40">
        <f t="shared" si="18"/>
        <v>-36.950485280786019</v>
      </c>
      <c r="K108" s="37">
        <f t="shared" si="14"/>
        <v>313.0521635496055</v>
      </c>
      <c r="L108" s="37">
        <f t="shared" si="15"/>
        <v>793806.00754732802</v>
      </c>
      <c r="M108" s="37">
        <f t="shared" si="16"/>
        <v>710002.30693050532</v>
      </c>
      <c r="N108" s="63"/>
      <c r="O108" s="74"/>
      <c r="P108" s="69"/>
    </row>
    <row r="109" spans="1:16" s="34" customFormat="1" x14ac:dyDescent="0.3">
      <c r="A109" s="33">
        <v>623</v>
      </c>
      <c r="B109" s="34" t="s">
        <v>163</v>
      </c>
      <c r="C109" s="36">
        <v>34716</v>
      </c>
      <c r="D109" s="36">
        <v>13685</v>
      </c>
      <c r="E109" s="37">
        <f t="shared" si="10"/>
        <v>2536.792108147607</v>
      </c>
      <c r="F109" s="38">
        <f t="shared" si="17"/>
        <v>0.80666812837270618</v>
      </c>
      <c r="G109" s="39">
        <f t="shared" si="11"/>
        <v>364.79147913298374</v>
      </c>
      <c r="H109" s="39">
        <f t="shared" si="12"/>
        <v>102.72780275965023</v>
      </c>
      <c r="I109" s="37">
        <f t="shared" si="13"/>
        <v>467.51928189263396</v>
      </c>
      <c r="J109" s="40">
        <f t="shared" si="18"/>
        <v>-36.950485280786019</v>
      </c>
      <c r="K109" s="37">
        <f t="shared" si="14"/>
        <v>430.56879661184792</v>
      </c>
      <c r="L109" s="37">
        <f t="shared" si="15"/>
        <v>6398001.3727006959</v>
      </c>
      <c r="M109" s="37">
        <f t="shared" si="16"/>
        <v>5892333.9816331388</v>
      </c>
      <c r="N109" s="63"/>
      <c r="O109" s="74"/>
      <c r="P109" s="69"/>
    </row>
    <row r="110" spans="1:16" s="34" customFormat="1" x14ac:dyDescent="0.3">
      <c r="A110" s="33">
        <v>624</v>
      </c>
      <c r="B110" s="34" t="s">
        <v>164</v>
      </c>
      <c r="C110" s="36">
        <v>49856</v>
      </c>
      <c r="D110" s="36">
        <v>18039</v>
      </c>
      <c r="E110" s="37">
        <f t="shared" si="10"/>
        <v>2763.7895670491712</v>
      </c>
      <c r="F110" s="38">
        <f t="shared" si="17"/>
        <v>0.87885047817163997</v>
      </c>
      <c r="G110" s="39">
        <f t="shared" si="11"/>
        <v>228.59300379204524</v>
      </c>
      <c r="H110" s="39">
        <f t="shared" si="12"/>
        <v>23.278692144102774</v>
      </c>
      <c r="I110" s="37">
        <f t="shared" si="13"/>
        <v>251.871695936148</v>
      </c>
      <c r="J110" s="40">
        <f t="shared" si="18"/>
        <v>-36.950485280786019</v>
      </c>
      <c r="K110" s="37">
        <f t="shared" si="14"/>
        <v>214.92121065536199</v>
      </c>
      <c r="L110" s="37">
        <f t="shared" si="15"/>
        <v>4543513.5229921741</v>
      </c>
      <c r="M110" s="37">
        <f t="shared" si="16"/>
        <v>3876963.7190120751</v>
      </c>
      <c r="N110" s="63"/>
      <c r="O110" s="74"/>
      <c r="P110" s="69"/>
    </row>
    <row r="111" spans="1:16" s="34" customFormat="1" x14ac:dyDescent="0.3">
      <c r="A111" s="33">
        <v>625</v>
      </c>
      <c r="B111" s="34" t="s">
        <v>165</v>
      </c>
      <c r="C111" s="36">
        <v>71213</v>
      </c>
      <c r="D111" s="36">
        <v>24154</v>
      </c>
      <c r="E111" s="37">
        <f t="shared" si="10"/>
        <v>2948.2901382793739</v>
      </c>
      <c r="F111" s="38">
        <f t="shared" si="17"/>
        <v>0.93751934977524976</v>
      </c>
      <c r="G111" s="39">
        <f t="shared" si="11"/>
        <v>117.89266105392362</v>
      </c>
      <c r="H111" s="39">
        <f t="shared" si="12"/>
        <v>0</v>
      </c>
      <c r="I111" s="37">
        <f t="shared" si="13"/>
        <v>117.89266105392362</v>
      </c>
      <c r="J111" s="40">
        <f t="shared" si="18"/>
        <v>-36.950485280786019</v>
      </c>
      <c r="K111" s="37">
        <f t="shared" si="14"/>
        <v>80.942175773137592</v>
      </c>
      <c r="L111" s="37">
        <f t="shared" si="15"/>
        <v>2847579.335096471</v>
      </c>
      <c r="M111" s="37">
        <f t="shared" si="16"/>
        <v>1955077.3136243655</v>
      </c>
      <c r="N111" s="63"/>
      <c r="O111" s="74"/>
      <c r="P111" s="69"/>
    </row>
    <row r="112" spans="1:16" s="34" customFormat="1" x14ac:dyDescent="0.3">
      <c r="A112" s="33">
        <v>626</v>
      </c>
      <c r="B112" s="34" t="s">
        <v>166</v>
      </c>
      <c r="C112" s="36">
        <v>86240</v>
      </c>
      <c r="D112" s="36">
        <v>25378</v>
      </c>
      <c r="E112" s="37">
        <f t="shared" si="10"/>
        <v>3398.2189297817008</v>
      </c>
      <c r="F112" s="38">
        <f t="shared" si="17"/>
        <v>1.0805910721195773</v>
      </c>
      <c r="G112" s="39">
        <f t="shared" si="11"/>
        <v>-152.06461384747254</v>
      </c>
      <c r="H112" s="39">
        <f t="shared" si="12"/>
        <v>0</v>
      </c>
      <c r="I112" s="37">
        <f t="shared" si="13"/>
        <v>-152.06461384747254</v>
      </c>
      <c r="J112" s="40">
        <f t="shared" si="18"/>
        <v>-36.950485280786019</v>
      </c>
      <c r="K112" s="37">
        <f t="shared" si="14"/>
        <v>-189.01509912825856</v>
      </c>
      <c r="L112" s="37">
        <f t="shared" si="15"/>
        <v>-3859095.7702211584</v>
      </c>
      <c r="M112" s="37">
        <f t="shared" si="16"/>
        <v>-4796825.1856769454</v>
      </c>
      <c r="N112" s="63"/>
      <c r="O112" s="74"/>
      <c r="P112" s="69"/>
    </row>
    <row r="113" spans="1:16" s="34" customFormat="1" x14ac:dyDescent="0.3">
      <c r="A113" s="33">
        <v>627</v>
      </c>
      <c r="B113" s="34" t="s">
        <v>167</v>
      </c>
      <c r="C113" s="36">
        <v>67686</v>
      </c>
      <c r="D113" s="36">
        <v>21038</v>
      </c>
      <c r="E113" s="37">
        <f t="shared" si="10"/>
        <v>3217.3210381214944</v>
      </c>
      <c r="F113" s="38">
        <f t="shared" si="17"/>
        <v>1.0230678075117168</v>
      </c>
      <c r="G113" s="39">
        <f t="shared" si="11"/>
        <v>-43.525878851348715</v>
      </c>
      <c r="H113" s="39">
        <f t="shared" si="12"/>
        <v>0</v>
      </c>
      <c r="I113" s="37">
        <f t="shared" si="13"/>
        <v>-43.525878851348715</v>
      </c>
      <c r="J113" s="40">
        <f t="shared" si="18"/>
        <v>-36.950485280786019</v>
      </c>
      <c r="K113" s="37">
        <f t="shared" si="14"/>
        <v>-80.476364132134734</v>
      </c>
      <c r="L113" s="37">
        <f t="shared" si="15"/>
        <v>-915697.43927467428</v>
      </c>
      <c r="M113" s="37">
        <f t="shared" si="16"/>
        <v>-1693061.7486118504</v>
      </c>
      <c r="N113" s="63"/>
      <c r="O113" s="74"/>
      <c r="P113" s="69"/>
    </row>
    <row r="114" spans="1:16" s="34" customFormat="1" x14ac:dyDescent="0.3">
      <c r="A114" s="33">
        <v>628</v>
      </c>
      <c r="B114" s="34" t="s">
        <v>168</v>
      </c>
      <c r="C114" s="36">
        <v>26168</v>
      </c>
      <c r="D114" s="36">
        <v>9365</v>
      </c>
      <c r="E114" s="37">
        <f t="shared" si="10"/>
        <v>2794.2338494394021</v>
      </c>
      <c r="F114" s="38">
        <f t="shared" si="17"/>
        <v>0.8885313787927438</v>
      </c>
      <c r="G114" s="39">
        <f t="shared" si="11"/>
        <v>210.32643435790669</v>
      </c>
      <c r="H114" s="39">
        <f t="shared" si="12"/>
        <v>12.623193307521955</v>
      </c>
      <c r="I114" s="37">
        <f t="shared" si="13"/>
        <v>222.94962766542864</v>
      </c>
      <c r="J114" s="40">
        <f t="shared" si="18"/>
        <v>-36.950485280786019</v>
      </c>
      <c r="K114" s="37">
        <f t="shared" si="14"/>
        <v>185.99914238464262</v>
      </c>
      <c r="L114" s="37">
        <f t="shared" si="15"/>
        <v>2087923.2630867392</v>
      </c>
      <c r="M114" s="37">
        <f t="shared" si="16"/>
        <v>1741881.9684321783</v>
      </c>
      <c r="N114" s="63"/>
      <c r="O114" s="74"/>
      <c r="P114" s="69"/>
    </row>
    <row r="115" spans="1:16" s="34" customFormat="1" x14ac:dyDescent="0.3">
      <c r="A115" s="33">
        <v>631</v>
      </c>
      <c r="B115" s="34" t="s">
        <v>169</v>
      </c>
      <c r="C115" s="36">
        <v>7532</v>
      </c>
      <c r="D115" s="36">
        <v>2671</v>
      </c>
      <c r="E115" s="37">
        <f t="shared" si="10"/>
        <v>2819.917633845002</v>
      </c>
      <c r="F115" s="38">
        <f t="shared" si="17"/>
        <v>0.89669850065876155</v>
      </c>
      <c r="G115" s="39">
        <f t="shared" si="11"/>
        <v>194.91616371454674</v>
      </c>
      <c r="H115" s="39">
        <f t="shared" si="12"/>
        <v>3.6338687655619877</v>
      </c>
      <c r="I115" s="37">
        <f t="shared" si="13"/>
        <v>198.55003248010874</v>
      </c>
      <c r="J115" s="40">
        <f t="shared" si="18"/>
        <v>-36.950485280786019</v>
      </c>
      <c r="K115" s="37">
        <f t="shared" si="14"/>
        <v>161.59954719932273</v>
      </c>
      <c r="L115" s="37">
        <f t="shared" si="15"/>
        <v>530327.13675437041</v>
      </c>
      <c r="M115" s="37">
        <f t="shared" si="16"/>
        <v>431632.39056939102</v>
      </c>
      <c r="N115" s="63"/>
      <c r="O115" s="74"/>
      <c r="P115" s="69"/>
    </row>
    <row r="116" spans="1:16" s="34" customFormat="1" x14ac:dyDescent="0.3">
      <c r="A116" s="33">
        <v>632</v>
      </c>
      <c r="B116" s="34" t="s">
        <v>170</v>
      </c>
      <c r="C116" s="36">
        <v>3699</v>
      </c>
      <c r="D116" s="36">
        <v>1375</v>
      </c>
      <c r="E116" s="37">
        <f t="shared" si="10"/>
        <v>2690.181818181818</v>
      </c>
      <c r="F116" s="38">
        <f t="shared" si="17"/>
        <v>0.85544413564090971</v>
      </c>
      <c r="G116" s="39">
        <f t="shared" si="11"/>
        <v>272.75765311245715</v>
      </c>
      <c r="H116" s="39">
        <f t="shared" si="12"/>
        <v>49.041404247676383</v>
      </c>
      <c r="I116" s="37">
        <f t="shared" si="13"/>
        <v>321.79905736013353</v>
      </c>
      <c r="J116" s="40">
        <f t="shared" si="18"/>
        <v>-36.950485280786019</v>
      </c>
      <c r="K116" s="37">
        <f t="shared" si="14"/>
        <v>284.84857207934749</v>
      </c>
      <c r="L116" s="37">
        <f t="shared" si="15"/>
        <v>442473.70387018361</v>
      </c>
      <c r="M116" s="37">
        <f t="shared" si="16"/>
        <v>391666.7866091028</v>
      </c>
      <c r="N116" s="63"/>
      <c r="O116" s="74"/>
      <c r="P116" s="69"/>
    </row>
    <row r="117" spans="1:16" s="34" customFormat="1" x14ac:dyDescent="0.3">
      <c r="A117" s="33">
        <v>633</v>
      </c>
      <c r="B117" s="34" t="s">
        <v>171</v>
      </c>
      <c r="C117" s="36">
        <v>6943</v>
      </c>
      <c r="D117" s="36">
        <v>2541</v>
      </c>
      <c r="E117" s="37">
        <f t="shared" si="10"/>
        <v>2732.3888232979143</v>
      </c>
      <c r="F117" s="38">
        <f t="shared" si="17"/>
        <v>0.86886543481314671</v>
      </c>
      <c r="G117" s="39">
        <f t="shared" si="11"/>
        <v>247.43345004279934</v>
      </c>
      <c r="H117" s="39">
        <f t="shared" si="12"/>
        <v>34.268952457042673</v>
      </c>
      <c r="I117" s="37">
        <f t="shared" si="13"/>
        <v>281.70240249984204</v>
      </c>
      <c r="J117" s="40">
        <f t="shared" si="18"/>
        <v>-36.950485280786019</v>
      </c>
      <c r="K117" s="37">
        <f t="shared" si="14"/>
        <v>244.75191721905603</v>
      </c>
      <c r="L117" s="37">
        <f t="shared" si="15"/>
        <v>715805.80475209863</v>
      </c>
      <c r="M117" s="37">
        <f t="shared" si="16"/>
        <v>621914.62165362132</v>
      </c>
      <c r="N117" s="63"/>
      <c r="O117" s="74"/>
      <c r="P117" s="69"/>
    </row>
    <row r="118" spans="1:16" s="34" customFormat="1" x14ac:dyDescent="0.3">
      <c r="A118" s="33">
        <v>701</v>
      </c>
      <c r="B118" s="34" t="s">
        <v>172</v>
      </c>
      <c r="C118" s="36">
        <v>68061</v>
      </c>
      <c r="D118" s="36">
        <v>26903</v>
      </c>
      <c r="E118" s="37">
        <f t="shared" si="10"/>
        <v>2529.8665576329777</v>
      </c>
      <c r="F118" s="38">
        <f t="shared" si="17"/>
        <v>0.80446589002071678</v>
      </c>
      <c r="G118" s="39">
        <f t="shared" si="11"/>
        <v>368.94680944176133</v>
      </c>
      <c r="H118" s="39">
        <f t="shared" si="12"/>
        <v>105.15174543977049</v>
      </c>
      <c r="I118" s="37">
        <f t="shared" si="13"/>
        <v>474.09855488153181</v>
      </c>
      <c r="J118" s="40">
        <f t="shared" si="18"/>
        <v>-36.950485280786019</v>
      </c>
      <c r="K118" s="37">
        <f t="shared" si="14"/>
        <v>437.14806960074577</v>
      </c>
      <c r="L118" s="37">
        <f t="shared" si="15"/>
        <v>12754673.42197785</v>
      </c>
      <c r="M118" s="37">
        <f t="shared" si="16"/>
        <v>11760594.516468864</v>
      </c>
      <c r="N118" s="63"/>
      <c r="O118" s="74"/>
      <c r="P118" s="69"/>
    </row>
    <row r="119" spans="1:16" s="34" customFormat="1" x14ac:dyDescent="0.3">
      <c r="A119" s="33">
        <v>702</v>
      </c>
      <c r="B119" s="34" t="s">
        <v>173</v>
      </c>
      <c r="C119" s="36">
        <v>28926</v>
      </c>
      <c r="D119" s="36">
        <v>10661</v>
      </c>
      <c r="E119" s="37">
        <f t="shared" si="10"/>
        <v>2713.2539161429509</v>
      </c>
      <c r="F119" s="38">
        <f t="shared" si="17"/>
        <v>0.862780773917323</v>
      </c>
      <c r="G119" s="39">
        <f t="shared" si="11"/>
        <v>258.91439433577744</v>
      </c>
      <c r="H119" s="39">
        <f t="shared" si="12"/>
        <v>40.966169961279888</v>
      </c>
      <c r="I119" s="37">
        <f t="shared" si="13"/>
        <v>299.88056429705733</v>
      </c>
      <c r="J119" s="40">
        <f t="shared" si="18"/>
        <v>-36.950485280786019</v>
      </c>
      <c r="K119" s="37">
        <f t="shared" si="14"/>
        <v>262.93007901627129</v>
      </c>
      <c r="L119" s="37">
        <f t="shared" si="15"/>
        <v>3197026.6959709283</v>
      </c>
      <c r="M119" s="37">
        <f t="shared" si="16"/>
        <v>2803097.5723924683</v>
      </c>
      <c r="N119" s="63"/>
      <c r="O119" s="74"/>
      <c r="P119" s="69"/>
    </row>
    <row r="120" spans="1:16" s="34" customFormat="1" x14ac:dyDescent="0.3">
      <c r="A120" s="33">
        <v>704</v>
      </c>
      <c r="B120" s="34" t="s">
        <v>174</v>
      </c>
      <c r="C120" s="36">
        <v>127198</v>
      </c>
      <c r="D120" s="36">
        <v>41920</v>
      </c>
      <c r="E120" s="37">
        <f t="shared" si="10"/>
        <v>3034.3034351145038</v>
      </c>
      <c r="F120" s="38">
        <f t="shared" si="17"/>
        <v>0.96487050123551876</v>
      </c>
      <c r="G120" s="39">
        <f t="shared" si="11"/>
        <v>66.284682952845642</v>
      </c>
      <c r="H120" s="39">
        <f t="shared" si="12"/>
        <v>0</v>
      </c>
      <c r="I120" s="37">
        <f t="shared" si="13"/>
        <v>66.284682952845642</v>
      </c>
      <c r="J120" s="40">
        <f t="shared" si="18"/>
        <v>-36.950485280786019</v>
      </c>
      <c r="K120" s="37">
        <f t="shared" si="14"/>
        <v>29.334197672059624</v>
      </c>
      <c r="L120" s="37">
        <f t="shared" si="15"/>
        <v>2778653.9093832895</v>
      </c>
      <c r="M120" s="37">
        <f t="shared" si="16"/>
        <v>1229689.5664127395</v>
      </c>
      <c r="N120" s="63"/>
      <c r="O120" s="74"/>
      <c r="P120" s="69"/>
    </row>
    <row r="121" spans="1:16" s="34" customFormat="1" x14ac:dyDescent="0.3">
      <c r="A121" s="33">
        <v>706</v>
      </c>
      <c r="B121" s="34" t="s">
        <v>175</v>
      </c>
      <c r="C121" s="36">
        <v>124874</v>
      </c>
      <c r="D121" s="36">
        <v>45281</v>
      </c>
      <c r="E121" s="37">
        <f t="shared" si="10"/>
        <v>2757.7571166714515</v>
      </c>
      <c r="F121" s="38">
        <f t="shared" si="17"/>
        <v>0.87693223448108792</v>
      </c>
      <c r="G121" s="39">
        <f t="shared" si="11"/>
        <v>232.21247401867703</v>
      </c>
      <c r="H121" s="39">
        <f t="shared" si="12"/>
        <v>25.390049776304657</v>
      </c>
      <c r="I121" s="37">
        <f t="shared" si="13"/>
        <v>257.60252379498166</v>
      </c>
      <c r="J121" s="40">
        <f t="shared" si="18"/>
        <v>-36.950485280786019</v>
      </c>
      <c r="K121" s="37">
        <f t="shared" si="14"/>
        <v>220.65203851419565</v>
      </c>
      <c r="L121" s="37">
        <f t="shared" si="15"/>
        <v>11664499.879960565</v>
      </c>
      <c r="M121" s="37">
        <f t="shared" si="16"/>
        <v>9991344.9559612926</v>
      </c>
      <c r="N121" s="63"/>
      <c r="O121" s="74"/>
      <c r="P121" s="69"/>
    </row>
    <row r="122" spans="1:16" s="34" customFormat="1" x14ac:dyDescent="0.3">
      <c r="A122" s="33">
        <v>709</v>
      </c>
      <c r="B122" s="34" t="s">
        <v>176</v>
      </c>
      <c r="C122" s="36">
        <v>113887</v>
      </c>
      <c r="D122" s="36">
        <v>43506</v>
      </c>
      <c r="E122" s="37">
        <f t="shared" si="10"/>
        <v>2617.7308876936513</v>
      </c>
      <c r="F122" s="38">
        <f t="shared" si="17"/>
        <v>0.83240564687076501</v>
      </c>
      <c r="G122" s="39">
        <f t="shared" si="11"/>
        <v>316.22821140535717</v>
      </c>
      <c r="H122" s="39">
        <f t="shared" si="12"/>
        <v>74.399229918534729</v>
      </c>
      <c r="I122" s="37">
        <f t="shared" si="13"/>
        <v>390.6274413238919</v>
      </c>
      <c r="J122" s="40">
        <f t="shared" si="18"/>
        <v>-36.950485280786019</v>
      </c>
      <c r="K122" s="37">
        <f t="shared" si="14"/>
        <v>353.67695604310586</v>
      </c>
      <c r="L122" s="37">
        <f t="shared" si="15"/>
        <v>16994637.462237243</v>
      </c>
      <c r="M122" s="37">
        <f t="shared" si="16"/>
        <v>15387069.649611363</v>
      </c>
      <c r="N122" s="63"/>
      <c r="O122" s="74"/>
      <c r="P122" s="69"/>
    </row>
    <row r="123" spans="1:16" s="34" customFormat="1" x14ac:dyDescent="0.3">
      <c r="A123" s="33">
        <v>711</v>
      </c>
      <c r="B123" s="34" t="s">
        <v>177</v>
      </c>
      <c r="C123" s="36">
        <v>18258</v>
      </c>
      <c r="D123" s="36">
        <v>6601</v>
      </c>
      <c r="E123" s="37">
        <f t="shared" si="10"/>
        <v>2765.9445538554764</v>
      </c>
      <c r="F123" s="38">
        <f t="shared" si="17"/>
        <v>0.87953573699443699</v>
      </c>
      <c r="G123" s="39">
        <f t="shared" si="11"/>
        <v>227.30001170826208</v>
      </c>
      <c r="H123" s="39">
        <f t="shared" si="12"/>
        <v>22.524446761895931</v>
      </c>
      <c r="I123" s="37">
        <f t="shared" si="13"/>
        <v>249.82445847015799</v>
      </c>
      <c r="J123" s="40">
        <f t="shared" si="18"/>
        <v>-36.950485280786019</v>
      </c>
      <c r="K123" s="37">
        <f t="shared" si="14"/>
        <v>212.87397318937198</v>
      </c>
      <c r="L123" s="37">
        <f t="shared" si="15"/>
        <v>1649091.2503615129</v>
      </c>
      <c r="M123" s="37">
        <f t="shared" si="16"/>
        <v>1405181.0970230445</v>
      </c>
      <c r="N123" s="63"/>
      <c r="O123" s="74"/>
      <c r="P123" s="69"/>
    </row>
    <row r="124" spans="1:16" s="34" customFormat="1" x14ac:dyDescent="0.3">
      <c r="A124" s="33">
        <v>713</v>
      </c>
      <c r="B124" s="34" t="s">
        <v>178</v>
      </c>
      <c r="C124" s="36">
        <v>25634</v>
      </c>
      <c r="D124" s="36">
        <v>9149</v>
      </c>
      <c r="E124" s="37">
        <f t="shared" si="10"/>
        <v>2801.8362662586073</v>
      </c>
      <c r="F124" s="38">
        <f t="shared" si="17"/>
        <v>0.89094885215485375</v>
      </c>
      <c r="G124" s="39">
        <f t="shared" si="11"/>
        <v>205.76498426638355</v>
      </c>
      <c r="H124" s="39">
        <f t="shared" si="12"/>
        <v>9.9623474208001195</v>
      </c>
      <c r="I124" s="37">
        <f t="shared" si="13"/>
        <v>215.72733168718366</v>
      </c>
      <c r="J124" s="40">
        <f t="shared" si="18"/>
        <v>-36.950485280786019</v>
      </c>
      <c r="K124" s="37">
        <f t="shared" si="14"/>
        <v>178.77684640639765</v>
      </c>
      <c r="L124" s="37">
        <f t="shared" si="15"/>
        <v>1973689.3576060433</v>
      </c>
      <c r="M124" s="37">
        <f t="shared" si="16"/>
        <v>1635629.3677721322</v>
      </c>
      <c r="N124" s="63"/>
      <c r="O124" s="74"/>
      <c r="P124" s="69"/>
    </row>
    <row r="125" spans="1:16" s="34" customFormat="1" x14ac:dyDescent="0.3">
      <c r="A125" s="33">
        <v>714</v>
      </c>
      <c r="B125" s="34" t="s">
        <v>179</v>
      </c>
      <c r="C125" s="36">
        <v>8208</v>
      </c>
      <c r="D125" s="36">
        <v>3114</v>
      </c>
      <c r="E125" s="37">
        <f t="shared" si="10"/>
        <v>2635.8381502890174</v>
      </c>
      <c r="F125" s="38">
        <f t="shared" si="17"/>
        <v>0.83816352966330609</v>
      </c>
      <c r="G125" s="39">
        <f t="shared" si="11"/>
        <v>305.36385384813747</v>
      </c>
      <c r="H125" s="39">
        <f t="shared" si="12"/>
        <v>68.061688010156573</v>
      </c>
      <c r="I125" s="37">
        <f t="shared" si="13"/>
        <v>373.42554185829403</v>
      </c>
      <c r="J125" s="40">
        <f t="shared" si="18"/>
        <v>-36.950485280786019</v>
      </c>
      <c r="K125" s="37">
        <f t="shared" si="14"/>
        <v>336.47505657750798</v>
      </c>
      <c r="L125" s="37">
        <f t="shared" si="15"/>
        <v>1162847.1373467275</v>
      </c>
      <c r="M125" s="37">
        <f t="shared" si="16"/>
        <v>1047783.3261823598</v>
      </c>
      <c r="N125" s="63"/>
      <c r="O125" s="74"/>
      <c r="P125" s="69"/>
    </row>
    <row r="126" spans="1:16" s="34" customFormat="1" x14ac:dyDescent="0.3">
      <c r="A126" s="33">
        <v>716</v>
      </c>
      <c r="B126" s="34" t="s">
        <v>180</v>
      </c>
      <c r="C126" s="36">
        <v>24033</v>
      </c>
      <c r="D126" s="36">
        <v>9253</v>
      </c>
      <c r="E126" s="37">
        <f t="shared" si="10"/>
        <v>2597.3197881768074</v>
      </c>
      <c r="F126" s="38">
        <f t="shared" si="17"/>
        <v>0.8259151727824865</v>
      </c>
      <c r="G126" s="39">
        <f t="shared" si="11"/>
        <v>328.47487111546349</v>
      </c>
      <c r="H126" s="39">
        <f t="shared" si="12"/>
        <v>81.543114749430103</v>
      </c>
      <c r="I126" s="37">
        <f t="shared" si="13"/>
        <v>410.0179858648936</v>
      </c>
      <c r="J126" s="40">
        <f t="shared" si="18"/>
        <v>-36.950485280786019</v>
      </c>
      <c r="K126" s="37">
        <f t="shared" si="14"/>
        <v>373.06750058410756</v>
      </c>
      <c r="L126" s="37">
        <f t="shared" si="15"/>
        <v>3793896.4232078604</v>
      </c>
      <c r="M126" s="37">
        <f t="shared" si="16"/>
        <v>3451993.5829047472</v>
      </c>
      <c r="N126" s="63"/>
      <c r="O126" s="74"/>
      <c r="P126" s="69"/>
    </row>
    <row r="127" spans="1:16" s="34" customFormat="1" x14ac:dyDescent="0.3">
      <c r="A127" s="33">
        <v>719</v>
      </c>
      <c r="B127" s="34" t="s">
        <v>181</v>
      </c>
      <c r="C127" s="36">
        <v>14528</v>
      </c>
      <c r="D127" s="36">
        <v>5860</v>
      </c>
      <c r="E127" s="37">
        <f t="shared" si="10"/>
        <v>2479.1808873720138</v>
      </c>
      <c r="F127" s="38">
        <f t="shared" si="17"/>
        <v>0.78834848148991543</v>
      </c>
      <c r="G127" s="39">
        <f t="shared" si="11"/>
        <v>399.35821159833966</v>
      </c>
      <c r="H127" s="39">
        <f t="shared" si="12"/>
        <v>122.89173003110785</v>
      </c>
      <c r="I127" s="37">
        <f t="shared" si="13"/>
        <v>522.24994162944756</v>
      </c>
      <c r="J127" s="40">
        <f t="shared" si="18"/>
        <v>-36.950485280786019</v>
      </c>
      <c r="K127" s="37">
        <f t="shared" si="14"/>
        <v>485.29945634866152</v>
      </c>
      <c r="L127" s="37">
        <f t="shared" si="15"/>
        <v>3060384.6579485629</v>
      </c>
      <c r="M127" s="37">
        <f t="shared" si="16"/>
        <v>2843854.8142031566</v>
      </c>
      <c r="N127" s="63"/>
      <c r="O127" s="74"/>
      <c r="P127" s="69"/>
    </row>
    <row r="128" spans="1:16" s="34" customFormat="1" x14ac:dyDescent="0.3">
      <c r="A128" s="33">
        <v>720</v>
      </c>
      <c r="B128" s="34" t="s">
        <v>182</v>
      </c>
      <c r="C128" s="36">
        <v>30941</v>
      </c>
      <c r="D128" s="36">
        <v>11506</v>
      </c>
      <c r="E128" s="37">
        <f t="shared" si="10"/>
        <v>2689.1187206674776</v>
      </c>
      <c r="F128" s="38">
        <f t="shared" si="17"/>
        <v>0.85510608394190912</v>
      </c>
      <c r="G128" s="39">
        <f t="shared" si="11"/>
        <v>273.39551162106136</v>
      </c>
      <c r="H128" s="39">
        <f t="shared" si="12"/>
        <v>49.413488377695508</v>
      </c>
      <c r="I128" s="37">
        <f t="shared" si="13"/>
        <v>322.80899999875686</v>
      </c>
      <c r="J128" s="40">
        <f t="shared" si="18"/>
        <v>-36.950485280786019</v>
      </c>
      <c r="K128" s="37">
        <f t="shared" si="14"/>
        <v>285.85851471797082</v>
      </c>
      <c r="L128" s="37">
        <f t="shared" si="15"/>
        <v>3714240.3539856966</v>
      </c>
      <c r="M128" s="37">
        <f t="shared" si="16"/>
        <v>3289088.0703449724</v>
      </c>
      <c r="N128" s="63"/>
      <c r="O128" s="74"/>
      <c r="P128" s="69"/>
    </row>
    <row r="129" spans="1:16" s="34" customFormat="1" x14ac:dyDescent="0.3">
      <c r="A129" s="33">
        <v>722</v>
      </c>
      <c r="B129" s="34" t="s">
        <v>183</v>
      </c>
      <c r="C129" s="36">
        <v>65812</v>
      </c>
      <c r="D129" s="36">
        <v>21483</v>
      </c>
      <c r="E129" s="37">
        <f t="shared" si="10"/>
        <v>3063.4455150584181</v>
      </c>
      <c r="F129" s="38">
        <f t="shared" si="17"/>
        <v>0.97413731778297763</v>
      </c>
      <c r="G129" s="39">
        <f t="shared" si="11"/>
        <v>48.79943498649709</v>
      </c>
      <c r="H129" s="39">
        <f t="shared" si="12"/>
        <v>0</v>
      </c>
      <c r="I129" s="37">
        <f t="shared" si="13"/>
        <v>48.79943498649709</v>
      </c>
      <c r="J129" s="40">
        <f t="shared" si="18"/>
        <v>-36.950485280786019</v>
      </c>
      <c r="K129" s="37">
        <f t="shared" si="14"/>
        <v>11.848949705711071</v>
      </c>
      <c r="L129" s="37">
        <f t="shared" si="15"/>
        <v>1048358.261814917</v>
      </c>
      <c r="M129" s="37">
        <f t="shared" si="16"/>
        <v>254550.98652779093</v>
      </c>
      <c r="N129" s="63"/>
      <c r="O129" s="74"/>
      <c r="P129" s="69"/>
    </row>
    <row r="130" spans="1:16" s="34" customFormat="1" x14ac:dyDescent="0.3">
      <c r="A130" s="33">
        <v>723</v>
      </c>
      <c r="B130" s="34" t="s">
        <v>184</v>
      </c>
      <c r="C130" s="36">
        <v>14635</v>
      </c>
      <c r="D130" s="36">
        <v>4962</v>
      </c>
      <c r="E130" s="37">
        <f t="shared" si="10"/>
        <v>2949.4155582426442</v>
      </c>
      <c r="F130" s="38">
        <f t="shared" si="17"/>
        <v>0.93787721923269918</v>
      </c>
      <c r="G130" s="39">
        <f t="shared" si="11"/>
        <v>117.2174090759614</v>
      </c>
      <c r="H130" s="39">
        <f t="shared" si="12"/>
        <v>0</v>
      </c>
      <c r="I130" s="37">
        <f t="shared" si="13"/>
        <v>117.2174090759614</v>
      </c>
      <c r="J130" s="40">
        <f t="shared" si="18"/>
        <v>-36.950485280786019</v>
      </c>
      <c r="K130" s="37">
        <f t="shared" si="14"/>
        <v>80.266923795175387</v>
      </c>
      <c r="L130" s="37">
        <f t="shared" si="15"/>
        <v>581632.7838349205</v>
      </c>
      <c r="M130" s="37">
        <f t="shared" si="16"/>
        <v>398284.47587166028</v>
      </c>
      <c r="N130" s="63"/>
      <c r="O130" s="74"/>
      <c r="P130" s="69"/>
    </row>
    <row r="131" spans="1:16" s="34" customFormat="1" x14ac:dyDescent="0.3">
      <c r="A131" s="33">
        <v>728</v>
      </c>
      <c r="B131" s="34" t="s">
        <v>185</v>
      </c>
      <c r="C131" s="36">
        <v>6507</v>
      </c>
      <c r="D131" s="36">
        <v>2463</v>
      </c>
      <c r="E131" s="37">
        <f t="shared" si="10"/>
        <v>2641.9001218026797</v>
      </c>
      <c r="F131" s="38">
        <f t="shared" si="17"/>
        <v>0.84009116070546719</v>
      </c>
      <c r="G131" s="39">
        <f t="shared" si="11"/>
        <v>301.72667093994011</v>
      </c>
      <c r="H131" s="39">
        <f t="shared" si="12"/>
        <v>65.939997980374798</v>
      </c>
      <c r="I131" s="37">
        <f t="shared" si="13"/>
        <v>367.66666892031492</v>
      </c>
      <c r="J131" s="40">
        <f t="shared" si="18"/>
        <v>-36.950485280786019</v>
      </c>
      <c r="K131" s="37">
        <f t="shared" si="14"/>
        <v>330.71618363952888</v>
      </c>
      <c r="L131" s="37">
        <f t="shared" si="15"/>
        <v>905563.00555073563</v>
      </c>
      <c r="M131" s="37">
        <f t="shared" si="16"/>
        <v>814553.96030415967</v>
      </c>
      <c r="N131" s="63"/>
      <c r="O131" s="74"/>
      <c r="P131" s="69"/>
    </row>
    <row r="132" spans="1:16" s="34" customFormat="1" x14ac:dyDescent="0.3">
      <c r="A132" s="33">
        <v>805</v>
      </c>
      <c r="B132" s="34" t="s">
        <v>186</v>
      </c>
      <c r="C132" s="36">
        <v>103272</v>
      </c>
      <c r="D132" s="36">
        <v>35755</v>
      </c>
      <c r="E132" s="37">
        <f t="shared" si="10"/>
        <v>2888.3233114249756</v>
      </c>
      <c r="F132" s="38">
        <f t="shared" si="17"/>
        <v>0.91845064965286949</v>
      </c>
      <c r="G132" s="39">
        <f t="shared" si="11"/>
        <v>153.87275716656259</v>
      </c>
      <c r="H132" s="39">
        <f t="shared" si="12"/>
        <v>0</v>
      </c>
      <c r="I132" s="37">
        <f t="shared" si="13"/>
        <v>153.87275716656259</v>
      </c>
      <c r="J132" s="40">
        <f t="shared" si="18"/>
        <v>-36.950485280786019</v>
      </c>
      <c r="K132" s="37">
        <f t="shared" si="14"/>
        <v>116.92227188577658</v>
      </c>
      <c r="L132" s="37">
        <f t="shared" si="15"/>
        <v>5501720.4324904457</v>
      </c>
      <c r="M132" s="37">
        <f t="shared" si="16"/>
        <v>4180555.8312759418</v>
      </c>
      <c r="N132" s="63"/>
      <c r="O132" s="74"/>
      <c r="P132" s="69"/>
    </row>
    <row r="133" spans="1:16" s="34" customFormat="1" x14ac:dyDescent="0.3">
      <c r="A133" s="33">
        <v>806</v>
      </c>
      <c r="B133" s="34" t="s">
        <v>187</v>
      </c>
      <c r="C133" s="36">
        <v>141389</v>
      </c>
      <c r="D133" s="36">
        <v>53745</v>
      </c>
      <c r="E133" s="37">
        <f t="shared" si="10"/>
        <v>2630.7377430458646</v>
      </c>
      <c r="F133" s="38">
        <f t="shared" si="17"/>
        <v>0.83654166401985885</v>
      </c>
      <c r="G133" s="39">
        <f t="shared" si="11"/>
        <v>308.42409819402917</v>
      </c>
      <c r="H133" s="39">
        <f t="shared" si="12"/>
        <v>69.846830545260076</v>
      </c>
      <c r="I133" s="37">
        <f t="shared" si="13"/>
        <v>378.27092873928927</v>
      </c>
      <c r="J133" s="40">
        <f t="shared" si="18"/>
        <v>-36.950485280786019</v>
      </c>
      <c r="K133" s="37">
        <f t="shared" si="14"/>
        <v>341.32044345850323</v>
      </c>
      <c r="L133" s="37">
        <f t="shared" si="15"/>
        <v>20330171.065093104</v>
      </c>
      <c r="M133" s="37">
        <f t="shared" si="16"/>
        <v>18344267.233677257</v>
      </c>
      <c r="N133" s="63"/>
      <c r="O133" s="74"/>
      <c r="P133" s="69"/>
    </row>
    <row r="134" spans="1:16" s="34" customFormat="1" x14ac:dyDescent="0.3">
      <c r="A134" s="33">
        <v>807</v>
      </c>
      <c r="B134" s="34" t="s">
        <v>188</v>
      </c>
      <c r="C134" s="36">
        <v>32698</v>
      </c>
      <c r="D134" s="36">
        <v>12599</v>
      </c>
      <c r="E134" s="37">
        <f t="shared" si="10"/>
        <v>2595.2853401063576</v>
      </c>
      <c r="F134" s="38">
        <f t="shared" si="17"/>
        <v>0.82526824376848085</v>
      </c>
      <c r="G134" s="39">
        <f t="shared" si="11"/>
        <v>329.69553995773339</v>
      </c>
      <c r="H134" s="39">
        <f t="shared" si="12"/>
        <v>82.255171574087527</v>
      </c>
      <c r="I134" s="37">
        <f t="shared" si="13"/>
        <v>411.9507115318209</v>
      </c>
      <c r="J134" s="40">
        <f t="shared" si="18"/>
        <v>-36.950485280786019</v>
      </c>
      <c r="K134" s="37">
        <f t="shared" si="14"/>
        <v>375.00022625103486</v>
      </c>
      <c r="L134" s="37">
        <f t="shared" si="15"/>
        <v>5190167.0145894112</v>
      </c>
      <c r="M134" s="37">
        <f t="shared" si="16"/>
        <v>4724627.8505367879</v>
      </c>
      <c r="N134" s="63"/>
      <c r="O134" s="74"/>
      <c r="P134" s="69"/>
    </row>
    <row r="135" spans="1:16" s="34" customFormat="1" x14ac:dyDescent="0.3">
      <c r="A135" s="33">
        <v>811</v>
      </c>
      <c r="B135" s="34" t="s">
        <v>189</v>
      </c>
      <c r="C135" s="36">
        <v>5702</v>
      </c>
      <c r="D135" s="36">
        <v>2361</v>
      </c>
      <c r="E135" s="37">
        <f t="shared" si="10"/>
        <v>2415.0783566285472</v>
      </c>
      <c r="F135" s="38">
        <f t="shared" si="17"/>
        <v>0.76796467931207557</v>
      </c>
      <c r="G135" s="39">
        <f t="shared" si="11"/>
        <v>437.8197300444196</v>
      </c>
      <c r="H135" s="39">
        <f t="shared" si="12"/>
        <v>145.32761579132114</v>
      </c>
      <c r="I135" s="37">
        <f t="shared" si="13"/>
        <v>583.14734583574068</v>
      </c>
      <c r="J135" s="40">
        <f t="shared" si="18"/>
        <v>-36.950485280786019</v>
      </c>
      <c r="K135" s="37">
        <f t="shared" si="14"/>
        <v>546.1968605549547</v>
      </c>
      <c r="L135" s="37">
        <f t="shared" si="15"/>
        <v>1376810.8835181838</v>
      </c>
      <c r="M135" s="37">
        <f t="shared" si="16"/>
        <v>1289570.787770248</v>
      </c>
      <c r="N135" s="63"/>
      <c r="O135" s="74"/>
      <c r="P135" s="69"/>
    </row>
    <row r="136" spans="1:16" s="34" customFormat="1" x14ac:dyDescent="0.3">
      <c r="A136" s="33">
        <v>814</v>
      </c>
      <c r="B136" s="34" t="s">
        <v>190</v>
      </c>
      <c r="C136" s="36">
        <v>39985</v>
      </c>
      <c r="D136" s="36">
        <v>14140</v>
      </c>
      <c r="E136" s="37">
        <f t="shared" ref="E136:E199" si="19">(C136*1000)/D136</f>
        <v>2827.793493635078</v>
      </c>
      <c r="F136" s="38">
        <f t="shared" si="17"/>
        <v>0.89920292546195346</v>
      </c>
      <c r="G136" s="39">
        <f t="shared" ref="G136:G199" si="20">(E$437-E136)*0.6</f>
        <v>190.19064784050116</v>
      </c>
      <c r="H136" s="39">
        <f t="shared" ref="H136:H199" si="21">IF(E136&gt;=E$437*0.9,0,IF(E136&lt;0.9*E$437,(E$437*0.9-E136)*0.35))</f>
        <v>0.87731783903539051</v>
      </c>
      <c r="I136" s="37">
        <f t="shared" ref="I136:I199" si="22">G136+H136</f>
        <v>191.06796567953654</v>
      </c>
      <c r="J136" s="40">
        <f t="shared" si="18"/>
        <v>-36.950485280786019</v>
      </c>
      <c r="K136" s="37">
        <f t="shared" ref="K136:K199" si="23">I136+J136</f>
        <v>154.11748039875053</v>
      </c>
      <c r="L136" s="37">
        <f t="shared" ref="L136:L199" si="24">(I136*D136)</f>
        <v>2701701.0347086466</v>
      </c>
      <c r="M136" s="37">
        <f t="shared" ref="M136:M199" si="25">(K136*D136)</f>
        <v>2179221.1728383326</v>
      </c>
      <c r="N136" s="63"/>
      <c r="O136" s="74"/>
      <c r="P136" s="69"/>
    </row>
    <row r="137" spans="1:16" s="34" customFormat="1" x14ac:dyDescent="0.3">
      <c r="A137" s="33">
        <v>815</v>
      </c>
      <c r="B137" s="34" t="s">
        <v>191</v>
      </c>
      <c r="C137" s="36">
        <v>26281</v>
      </c>
      <c r="D137" s="36">
        <v>10636</v>
      </c>
      <c r="E137" s="37">
        <f t="shared" si="19"/>
        <v>2470.947724708537</v>
      </c>
      <c r="F137" s="38">
        <f t="shared" ref="F137:F200" si="26">IF(ISNUMBER(C137),E137/E$437,"")</f>
        <v>0.78573043884660854</v>
      </c>
      <c r="G137" s="39">
        <f t="shared" si="20"/>
        <v>404.29810919642574</v>
      </c>
      <c r="H137" s="39">
        <f t="shared" si="21"/>
        <v>125.77333696332475</v>
      </c>
      <c r="I137" s="37">
        <f t="shared" si="22"/>
        <v>530.07144615975051</v>
      </c>
      <c r="J137" s="40">
        <f t="shared" si="18"/>
        <v>-36.950485280786019</v>
      </c>
      <c r="K137" s="37">
        <f t="shared" si="23"/>
        <v>493.12096087896447</v>
      </c>
      <c r="L137" s="37">
        <f t="shared" si="24"/>
        <v>5637839.9013551064</v>
      </c>
      <c r="M137" s="37">
        <f t="shared" si="25"/>
        <v>5244834.5399086662</v>
      </c>
      <c r="N137" s="63"/>
      <c r="O137" s="74"/>
      <c r="P137" s="69"/>
    </row>
    <row r="138" spans="1:16" s="34" customFormat="1" x14ac:dyDescent="0.3">
      <c r="A138" s="33">
        <v>817</v>
      </c>
      <c r="B138" s="34" t="s">
        <v>192</v>
      </c>
      <c r="C138" s="36">
        <v>9162</v>
      </c>
      <c r="D138" s="36">
        <v>4111</v>
      </c>
      <c r="E138" s="37">
        <f t="shared" si="19"/>
        <v>2228.6548285088788</v>
      </c>
      <c r="F138" s="38">
        <f t="shared" si="26"/>
        <v>0.70868433149408272</v>
      </c>
      <c r="G138" s="39">
        <f t="shared" si="20"/>
        <v>549.67384691622067</v>
      </c>
      <c r="H138" s="39">
        <f t="shared" si="21"/>
        <v>210.57585063320508</v>
      </c>
      <c r="I138" s="37">
        <f t="shared" si="22"/>
        <v>760.24969754942572</v>
      </c>
      <c r="J138" s="40">
        <f t="shared" ref="J138:J201" si="27">I$439</f>
        <v>-36.950485280786019</v>
      </c>
      <c r="K138" s="37">
        <f t="shared" si="23"/>
        <v>723.29921226863974</v>
      </c>
      <c r="L138" s="37">
        <f t="shared" si="24"/>
        <v>3125386.5066256891</v>
      </c>
      <c r="M138" s="37">
        <f t="shared" si="25"/>
        <v>2973483.0616363781</v>
      </c>
      <c r="N138" s="63"/>
      <c r="O138" s="74"/>
      <c r="P138" s="69"/>
    </row>
    <row r="139" spans="1:16" s="34" customFormat="1" x14ac:dyDescent="0.3">
      <c r="A139" s="33">
        <v>819</v>
      </c>
      <c r="B139" s="34" t="s">
        <v>193</v>
      </c>
      <c r="C139" s="36">
        <v>15858</v>
      </c>
      <c r="D139" s="36">
        <v>6630</v>
      </c>
      <c r="E139" s="37">
        <f t="shared" si="19"/>
        <v>2391.8552036199094</v>
      </c>
      <c r="F139" s="38">
        <f t="shared" si="26"/>
        <v>0.76058000742184717</v>
      </c>
      <c r="G139" s="39">
        <f t="shared" si="20"/>
        <v>451.75362184960233</v>
      </c>
      <c r="H139" s="39">
        <f t="shared" si="21"/>
        <v>153.4557193443444</v>
      </c>
      <c r="I139" s="37">
        <f t="shared" si="22"/>
        <v>605.20934119394678</v>
      </c>
      <c r="J139" s="40">
        <f t="shared" si="27"/>
        <v>-36.950485280786019</v>
      </c>
      <c r="K139" s="37">
        <f t="shared" si="23"/>
        <v>568.2588559131608</v>
      </c>
      <c r="L139" s="37">
        <f t="shared" si="24"/>
        <v>4012537.9321158673</v>
      </c>
      <c r="M139" s="37">
        <f t="shared" si="25"/>
        <v>3767556.214704256</v>
      </c>
      <c r="N139" s="63"/>
      <c r="O139" s="74"/>
      <c r="P139" s="69"/>
    </row>
    <row r="140" spans="1:16" s="34" customFormat="1" x14ac:dyDescent="0.3">
      <c r="A140" s="33">
        <v>821</v>
      </c>
      <c r="B140" s="34" t="s">
        <v>194</v>
      </c>
      <c r="C140" s="36">
        <v>13972</v>
      </c>
      <c r="D140" s="36">
        <v>5977</v>
      </c>
      <c r="E140" s="37">
        <f t="shared" si="19"/>
        <v>2337.6275723607159</v>
      </c>
      <c r="F140" s="38">
        <f t="shared" si="26"/>
        <v>0.74333629964088876</v>
      </c>
      <c r="G140" s="39">
        <f t="shared" si="20"/>
        <v>484.29020060511834</v>
      </c>
      <c r="H140" s="39">
        <f t="shared" si="21"/>
        <v>172.43539028506211</v>
      </c>
      <c r="I140" s="37">
        <f t="shared" si="22"/>
        <v>656.72559089018046</v>
      </c>
      <c r="J140" s="40">
        <f t="shared" si="27"/>
        <v>-36.950485280786019</v>
      </c>
      <c r="K140" s="37">
        <f t="shared" si="23"/>
        <v>619.77510560939447</v>
      </c>
      <c r="L140" s="37">
        <f t="shared" si="24"/>
        <v>3925248.8567506084</v>
      </c>
      <c r="M140" s="37">
        <f t="shared" si="25"/>
        <v>3704395.8062273506</v>
      </c>
      <c r="N140" s="63"/>
      <c r="O140" s="74"/>
      <c r="P140" s="69"/>
    </row>
    <row r="141" spans="1:16" s="34" customFormat="1" x14ac:dyDescent="0.3">
      <c r="A141" s="33">
        <v>822</v>
      </c>
      <c r="B141" s="34" t="s">
        <v>195</v>
      </c>
      <c r="C141" s="36">
        <v>11049</v>
      </c>
      <c r="D141" s="36">
        <v>4346</v>
      </c>
      <c r="E141" s="37">
        <f t="shared" si="19"/>
        <v>2542.3377818683848</v>
      </c>
      <c r="F141" s="38">
        <f t="shared" si="26"/>
        <v>0.80843158318105945</v>
      </c>
      <c r="G141" s="39">
        <f t="shared" si="20"/>
        <v>361.46407490051706</v>
      </c>
      <c r="H141" s="39">
        <f t="shared" si="21"/>
        <v>100.78681695737799</v>
      </c>
      <c r="I141" s="37">
        <f t="shared" si="22"/>
        <v>462.25089185789506</v>
      </c>
      <c r="J141" s="40">
        <f t="shared" si="27"/>
        <v>-36.950485280786019</v>
      </c>
      <c r="K141" s="37">
        <f t="shared" si="23"/>
        <v>425.30040657710902</v>
      </c>
      <c r="L141" s="37">
        <f t="shared" si="24"/>
        <v>2008942.3760144119</v>
      </c>
      <c r="M141" s="37">
        <f t="shared" si="25"/>
        <v>1848355.5669841159</v>
      </c>
      <c r="N141" s="63"/>
      <c r="O141" s="74"/>
      <c r="P141" s="69"/>
    </row>
    <row r="142" spans="1:16" s="34" customFormat="1" x14ac:dyDescent="0.3">
      <c r="A142" s="33">
        <v>826</v>
      </c>
      <c r="B142" s="34" t="s">
        <v>196</v>
      </c>
      <c r="C142" s="36">
        <v>16191</v>
      </c>
      <c r="D142" s="36">
        <v>5913</v>
      </c>
      <c r="E142" s="37">
        <f t="shared" si="19"/>
        <v>2738.2039573820398</v>
      </c>
      <c r="F142" s="38">
        <f t="shared" si="26"/>
        <v>0.87071457464325408</v>
      </c>
      <c r="G142" s="39">
        <f t="shared" si="20"/>
        <v>243.94436959232405</v>
      </c>
      <c r="H142" s="39">
        <f t="shared" si="21"/>
        <v>32.233655527598764</v>
      </c>
      <c r="I142" s="37">
        <f t="shared" si="22"/>
        <v>276.17802511992284</v>
      </c>
      <c r="J142" s="40">
        <f t="shared" si="27"/>
        <v>-36.950485280786019</v>
      </c>
      <c r="K142" s="37">
        <f t="shared" si="23"/>
        <v>239.22753983913682</v>
      </c>
      <c r="L142" s="37">
        <f t="shared" si="24"/>
        <v>1633040.6625341037</v>
      </c>
      <c r="M142" s="37">
        <f t="shared" si="25"/>
        <v>1414552.4430688161</v>
      </c>
      <c r="N142" s="63"/>
      <c r="O142" s="74"/>
      <c r="P142" s="69"/>
    </row>
    <row r="143" spans="1:16" s="34" customFormat="1" x14ac:dyDescent="0.3">
      <c r="A143" s="33">
        <v>827</v>
      </c>
      <c r="B143" s="34" t="s">
        <v>197</v>
      </c>
      <c r="C143" s="36">
        <v>4362</v>
      </c>
      <c r="D143" s="36">
        <v>1594</v>
      </c>
      <c r="E143" s="37">
        <f t="shared" si="19"/>
        <v>2736.5119196988708</v>
      </c>
      <c r="F143" s="38">
        <f t="shared" si="26"/>
        <v>0.87017652784523924</v>
      </c>
      <c r="G143" s="39">
        <f t="shared" si="20"/>
        <v>244.95959220222548</v>
      </c>
      <c r="H143" s="39">
        <f t="shared" si="21"/>
        <v>32.825868716707916</v>
      </c>
      <c r="I143" s="37">
        <f t="shared" si="22"/>
        <v>277.78546091893338</v>
      </c>
      <c r="J143" s="40">
        <f t="shared" si="27"/>
        <v>-36.950485280786019</v>
      </c>
      <c r="K143" s="37">
        <f t="shared" si="23"/>
        <v>240.83497563814737</v>
      </c>
      <c r="L143" s="37">
        <f t="shared" si="24"/>
        <v>442790.02470477979</v>
      </c>
      <c r="M143" s="37">
        <f t="shared" si="25"/>
        <v>383890.95116720692</v>
      </c>
      <c r="N143" s="63"/>
      <c r="O143" s="74"/>
      <c r="P143" s="69"/>
    </row>
    <row r="144" spans="1:16" s="34" customFormat="1" x14ac:dyDescent="0.3">
      <c r="A144" s="33">
        <v>828</v>
      </c>
      <c r="B144" s="34" t="s">
        <v>198</v>
      </c>
      <c r="C144" s="36">
        <v>7484</v>
      </c>
      <c r="D144" s="36">
        <v>3002</v>
      </c>
      <c r="E144" s="37">
        <f t="shared" si="19"/>
        <v>2493.0046635576282</v>
      </c>
      <c r="F144" s="38">
        <f t="shared" si="26"/>
        <v>0.79274426923573726</v>
      </c>
      <c r="G144" s="39">
        <f t="shared" si="20"/>
        <v>391.063945886971</v>
      </c>
      <c r="H144" s="39">
        <f t="shared" si="21"/>
        <v>118.05340836614282</v>
      </c>
      <c r="I144" s="37">
        <f t="shared" si="22"/>
        <v>509.11735425311383</v>
      </c>
      <c r="J144" s="40">
        <f t="shared" si="27"/>
        <v>-36.950485280786019</v>
      </c>
      <c r="K144" s="37">
        <f t="shared" si="23"/>
        <v>472.16686897232779</v>
      </c>
      <c r="L144" s="37">
        <f t="shared" si="24"/>
        <v>1528370.2974678478</v>
      </c>
      <c r="M144" s="37">
        <f t="shared" si="25"/>
        <v>1417444.9406549281</v>
      </c>
      <c r="N144" s="63"/>
      <c r="O144" s="74"/>
      <c r="P144" s="69"/>
    </row>
    <row r="145" spans="1:16" s="34" customFormat="1" x14ac:dyDescent="0.3">
      <c r="A145" s="33">
        <v>829</v>
      </c>
      <c r="B145" s="34" t="s">
        <v>199</v>
      </c>
      <c r="C145" s="36">
        <v>6758</v>
      </c>
      <c r="D145" s="36">
        <v>2466</v>
      </c>
      <c r="E145" s="37">
        <f t="shared" si="19"/>
        <v>2740.4703974047038</v>
      </c>
      <c r="F145" s="38">
        <f t="shared" si="26"/>
        <v>0.87143527419339828</v>
      </c>
      <c r="G145" s="39">
        <f t="shared" si="20"/>
        <v>242.58450557872564</v>
      </c>
      <c r="H145" s="39">
        <f t="shared" si="21"/>
        <v>31.440401519666349</v>
      </c>
      <c r="I145" s="37">
        <f t="shared" si="22"/>
        <v>274.02490709839196</v>
      </c>
      <c r="J145" s="40">
        <f t="shared" si="27"/>
        <v>-36.950485280786019</v>
      </c>
      <c r="K145" s="37">
        <f t="shared" si="23"/>
        <v>237.07442181760595</v>
      </c>
      <c r="L145" s="37">
        <f t="shared" si="24"/>
        <v>675745.42090463464</v>
      </c>
      <c r="M145" s="37">
        <f t="shared" si="25"/>
        <v>584625.5242022163</v>
      </c>
      <c r="N145" s="63"/>
      <c r="O145" s="74"/>
      <c r="P145" s="69"/>
    </row>
    <row r="146" spans="1:16" s="34" customFormat="1" x14ac:dyDescent="0.3">
      <c r="A146" s="33">
        <v>830</v>
      </c>
      <c r="B146" s="34" t="s">
        <v>200</v>
      </c>
      <c r="C146" s="36">
        <v>3558</v>
      </c>
      <c r="D146" s="36">
        <v>1439</v>
      </c>
      <c r="E146" s="37">
        <f t="shared" si="19"/>
        <v>2472.5503822098681</v>
      </c>
      <c r="F146" s="38">
        <f t="shared" si="26"/>
        <v>0.78624006386588741</v>
      </c>
      <c r="G146" s="39">
        <f t="shared" si="20"/>
        <v>403.3365146956271</v>
      </c>
      <c r="H146" s="39">
        <f t="shared" si="21"/>
        <v>125.21240683785885</v>
      </c>
      <c r="I146" s="37">
        <f t="shared" si="22"/>
        <v>528.54892153348601</v>
      </c>
      <c r="J146" s="40">
        <f t="shared" si="27"/>
        <v>-36.950485280786019</v>
      </c>
      <c r="K146" s="37">
        <f t="shared" si="23"/>
        <v>491.59843625269997</v>
      </c>
      <c r="L146" s="37">
        <f t="shared" si="24"/>
        <v>760581.89808668639</v>
      </c>
      <c r="M146" s="37">
        <f t="shared" si="25"/>
        <v>707410.14976763527</v>
      </c>
      <c r="N146" s="63"/>
      <c r="O146" s="74"/>
      <c r="P146" s="69"/>
    </row>
    <row r="147" spans="1:16" s="34" customFormat="1" x14ac:dyDescent="0.3">
      <c r="A147" s="33">
        <v>831</v>
      </c>
      <c r="B147" s="34" t="s">
        <v>201</v>
      </c>
      <c r="C147" s="36">
        <v>2946</v>
      </c>
      <c r="D147" s="36">
        <v>1298</v>
      </c>
      <c r="E147" s="37">
        <f t="shared" si="19"/>
        <v>2269.6456086286594</v>
      </c>
      <c r="F147" s="38">
        <f t="shared" si="26"/>
        <v>0.72171888634529036</v>
      </c>
      <c r="G147" s="39">
        <f t="shared" si="20"/>
        <v>525.07937884435228</v>
      </c>
      <c r="H147" s="39">
        <f t="shared" si="21"/>
        <v>196.22907759128191</v>
      </c>
      <c r="I147" s="37">
        <f t="shared" si="22"/>
        <v>721.30845643563418</v>
      </c>
      <c r="J147" s="40">
        <f t="shared" si="27"/>
        <v>-36.950485280786019</v>
      </c>
      <c r="K147" s="37">
        <f t="shared" si="23"/>
        <v>684.3579711548482</v>
      </c>
      <c r="L147" s="37">
        <f t="shared" si="24"/>
        <v>936258.37645345321</v>
      </c>
      <c r="M147" s="37">
        <f t="shared" si="25"/>
        <v>888296.64655899291</v>
      </c>
      <c r="N147" s="63"/>
      <c r="O147" s="74"/>
      <c r="P147" s="69"/>
    </row>
    <row r="148" spans="1:16" s="34" customFormat="1" x14ac:dyDescent="0.3">
      <c r="A148" s="33">
        <v>833</v>
      </c>
      <c r="B148" s="34" t="s">
        <v>202</v>
      </c>
      <c r="C148" s="36">
        <v>6291</v>
      </c>
      <c r="D148" s="36">
        <v>2252</v>
      </c>
      <c r="E148" s="37">
        <f t="shared" si="19"/>
        <v>2793.5168738898756</v>
      </c>
      <c r="F148" s="38">
        <f t="shared" si="26"/>
        <v>0.88830338954491861</v>
      </c>
      <c r="G148" s="39">
        <f t="shared" si="20"/>
        <v>210.75661968762259</v>
      </c>
      <c r="H148" s="39">
        <f t="shared" si="21"/>
        <v>12.874134749856239</v>
      </c>
      <c r="I148" s="37">
        <f t="shared" si="22"/>
        <v>223.63075443747883</v>
      </c>
      <c r="J148" s="40">
        <f t="shared" si="27"/>
        <v>-36.950485280786019</v>
      </c>
      <c r="K148" s="37">
        <f t="shared" si="23"/>
        <v>186.68026915669282</v>
      </c>
      <c r="L148" s="37">
        <f t="shared" si="24"/>
        <v>503616.45899320231</v>
      </c>
      <c r="M148" s="37">
        <f t="shared" si="25"/>
        <v>420403.96614087222</v>
      </c>
      <c r="N148" s="63"/>
      <c r="O148" s="74"/>
      <c r="P148" s="69"/>
    </row>
    <row r="149" spans="1:16" s="34" customFormat="1" x14ac:dyDescent="0.3">
      <c r="A149" s="33">
        <v>834</v>
      </c>
      <c r="B149" s="34" t="s">
        <v>203</v>
      </c>
      <c r="C149" s="36">
        <v>11287</v>
      </c>
      <c r="D149" s="36">
        <v>3689</v>
      </c>
      <c r="E149" s="37">
        <f t="shared" si="19"/>
        <v>3059.6367579289781</v>
      </c>
      <c r="F149" s="38">
        <f t="shared" si="26"/>
        <v>0.97292618070352843</v>
      </c>
      <c r="G149" s="39">
        <f t="shared" si="20"/>
        <v>51.084689264161078</v>
      </c>
      <c r="H149" s="39">
        <f t="shared" si="21"/>
        <v>0</v>
      </c>
      <c r="I149" s="37">
        <f t="shared" si="22"/>
        <v>51.084689264161078</v>
      </c>
      <c r="J149" s="40">
        <f t="shared" si="27"/>
        <v>-36.950485280786019</v>
      </c>
      <c r="K149" s="37">
        <f t="shared" si="23"/>
        <v>14.134203983375059</v>
      </c>
      <c r="L149" s="37">
        <f t="shared" si="24"/>
        <v>188451.41869549023</v>
      </c>
      <c r="M149" s="37">
        <f t="shared" si="25"/>
        <v>52141.07849467059</v>
      </c>
      <c r="N149" s="63"/>
      <c r="O149" s="74"/>
      <c r="P149" s="69"/>
    </row>
    <row r="150" spans="1:16" s="34" customFormat="1" x14ac:dyDescent="0.3">
      <c r="A150" s="33">
        <v>901</v>
      </c>
      <c r="B150" s="34" t="s">
        <v>204</v>
      </c>
      <c r="C150" s="36">
        <v>17577</v>
      </c>
      <c r="D150" s="36">
        <v>6909</v>
      </c>
      <c r="E150" s="37">
        <f t="shared" si="19"/>
        <v>2544.0729483282676</v>
      </c>
      <c r="F150" s="38">
        <f t="shared" si="26"/>
        <v>0.80898334439007347</v>
      </c>
      <c r="G150" s="39">
        <f t="shared" si="20"/>
        <v>360.4229750245874</v>
      </c>
      <c r="H150" s="39">
        <f t="shared" si="21"/>
        <v>100.17950869641903</v>
      </c>
      <c r="I150" s="37">
        <f t="shared" si="22"/>
        <v>460.60248372100642</v>
      </c>
      <c r="J150" s="40">
        <f t="shared" si="27"/>
        <v>-36.950485280786019</v>
      </c>
      <c r="K150" s="37">
        <f t="shared" si="23"/>
        <v>423.65199844022038</v>
      </c>
      <c r="L150" s="37">
        <f t="shared" si="24"/>
        <v>3182302.5600284333</v>
      </c>
      <c r="M150" s="37">
        <f t="shared" si="25"/>
        <v>2927011.6572234826</v>
      </c>
      <c r="N150" s="63"/>
      <c r="O150" s="74"/>
      <c r="P150" s="69"/>
    </row>
    <row r="151" spans="1:16" s="34" customFormat="1" x14ac:dyDescent="0.3">
      <c r="A151" s="33">
        <v>904</v>
      </c>
      <c r="B151" s="34" t="s">
        <v>205</v>
      </c>
      <c r="C151" s="36">
        <v>65941</v>
      </c>
      <c r="D151" s="36">
        <v>22098</v>
      </c>
      <c r="E151" s="37">
        <f t="shared" si="19"/>
        <v>2984.0257036835915</v>
      </c>
      <c r="F151" s="38">
        <f t="shared" si="26"/>
        <v>0.94888281214505754</v>
      </c>
      <c r="G151" s="39">
        <f t="shared" si="20"/>
        <v>96.451321811393058</v>
      </c>
      <c r="H151" s="39">
        <f t="shared" si="21"/>
        <v>0</v>
      </c>
      <c r="I151" s="37">
        <f t="shared" si="22"/>
        <v>96.451321811393058</v>
      </c>
      <c r="J151" s="40">
        <f t="shared" si="27"/>
        <v>-36.950485280786019</v>
      </c>
      <c r="K151" s="37">
        <f t="shared" si="23"/>
        <v>59.500836530607039</v>
      </c>
      <c r="L151" s="37">
        <f t="shared" si="24"/>
        <v>2131381.309388164</v>
      </c>
      <c r="M151" s="37">
        <f t="shared" si="25"/>
        <v>1314849.4856533543</v>
      </c>
      <c r="N151" s="63"/>
      <c r="O151" s="74"/>
      <c r="P151" s="69"/>
    </row>
    <row r="152" spans="1:16" s="34" customFormat="1" x14ac:dyDescent="0.3">
      <c r="A152" s="33">
        <v>906</v>
      </c>
      <c r="B152" s="34" t="s">
        <v>206</v>
      </c>
      <c r="C152" s="36">
        <v>119949</v>
      </c>
      <c r="D152" s="36">
        <v>44219</v>
      </c>
      <c r="E152" s="37">
        <f t="shared" si="19"/>
        <v>2712.6122255139194</v>
      </c>
      <c r="F152" s="38">
        <f t="shared" si="26"/>
        <v>0.86257672433160704</v>
      </c>
      <c r="G152" s="39">
        <f t="shared" si="20"/>
        <v>259.29940871319633</v>
      </c>
      <c r="H152" s="39">
        <f t="shared" si="21"/>
        <v>41.190761681440904</v>
      </c>
      <c r="I152" s="37">
        <f t="shared" si="22"/>
        <v>300.49017039463723</v>
      </c>
      <c r="J152" s="40">
        <f t="shared" si="27"/>
        <v>-36.950485280786019</v>
      </c>
      <c r="K152" s="37">
        <f t="shared" si="23"/>
        <v>263.53968511385119</v>
      </c>
      <c r="L152" s="37">
        <f t="shared" si="24"/>
        <v>13287374.844680464</v>
      </c>
      <c r="M152" s="37">
        <f t="shared" si="25"/>
        <v>11653461.336049385</v>
      </c>
      <c r="N152" s="63"/>
      <c r="O152" s="74"/>
      <c r="P152" s="69"/>
    </row>
    <row r="153" spans="1:16" s="34" customFormat="1" x14ac:dyDescent="0.3">
      <c r="A153" s="33">
        <v>911</v>
      </c>
      <c r="B153" s="34" t="s">
        <v>207</v>
      </c>
      <c r="C153" s="36">
        <v>5814</v>
      </c>
      <c r="D153" s="36">
        <v>2481</v>
      </c>
      <c r="E153" s="37">
        <f t="shared" si="19"/>
        <v>2343.4099153567108</v>
      </c>
      <c r="F153" s="38">
        <f t="shared" si="26"/>
        <v>0.74517501231553296</v>
      </c>
      <c r="G153" s="39">
        <f t="shared" si="20"/>
        <v>480.82079480752145</v>
      </c>
      <c r="H153" s="39">
        <f t="shared" si="21"/>
        <v>170.41157023646389</v>
      </c>
      <c r="I153" s="37">
        <f t="shared" si="22"/>
        <v>651.23236504398528</v>
      </c>
      <c r="J153" s="40">
        <f t="shared" si="27"/>
        <v>-36.950485280786019</v>
      </c>
      <c r="K153" s="37">
        <f t="shared" si="23"/>
        <v>614.2818797631993</v>
      </c>
      <c r="L153" s="37">
        <f t="shared" si="24"/>
        <v>1615707.4976741276</v>
      </c>
      <c r="M153" s="37">
        <f t="shared" si="25"/>
        <v>1524033.3436924974</v>
      </c>
      <c r="N153" s="63"/>
      <c r="O153" s="74"/>
      <c r="P153" s="69"/>
    </row>
    <row r="154" spans="1:16" s="34" customFormat="1" x14ac:dyDescent="0.3">
      <c r="A154" s="33">
        <v>912</v>
      </c>
      <c r="B154" s="34" t="s">
        <v>208</v>
      </c>
      <c r="C154" s="36">
        <v>4644</v>
      </c>
      <c r="D154" s="36">
        <v>2018</v>
      </c>
      <c r="E154" s="37">
        <f t="shared" si="19"/>
        <v>2301.2884043607532</v>
      </c>
      <c r="F154" s="38">
        <f t="shared" si="26"/>
        <v>0.73178089920306721</v>
      </c>
      <c r="G154" s="39">
        <f t="shared" si="20"/>
        <v>506.093701405096</v>
      </c>
      <c r="H154" s="39">
        <f t="shared" si="21"/>
        <v>185.15409908504904</v>
      </c>
      <c r="I154" s="37">
        <f t="shared" si="22"/>
        <v>691.24780049014498</v>
      </c>
      <c r="J154" s="40">
        <f t="shared" si="27"/>
        <v>-36.950485280786019</v>
      </c>
      <c r="K154" s="37">
        <f t="shared" si="23"/>
        <v>654.297315209359</v>
      </c>
      <c r="L154" s="37">
        <f t="shared" si="24"/>
        <v>1394938.0613891126</v>
      </c>
      <c r="M154" s="37">
        <f t="shared" si="25"/>
        <v>1320371.9820924865</v>
      </c>
      <c r="N154" s="63"/>
      <c r="O154" s="74"/>
      <c r="P154" s="69"/>
    </row>
    <row r="155" spans="1:16" s="34" customFormat="1" x14ac:dyDescent="0.3">
      <c r="A155" s="33">
        <v>914</v>
      </c>
      <c r="B155" s="34" t="s">
        <v>209</v>
      </c>
      <c r="C155" s="36">
        <v>15589</v>
      </c>
      <c r="D155" s="36">
        <v>6048</v>
      </c>
      <c r="E155" s="37">
        <f t="shared" si="19"/>
        <v>2577.5462962962961</v>
      </c>
      <c r="F155" s="38">
        <f t="shared" si="26"/>
        <v>0.81962744993936698</v>
      </c>
      <c r="G155" s="39">
        <f t="shared" si="20"/>
        <v>340.3389662437703</v>
      </c>
      <c r="H155" s="39">
        <f t="shared" si="21"/>
        <v>88.46383690760905</v>
      </c>
      <c r="I155" s="37">
        <f t="shared" si="22"/>
        <v>428.80280315137935</v>
      </c>
      <c r="J155" s="40">
        <f t="shared" si="27"/>
        <v>-36.950485280786019</v>
      </c>
      <c r="K155" s="37">
        <f t="shared" si="23"/>
        <v>391.85231787059331</v>
      </c>
      <c r="L155" s="37">
        <f t="shared" si="24"/>
        <v>2593399.3534595422</v>
      </c>
      <c r="M155" s="37">
        <f t="shared" si="25"/>
        <v>2369922.8184813485</v>
      </c>
      <c r="N155" s="63"/>
      <c r="O155" s="74"/>
      <c r="P155" s="69"/>
    </row>
    <row r="156" spans="1:16" s="34" customFormat="1" x14ac:dyDescent="0.3">
      <c r="A156" s="33">
        <v>919</v>
      </c>
      <c r="B156" s="34" t="s">
        <v>210</v>
      </c>
      <c r="C156" s="36">
        <v>13799</v>
      </c>
      <c r="D156" s="36">
        <v>5532</v>
      </c>
      <c r="E156" s="37">
        <f t="shared" si="19"/>
        <v>2494.3962400578453</v>
      </c>
      <c r="F156" s="38">
        <f t="shared" si="26"/>
        <v>0.79318677313951091</v>
      </c>
      <c r="G156" s="39">
        <f t="shared" si="20"/>
        <v>390.22899998684079</v>
      </c>
      <c r="H156" s="39">
        <f t="shared" si="21"/>
        <v>117.56635659106684</v>
      </c>
      <c r="I156" s="37">
        <f t="shared" si="22"/>
        <v>507.79535657790763</v>
      </c>
      <c r="J156" s="40">
        <f t="shared" si="27"/>
        <v>-36.950485280786019</v>
      </c>
      <c r="K156" s="37">
        <f t="shared" si="23"/>
        <v>470.84487129712159</v>
      </c>
      <c r="L156" s="37">
        <f t="shared" si="24"/>
        <v>2809123.9125889852</v>
      </c>
      <c r="M156" s="37">
        <f t="shared" si="25"/>
        <v>2604713.8280156767</v>
      </c>
      <c r="N156" s="63"/>
      <c r="O156" s="74"/>
      <c r="P156" s="69"/>
    </row>
    <row r="157" spans="1:16" s="34" customFormat="1" x14ac:dyDescent="0.3">
      <c r="A157" s="33">
        <v>926</v>
      </c>
      <c r="B157" s="34" t="s">
        <v>211</v>
      </c>
      <c r="C157" s="36">
        <v>29134</v>
      </c>
      <c r="D157" s="36">
        <v>10340</v>
      </c>
      <c r="E157" s="37">
        <f t="shared" si="19"/>
        <v>2817.6015473887815</v>
      </c>
      <c r="F157" s="38">
        <f t="shared" si="26"/>
        <v>0.89596201416434673</v>
      </c>
      <c r="G157" s="39">
        <f t="shared" si="20"/>
        <v>196.30581558827907</v>
      </c>
      <c r="H157" s="39">
        <f t="shared" si="21"/>
        <v>4.4444990252391783</v>
      </c>
      <c r="I157" s="37">
        <f t="shared" si="22"/>
        <v>200.75031461351824</v>
      </c>
      <c r="J157" s="40">
        <f t="shared" si="27"/>
        <v>-36.950485280786019</v>
      </c>
      <c r="K157" s="37">
        <f t="shared" si="23"/>
        <v>163.79982933273223</v>
      </c>
      <c r="L157" s="37">
        <f t="shared" si="24"/>
        <v>2075758.2531037787</v>
      </c>
      <c r="M157" s="37">
        <f t="shared" si="25"/>
        <v>1693690.2353004513</v>
      </c>
      <c r="N157" s="63"/>
      <c r="O157" s="74"/>
      <c r="P157" s="69"/>
    </row>
    <row r="158" spans="1:16" s="34" customFormat="1" x14ac:dyDescent="0.3">
      <c r="A158" s="33">
        <v>928</v>
      </c>
      <c r="B158" s="34" t="s">
        <v>212</v>
      </c>
      <c r="C158" s="36">
        <v>11470</v>
      </c>
      <c r="D158" s="36">
        <v>5035</v>
      </c>
      <c r="E158" s="37">
        <f t="shared" si="19"/>
        <v>2278.053624627607</v>
      </c>
      <c r="F158" s="38">
        <f t="shared" si="26"/>
        <v>0.72439253016001803</v>
      </c>
      <c r="G158" s="39">
        <f t="shared" si="20"/>
        <v>520.0345692449838</v>
      </c>
      <c r="H158" s="39">
        <f t="shared" si="21"/>
        <v>193.28627199165024</v>
      </c>
      <c r="I158" s="37">
        <f t="shared" si="22"/>
        <v>713.32084123663401</v>
      </c>
      <c r="J158" s="40">
        <f t="shared" si="27"/>
        <v>-36.950485280786019</v>
      </c>
      <c r="K158" s="37">
        <f t="shared" si="23"/>
        <v>676.37035595584803</v>
      </c>
      <c r="L158" s="37">
        <f t="shared" si="24"/>
        <v>3591570.4356264523</v>
      </c>
      <c r="M158" s="37">
        <f t="shared" si="25"/>
        <v>3405524.742237695</v>
      </c>
      <c r="N158" s="63"/>
      <c r="O158" s="74"/>
      <c r="P158" s="69"/>
    </row>
    <row r="159" spans="1:16" s="34" customFormat="1" x14ac:dyDescent="0.3">
      <c r="A159" s="33">
        <v>929</v>
      </c>
      <c r="B159" s="34" t="s">
        <v>213</v>
      </c>
      <c r="C159" s="36">
        <v>4196</v>
      </c>
      <c r="D159" s="36">
        <v>1832</v>
      </c>
      <c r="E159" s="37">
        <f t="shared" si="19"/>
        <v>2290.3930131004367</v>
      </c>
      <c r="F159" s="38">
        <f t="shared" si="26"/>
        <v>0.72831630119851665</v>
      </c>
      <c r="G159" s="39">
        <f t="shared" si="20"/>
        <v>512.63093616128583</v>
      </c>
      <c r="H159" s="39">
        <f t="shared" si="21"/>
        <v>188.9674860261598</v>
      </c>
      <c r="I159" s="37">
        <f t="shared" si="22"/>
        <v>701.59842218744564</v>
      </c>
      <c r="J159" s="40">
        <f t="shared" si="27"/>
        <v>-36.950485280786019</v>
      </c>
      <c r="K159" s="37">
        <f t="shared" si="23"/>
        <v>664.64793690665965</v>
      </c>
      <c r="L159" s="37">
        <f t="shared" si="24"/>
        <v>1285328.3094474005</v>
      </c>
      <c r="M159" s="37">
        <f t="shared" si="25"/>
        <v>1217635.0204130004</v>
      </c>
      <c r="N159" s="63"/>
      <c r="O159" s="74"/>
      <c r="P159" s="69"/>
    </row>
    <row r="160" spans="1:16" s="34" customFormat="1" x14ac:dyDescent="0.3">
      <c r="A160" s="33">
        <v>935</v>
      </c>
      <c r="B160" s="34" t="s">
        <v>214</v>
      </c>
      <c r="C160" s="36">
        <v>2876</v>
      </c>
      <c r="D160" s="36">
        <v>1315</v>
      </c>
      <c r="E160" s="37">
        <f t="shared" si="19"/>
        <v>2187.0722433460078</v>
      </c>
      <c r="F160" s="38">
        <f t="shared" si="26"/>
        <v>0.69546159004889374</v>
      </c>
      <c r="G160" s="39">
        <f t="shared" si="20"/>
        <v>574.6233980139433</v>
      </c>
      <c r="H160" s="39">
        <f t="shared" si="21"/>
        <v>225.12975544020995</v>
      </c>
      <c r="I160" s="37">
        <f t="shared" si="22"/>
        <v>799.75315345415322</v>
      </c>
      <c r="J160" s="40">
        <f t="shared" si="27"/>
        <v>-36.950485280786019</v>
      </c>
      <c r="K160" s="37">
        <f t="shared" si="23"/>
        <v>762.80266817336724</v>
      </c>
      <c r="L160" s="37">
        <f t="shared" si="24"/>
        <v>1051675.3967922116</v>
      </c>
      <c r="M160" s="37">
        <f t="shared" si="25"/>
        <v>1003085.508647978</v>
      </c>
      <c r="N160" s="63"/>
      <c r="O160" s="74"/>
      <c r="P160" s="69"/>
    </row>
    <row r="161" spans="1:16" s="34" customFormat="1" x14ac:dyDescent="0.3">
      <c r="A161" s="33">
        <v>937</v>
      </c>
      <c r="B161" s="34" t="s">
        <v>215</v>
      </c>
      <c r="C161" s="36">
        <v>8651</v>
      </c>
      <c r="D161" s="36">
        <v>3567</v>
      </c>
      <c r="E161" s="37">
        <f t="shared" si="19"/>
        <v>2425.2873563218391</v>
      </c>
      <c r="F161" s="38">
        <f t="shared" si="26"/>
        <v>0.77121101339230846</v>
      </c>
      <c r="G161" s="39">
        <f t="shared" si="20"/>
        <v>431.69433022844447</v>
      </c>
      <c r="H161" s="39">
        <f t="shared" si="21"/>
        <v>141.754465898669</v>
      </c>
      <c r="I161" s="37">
        <f t="shared" si="22"/>
        <v>573.4487961271135</v>
      </c>
      <c r="J161" s="40">
        <f t="shared" si="27"/>
        <v>-36.950485280786019</v>
      </c>
      <c r="K161" s="37">
        <f t="shared" si="23"/>
        <v>536.49831084632751</v>
      </c>
      <c r="L161" s="37">
        <f t="shared" si="24"/>
        <v>2045491.8557854139</v>
      </c>
      <c r="M161" s="37">
        <f t="shared" si="25"/>
        <v>1913689.4747888502</v>
      </c>
      <c r="N161" s="63"/>
      <c r="O161" s="74"/>
      <c r="P161" s="69"/>
    </row>
    <row r="162" spans="1:16" s="34" customFormat="1" x14ac:dyDescent="0.3">
      <c r="A162" s="33">
        <v>938</v>
      </c>
      <c r="B162" s="34" t="s">
        <v>216</v>
      </c>
      <c r="C162" s="36">
        <v>2875</v>
      </c>
      <c r="D162" s="36">
        <v>1189</v>
      </c>
      <c r="E162" s="37">
        <f t="shared" si="19"/>
        <v>2417.9983179142137</v>
      </c>
      <c r="F162" s="38">
        <f t="shared" si="26"/>
        <v>0.76889319044141258</v>
      </c>
      <c r="G162" s="39">
        <f t="shared" si="20"/>
        <v>436.06775327301972</v>
      </c>
      <c r="H162" s="39">
        <f t="shared" si="21"/>
        <v>144.30562934133789</v>
      </c>
      <c r="I162" s="37">
        <f t="shared" si="22"/>
        <v>580.37338261435764</v>
      </c>
      <c r="J162" s="40">
        <f t="shared" si="27"/>
        <v>-36.950485280786019</v>
      </c>
      <c r="K162" s="37">
        <f t="shared" si="23"/>
        <v>543.42289733357165</v>
      </c>
      <c r="L162" s="37">
        <f t="shared" si="24"/>
        <v>690063.95192847122</v>
      </c>
      <c r="M162" s="37">
        <f t="shared" si="25"/>
        <v>646129.82492961665</v>
      </c>
      <c r="N162" s="63"/>
      <c r="O162" s="74"/>
      <c r="P162" s="69"/>
    </row>
    <row r="163" spans="1:16" s="34" customFormat="1" x14ac:dyDescent="0.3">
      <c r="A163" s="33">
        <v>940</v>
      </c>
      <c r="B163" s="34" t="s">
        <v>217</v>
      </c>
      <c r="C163" s="36">
        <v>3776</v>
      </c>
      <c r="D163" s="36">
        <v>1251</v>
      </c>
      <c r="E163" s="37">
        <f t="shared" si="19"/>
        <v>3018.3852917665868</v>
      </c>
      <c r="F163" s="38">
        <f t="shared" si="26"/>
        <v>0.95980873095470176</v>
      </c>
      <c r="G163" s="39">
        <f t="shared" si="20"/>
        <v>75.835568961595882</v>
      </c>
      <c r="H163" s="39">
        <f t="shared" si="21"/>
        <v>0</v>
      </c>
      <c r="I163" s="37">
        <f t="shared" si="22"/>
        <v>75.835568961595882</v>
      </c>
      <c r="J163" s="40">
        <f t="shared" si="27"/>
        <v>-36.950485280786019</v>
      </c>
      <c r="K163" s="37">
        <f t="shared" si="23"/>
        <v>38.885083680809863</v>
      </c>
      <c r="L163" s="37">
        <f t="shared" si="24"/>
        <v>94870.296770956455</v>
      </c>
      <c r="M163" s="37">
        <f t="shared" si="25"/>
        <v>48645.239684693137</v>
      </c>
      <c r="N163" s="63"/>
      <c r="O163" s="74"/>
      <c r="P163" s="69"/>
    </row>
    <row r="164" spans="1:16" s="34" customFormat="1" x14ac:dyDescent="0.3">
      <c r="A164" s="33">
        <v>941</v>
      </c>
      <c r="B164" s="34" t="s">
        <v>218</v>
      </c>
      <c r="C164" s="36">
        <v>3574</v>
      </c>
      <c r="D164" s="36">
        <v>933</v>
      </c>
      <c r="E164" s="37">
        <f t="shared" si="19"/>
        <v>3830.6538049303322</v>
      </c>
      <c r="F164" s="38">
        <f t="shared" si="26"/>
        <v>1.218099948096786</v>
      </c>
      <c r="G164" s="39">
        <f t="shared" si="20"/>
        <v>-411.52553893665134</v>
      </c>
      <c r="H164" s="39">
        <f t="shared" si="21"/>
        <v>0</v>
      </c>
      <c r="I164" s="37">
        <f t="shared" si="22"/>
        <v>-411.52553893665134</v>
      </c>
      <c r="J164" s="40">
        <f t="shared" si="27"/>
        <v>-36.950485280786019</v>
      </c>
      <c r="K164" s="37">
        <f t="shared" si="23"/>
        <v>-448.47602421743738</v>
      </c>
      <c r="L164" s="37">
        <f t="shared" si="24"/>
        <v>-383953.3278278957</v>
      </c>
      <c r="M164" s="37">
        <f t="shared" si="25"/>
        <v>-418428.13059486909</v>
      </c>
      <c r="N164" s="63"/>
      <c r="O164" s="74"/>
      <c r="P164" s="69"/>
    </row>
    <row r="165" spans="1:16" s="34" customFormat="1" x14ac:dyDescent="0.3">
      <c r="A165" s="33">
        <v>1001</v>
      </c>
      <c r="B165" s="34" t="s">
        <v>219</v>
      </c>
      <c r="C165" s="36">
        <v>258889</v>
      </c>
      <c r="D165" s="36">
        <v>87446</v>
      </c>
      <c r="E165" s="37">
        <f t="shared" si="19"/>
        <v>2960.558516112801</v>
      </c>
      <c r="F165" s="38">
        <f t="shared" si="26"/>
        <v>0.94142054031951017</v>
      </c>
      <c r="G165" s="39">
        <f t="shared" si="20"/>
        <v>110.53163435386732</v>
      </c>
      <c r="H165" s="39">
        <f t="shared" si="21"/>
        <v>0</v>
      </c>
      <c r="I165" s="37">
        <f t="shared" si="22"/>
        <v>110.53163435386732</v>
      </c>
      <c r="J165" s="40">
        <f t="shared" si="27"/>
        <v>-36.950485280786019</v>
      </c>
      <c r="K165" s="37">
        <f t="shared" si="23"/>
        <v>73.581149073081292</v>
      </c>
      <c r="L165" s="37">
        <f t="shared" si="24"/>
        <v>9665549.2977082822</v>
      </c>
      <c r="M165" s="37">
        <f t="shared" si="25"/>
        <v>6434377.161844667</v>
      </c>
      <c r="N165" s="63"/>
      <c r="O165" s="74"/>
      <c r="P165" s="69"/>
    </row>
    <row r="166" spans="1:16" s="34" customFormat="1" x14ac:dyDescent="0.3">
      <c r="A166" s="33">
        <v>1002</v>
      </c>
      <c r="B166" s="34" t="s">
        <v>220</v>
      </c>
      <c r="C166" s="36">
        <v>42047</v>
      </c>
      <c r="D166" s="36">
        <v>15437</v>
      </c>
      <c r="E166" s="37">
        <f t="shared" si="19"/>
        <v>2723.7805273045283</v>
      </c>
      <c r="F166" s="38">
        <f t="shared" si="26"/>
        <v>0.8661281044678022</v>
      </c>
      <c r="G166" s="39">
        <f t="shared" si="20"/>
        <v>252.59842763883097</v>
      </c>
      <c r="H166" s="39">
        <f t="shared" si="21"/>
        <v>37.28185605472779</v>
      </c>
      <c r="I166" s="37">
        <f t="shared" si="22"/>
        <v>289.88028369355874</v>
      </c>
      <c r="J166" s="40">
        <f t="shared" si="27"/>
        <v>-36.950485280786019</v>
      </c>
      <c r="K166" s="37">
        <f t="shared" si="23"/>
        <v>252.92979841277273</v>
      </c>
      <c r="L166" s="37">
        <f t="shared" si="24"/>
        <v>4474881.9393774662</v>
      </c>
      <c r="M166" s="37">
        <f t="shared" si="25"/>
        <v>3904477.2980979728</v>
      </c>
      <c r="N166" s="63"/>
      <c r="O166" s="74"/>
      <c r="P166" s="69"/>
    </row>
    <row r="167" spans="1:16" s="34" customFormat="1" x14ac:dyDescent="0.3">
      <c r="A167" s="33">
        <v>1003</v>
      </c>
      <c r="B167" s="34" t="s">
        <v>221</v>
      </c>
      <c r="C167" s="36">
        <v>26560</v>
      </c>
      <c r="D167" s="36">
        <v>9596</v>
      </c>
      <c r="E167" s="37">
        <f t="shared" si="19"/>
        <v>2767.8199249687368</v>
      </c>
      <c r="F167" s="38">
        <f t="shared" si="26"/>
        <v>0.88013208152778655</v>
      </c>
      <c r="G167" s="39">
        <f t="shared" si="20"/>
        <v>226.17478904030585</v>
      </c>
      <c r="H167" s="39">
        <f t="shared" si="21"/>
        <v>21.868066872254801</v>
      </c>
      <c r="I167" s="37">
        <f t="shared" si="22"/>
        <v>248.04285591256064</v>
      </c>
      <c r="J167" s="40">
        <f t="shared" si="27"/>
        <v>-36.950485280786019</v>
      </c>
      <c r="K167" s="37">
        <f t="shared" si="23"/>
        <v>211.09237063177463</v>
      </c>
      <c r="L167" s="37">
        <f t="shared" si="24"/>
        <v>2380219.2453369321</v>
      </c>
      <c r="M167" s="37">
        <f t="shared" si="25"/>
        <v>2025642.3885825092</v>
      </c>
      <c r="N167" s="63"/>
      <c r="O167" s="74"/>
      <c r="P167" s="69"/>
    </row>
    <row r="168" spans="1:16" s="34" customFormat="1" x14ac:dyDescent="0.3">
      <c r="A168" s="33">
        <v>1004</v>
      </c>
      <c r="B168" s="34" t="s">
        <v>222</v>
      </c>
      <c r="C168" s="36">
        <v>27648</v>
      </c>
      <c r="D168" s="36">
        <v>9069</v>
      </c>
      <c r="E168" s="37">
        <f t="shared" si="19"/>
        <v>3048.6271915315911</v>
      </c>
      <c r="F168" s="38">
        <f t="shared" si="26"/>
        <v>0.96942527643492427</v>
      </c>
      <c r="G168" s="39">
        <f t="shared" si="20"/>
        <v>57.690429102593313</v>
      </c>
      <c r="H168" s="39">
        <f t="shared" si="21"/>
        <v>0</v>
      </c>
      <c r="I168" s="37">
        <f t="shared" si="22"/>
        <v>57.690429102593313</v>
      </c>
      <c r="J168" s="40">
        <f t="shared" si="27"/>
        <v>-36.950485280786019</v>
      </c>
      <c r="K168" s="37">
        <f t="shared" si="23"/>
        <v>20.739943821807294</v>
      </c>
      <c r="L168" s="37">
        <f t="shared" si="24"/>
        <v>523194.50153141876</v>
      </c>
      <c r="M168" s="37">
        <f t="shared" si="25"/>
        <v>188090.55051997036</v>
      </c>
      <c r="N168" s="63"/>
      <c r="O168" s="74"/>
      <c r="P168" s="69"/>
    </row>
    <row r="169" spans="1:16" s="34" customFormat="1" x14ac:dyDescent="0.3">
      <c r="A169" s="33">
        <v>1014</v>
      </c>
      <c r="B169" s="34" t="s">
        <v>223</v>
      </c>
      <c r="C169" s="36">
        <v>33726</v>
      </c>
      <c r="D169" s="36">
        <v>14095</v>
      </c>
      <c r="E169" s="37">
        <f t="shared" si="19"/>
        <v>2392.7633912735014</v>
      </c>
      <c r="F169" s="38">
        <f t="shared" si="26"/>
        <v>0.76086879972468557</v>
      </c>
      <c r="G169" s="39">
        <f t="shared" si="20"/>
        <v>451.20870925744708</v>
      </c>
      <c r="H169" s="39">
        <f t="shared" si="21"/>
        <v>153.13785366558719</v>
      </c>
      <c r="I169" s="37">
        <f t="shared" si="22"/>
        <v>604.3465629230343</v>
      </c>
      <c r="J169" s="40">
        <f t="shared" si="27"/>
        <v>-36.950485280786019</v>
      </c>
      <c r="K169" s="37">
        <f t="shared" si="23"/>
        <v>567.39607764224831</v>
      </c>
      <c r="L169" s="37">
        <f t="shared" si="24"/>
        <v>8518264.8044001684</v>
      </c>
      <c r="M169" s="37">
        <f t="shared" si="25"/>
        <v>7997447.7143674903</v>
      </c>
      <c r="N169" s="63"/>
      <c r="O169" s="74"/>
      <c r="P169" s="69"/>
    </row>
    <row r="170" spans="1:16" s="34" customFormat="1" x14ac:dyDescent="0.3">
      <c r="A170" s="33">
        <v>1017</v>
      </c>
      <c r="B170" s="34" t="s">
        <v>224</v>
      </c>
      <c r="C170" s="36">
        <v>14746</v>
      </c>
      <c r="D170" s="36">
        <v>6354</v>
      </c>
      <c r="E170" s="37">
        <f t="shared" si="19"/>
        <v>2320.7428391564367</v>
      </c>
      <c r="F170" s="38">
        <f t="shared" si="26"/>
        <v>0.73796716588797984</v>
      </c>
      <c r="G170" s="39">
        <f t="shared" si="20"/>
        <v>494.42104052768588</v>
      </c>
      <c r="H170" s="39">
        <f t="shared" si="21"/>
        <v>178.34504690655982</v>
      </c>
      <c r="I170" s="37">
        <f t="shared" si="22"/>
        <v>672.76608743424572</v>
      </c>
      <c r="J170" s="40">
        <f t="shared" si="27"/>
        <v>-36.950485280786019</v>
      </c>
      <c r="K170" s="37">
        <f t="shared" si="23"/>
        <v>635.81560215345974</v>
      </c>
      <c r="L170" s="37">
        <f t="shared" si="24"/>
        <v>4274755.7195571978</v>
      </c>
      <c r="M170" s="37">
        <f t="shared" si="25"/>
        <v>4039972.3360830829</v>
      </c>
      <c r="N170" s="63"/>
      <c r="O170" s="74"/>
      <c r="P170" s="69"/>
    </row>
    <row r="171" spans="1:16" s="34" customFormat="1" x14ac:dyDescent="0.3">
      <c r="A171" s="33">
        <v>1018</v>
      </c>
      <c r="B171" s="34" t="s">
        <v>225</v>
      </c>
      <c r="C171" s="36">
        <v>31537</v>
      </c>
      <c r="D171" s="36">
        <v>11217</v>
      </c>
      <c r="E171" s="37">
        <f t="shared" si="19"/>
        <v>2811.5360613354728</v>
      </c>
      <c r="F171" s="38">
        <f t="shared" si="26"/>
        <v>0.894033265542582</v>
      </c>
      <c r="G171" s="39">
        <f t="shared" si="20"/>
        <v>199.94510722026425</v>
      </c>
      <c r="H171" s="39">
        <f t="shared" si="21"/>
        <v>6.5674191438972001</v>
      </c>
      <c r="I171" s="37">
        <f t="shared" si="22"/>
        <v>206.51252636416146</v>
      </c>
      <c r="J171" s="40">
        <f t="shared" si="27"/>
        <v>-36.950485280786019</v>
      </c>
      <c r="K171" s="37">
        <f t="shared" si="23"/>
        <v>169.56204108337545</v>
      </c>
      <c r="L171" s="37">
        <f t="shared" si="24"/>
        <v>2316451.0082267993</v>
      </c>
      <c r="M171" s="37">
        <f t="shared" si="25"/>
        <v>1901977.4148322225</v>
      </c>
      <c r="N171" s="63"/>
      <c r="O171" s="74"/>
      <c r="P171" s="69"/>
    </row>
    <row r="172" spans="1:16" s="34" customFormat="1" x14ac:dyDescent="0.3">
      <c r="A172" s="33">
        <v>1021</v>
      </c>
      <c r="B172" s="34" t="s">
        <v>226</v>
      </c>
      <c r="C172" s="36">
        <v>5047</v>
      </c>
      <c r="D172" s="36">
        <v>2294</v>
      </c>
      <c r="E172" s="37">
        <f t="shared" si="19"/>
        <v>2200.0871839581519</v>
      </c>
      <c r="F172" s="38">
        <f t="shared" si="26"/>
        <v>0.69960017820941367</v>
      </c>
      <c r="G172" s="39">
        <f t="shared" si="20"/>
        <v>566.81443364665677</v>
      </c>
      <c r="H172" s="39">
        <f t="shared" si="21"/>
        <v>220.57452622595952</v>
      </c>
      <c r="I172" s="37">
        <f t="shared" si="22"/>
        <v>787.38895987261628</v>
      </c>
      <c r="J172" s="40">
        <f t="shared" si="27"/>
        <v>-36.950485280786019</v>
      </c>
      <c r="K172" s="37">
        <f t="shared" si="23"/>
        <v>750.4384745918303</v>
      </c>
      <c r="L172" s="37">
        <f t="shared" si="24"/>
        <v>1806270.2739477817</v>
      </c>
      <c r="M172" s="37">
        <f t="shared" si="25"/>
        <v>1721505.8607136586</v>
      </c>
      <c r="N172" s="63"/>
      <c r="O172" s="74"/>
      <c r="P172" s="69"/>
    </row>
    <row r="173" spans="1:16" s="34" customFormat="1" x14ac:dyDescent="0.3">
      <c r="A173" s="33">
        <v>1026</v>
      </c>
      <c r="B173" s="34" t="s">
        <v>227</v>
      </c>
      <c r="C173" s="36">
        <v>2400</v>
      </c>
      <c r="D173" s="36">
        <v>925</v>
      </c>
      <c r="E173" s="37">
        <f t="shared" si="19"/>
        <v>2594.5945945945946</v>
      </c>
      <c r="F173" s="38">
        <f t="shared" si="26"/>
        <v>0.82504859534425001</v>
      </c>
      <c r="G173" s="39">
        <f t="shared" si="20"/>
        <v>330.10998726479119</v>
      </c>
      <c r="H173" s="39">
        <f t="shared" si="21"/>
        <v>82.496932503204576</v>
      </c>
      <c r="I173" s="37">
        <f t="shared" si="22"/>
        <v>412.60691976799575</v>
      </c>
      <c r="J173" s="40">
        <f t="shared" si="27"/>
        <v>-36.950485280786019</v>
      </c>
      <c r="K173" s="37">
        <f t="shared" si="23"/>
        <v>375.65643448720971</v>
      </c>
      <c r="L173" s="37">
        <f t="shared" si="24"/>
        <v>381661.40078539605</v>
      </c>
      <c r="M173" s="37">
        <f t="shared" si="25"/>
        <v>347482.20190066897</v>
      </c>
      <c r="N173" s="63"/>
      <c r="O173" s="74"/>
      <c r="P173" s="69"/>
    </row>
    <row r="174" spans="1:16" s="34" customFormat="1" x14ac:dyDescent="0.3">
      <c r="A174" s="33">
        <v>1027</v>
      </c>
      <c r="B174" s="34" t="s">
        <v>228</v>
      </c>
      <c r="C174" s="36">
        <v>4172</v>
      </c>
      <c r="D174" s="36">
        <v>1750</v>
      </c>
      <c r="E174" s="37">
        <f t="shared" si="19"/>
        <v>2384</v>
      </c>
      <c r="F174" s="38">
        <f t="shared" si="26"/>
        <v>0.75808215102214171</v>
      </c>
      <c r="G174" s="39">
        <f t="shared" si="20"/>
        <v>456.46674402154792</v>
      </c>
      <c r="H174" s="39">
        <f t="shared" si="21"/>
        <v>156.20504061131268</v>
      </c>
      <c r="I174" s="37">
        <f t="shared" si="22"/>
        <v>612.67178463286064</v>
      </c>
      <c r="J174" s="40">
        <f t="shared" si="27"/>
        <v>-36.950485280786019</v>
      </c>
      <c r="K174" s="37">
        <f t="shared" si="23"/>
        <v>575.72129935207465</v>
      </c>
      <c r="L174" s="37">
        <f t="shared" si="24"/>
        <v>1072175.6231075062</v>
      </c>
      <c r="M174" s="37">
        <f t="shared" si="25"/>
        <v>1007512.2738661306</v>
      </c>
      <c r="N174" s="63"/>
      <c r="O174" s="74"/>
      <c r="P174" s="69"/>
    </row>
    <row r="175" spans="1:16" s="34" customFormat="1" x14ac:dyDescent="0.3">
      <c r="A175" s="33">
        <v>1029</v>
      </c>
      <c r="B175" s="34" t="s">
        <v>229</v>
      </c>
      <c r="C175" s="36">
        <v>11703</v>
      </c>
      <c r="D175" s="36">
        <v>4880</v>
      </c>
      <c r="E175" s="37">
        <f t="shared" si="19"/>
        <v>2398.155737704918</v>
      </c>
      <c r="F175" s="38">
        <f t="shared" si="26"/>
        <v>0.76258349837476314</v>
      </c>
      <c r="G175" s="39">
        <f t="shared" si="20"/>
        <v>447.97330139859713</v>
      </c>
      <c r="H175" s="39">
        <f t="shared" si="21"/>
        <v>151.25053241459136</v>
      </c>
      <c r="I175" s="37">
        <f t="shared" si="22"/>
        <v>599.22383381318855</v>
      </c>
      <c r="J175" s="40">
        <f t="shared" si="27"/>
        <v>-36.950485280786019</v>
      </c>
      <c r="K175" s="37">
        <f t="shared" si="23"/>
        <v>562.27334853240257</v>
      </c>
      <c r="L175" s="37">
        <f t="shared" si="24"/>
        <v>2924212.3090083599</v>
      </c>
      <c r="M175" s="37">
        <f t="shared" si="25"/>
        <v>2743893.9408381246</v>
      </c>
      <c r="N175" s="63"/>
      <c r="O175" s="74"/>
      <c r="P175" s="69"/>
    </row>
    <row r="176" spans="1:16" s="34" customFormat="1" x14ac:dyDescent="0.3">
      <c r="A176" s="33">
        <v>1032</v>
      </c>
      <c r="B176" s="34" t="s">
        <v>230</v>
      </c>
      <c r="C176" s="36">
        <v>20398</v>
      </c>
      <c r="D176" s="36">
        <v>8335</v>
      </c>
      <c r="E176" s="37">
        <f t="shared" si="19"/>
        <v>2447.2705458908217</v>
      </c>
      <c r="F176" s="38">
        <f t="shared" si="26"/>
        <v>0.77820139243374375</v>
      </c>
      <c r="G176" s="39">
        <f t="shared" si="20"/>
        <v>418.50441648705493</v>
      </c>
      <c r="H176" s="39">
        <f t="shared" si="21"/>
        <v>134.06034954952509</v>
      </c>
      <c r="I176" s="37">
        <f t="shared" si="22"/>
        <v>552.56476603658007</v>
      </c>
      <c r="J176" s="40">
        <f t="shared" si="27"/>
        <v>-36.950485280786019</v>
      </c>
      <c r="K176" s="37">
        <f t="shared" si="23"/>
        <v>515.61428075579408</v>
      </c>
      <c r="L176" s="37">
        <f t="shared" si="24"/>
        <v>4605627.324914895</v>
      </c>
      <c r="M176" s="37">
        <f t="shared" si="25"/>
        <v>4297645.0300995437</v>
      </c>
      <c r="N176" s="63"/>
      <c r="O176" s="74"/>
      <c r="P176" s="69"/>
    </row>
    <row r="177" spans="1:16" s="34" customFormat="1" x14ac:dyDescent="0.3">
      <c r="A177" s="33">
        <v>1034</v>
      </c>
      <c r="B177" s="34" t="s">
        <v>231</v>
      </c>
      <c r="C177" s="36">
        <v>4431</v>
      </c>
      <c r="D177" s="36">
        <v>1693</v>
      </c>
      <c r="E177" s="37">
        <f t="shared" si="19"/>
        <v>2617.2474896633194</v>
      </c>
      <c r="F177" s="38">
        <f t="shared" si="26"/>
        <v>0.83225193234952599</v>
      </c>
      <c r="G177" s="39">
        <f t="shared" si="20"/>
        <v>316.51825022355632</v>
      </c>
      <c r="H177" s="39">
        <f t="shared" si="21"/>
        <v>74.568419229150905</v>
      </c>
      <c r="I177" s="37">
        <f t="shared" si="22"/>
        <v>391.08666945270721</v>
      </c>
      <c r="J177" s="40">
        <f t="shared" si="27"/>
        <v>-36.950485280786019</v>
      </c>
      <c r="K177" s="37">
        <f t="shared" si="23"/>
        <v>354.13618417192117</v>
      </c>
      <c r="L177" s="37">
        <f t="shared" si="24"/>
        <v>662109.73138343333</v>
      </c>
      <c r="M177" s="37">
        <f t="shared" si="25"/>
        <v>599552.55980306258</v>
      </c>
      <c r="N177" s="63"/>
      <c r="O177" s="74"/>
      <c r="P177" s="69"/>
    </row>
    <row r="178" spans="1:16" s="34" customFormat="1" x14ac:dyDescent="0.3">
      <c r="A178" s="33">
        <v>1037</v>
      </c>
      <c r="B178" s="34" t="s">
        <v>232</v>
      </c>
      <c r="C178" s="36">
        <v>15534</v>
      </c>
      <c r="D178" s="36">
        <v>5948</v>
      </c>
      <c r="E178" s="37">
        <f t="shared" si="19"/>
        <v>2611.6341627437796</v>
      </c>
      <c r="F178" s="38">
        <f t="shared" si="26"/>
        <v>0.83046696467102121</v>
      </c>
      <c r="G178" s="39">
        <f t="shared" si="20"/>
        <v>319.88624637528017</v>
      </c>
      <c r="H178" s="39">
        <f t="shared" si="21"/>
        <v>76.533083650989823</v>
      </c>
      <c r="I178" s="37">
        <f t="shared" si="22"/>
        <v>396.41933002627002</v>
      </c>
      <c r="J178" s="40">
        <f t="shared" si="27"/>
        <v>-36.950485280786019</v>
      </c>
      <c r="K178" s="37">
        <f t="shared" si="23"/>
        <v>359.46884474548398</v>
      </c>
      <c r="L178" s="37">
        <f t="shared" si="24"/>
        <v>2357902.174996254</v>
      </c>
      <c r="M178" s="37">
        <f t="shared" si="25"/>
        <v>2138120.6885461388</v>
      </c>
      <c r="N178" s="63"/>
      <c r="O178" s="74"/>
      <c r="P178" s="69"/>
    </row>
    <row r="179" spans="1:16" s="34" customFormat="1" x14ac:dyDescent="0.3">
      <c r="A179" s="33">
        <v>1046</v>
      </c>
      <c r="B179" s="34" t="s">
        <v>233</v>
      </c>
      <c r="C179" s="36">
        <v>5945</v>
      </c>
      <c r="D179" s="36">
        <v>1838</v>
      </c>
      <c r="E179" s="37">
        <f t="shared" si="19"/>
        <v>3234.49401523395</v>
      </c>
      <c r="F179" s="38">
        <f t="shared" si="26"/>
        <v>1.0285285992184552</v>
      </c>
      <c r="G179" s="39">
        <f t="shared" si="20"/>
        <v>-53.829665118822049</v>
      </c>
      <c r="H179" s="39">
        <f t="shared" si="21"/>
        <v>0</v>
      </c>
      <c r="I179" s="37">
        <f t="shared" si="22"/>
        <v>-53.829665118822049</v>
      </c>
      <c r="J179" s="40">
        <f t="shared" si="27"/>
        <v>-36.950485280786019</v>
      </c>
      <c r="K179" s="37">
        <f t="shared" si="23"/>
        <v>-90.780150399608061</v>
      </c>
      <c r="L179" s="37">
        <f t="shared" si="24"/>
        <v>-98938.924488394929</v>
      </c>
      <c r="M179" s="37">
        <f t="shared" si="25"/>
        <v>-166853.91643447962</v>
      </c>
      <c r="N179" s="63"/>
      <c r="O179" s="74"/>
      <c r="P179" s="69"/>
    </row>
    <row r="180" spans="1:16" s="34" customFormat="1" x14ac:dyDescent="0.3">
      <c r="A180" s="33">
        <v>1101</v>
      </c>
      <c r="B180" s="34" t="s">
        <v>234</v>
      </c>
      <c r="C180" s="36">
        <v>50393</v>
      </c>
      <c r="D180" s="36">
        <v>14916</v>
      </c>
      <c r="E180" s="37">
        <f t="shared" si="19"/>
        <v>3378.4526682756773</v>
      </c>
      <c r="F180" s="38">
        <f t="shared" si="26"/>
        <v>1.0743056484450166</v>
      </c>
      <c r="G180" s="39">
        <f t="shared" si="20"/>
        <v>-140.20485694385843</v>
      </c>
      <c r="H180" s="39">
        <f t="shared" si="21"/>
        <v>0</v>
      </c>
      <c r="I180" s="37">
        <f t="shared" si="22"/>
        <v>-140.20485694385843</v>
      </c>
      <c r="J180" s="40">
        <f t="shared" si="27"/>
        <v>-36.950485280786019</v>
      </c>
      <c r="K180" s="37">
        <f t="shared" si="23"/>
        <v>-177.15534222464444</v>
      </c>
      <c r="L180" s="37">
        <f t="shared" si="24"/>
        <v>-2091295.6461745924</v>
      </c>
      <c r="M180" s="37">
        <f t="shared" si="25"/>
        <v>-2642449.0846227966</v>
      </c>
      <c r="N180" s="63"/>
      <c r="O180" s="74"/>
      <c r="P180" s="69"/>
    </row>
    <row r="181" spans="1:16" s="34" customFormat="1" x14ac:dyDescent="0.3">
      <c r="A181" s="33">
        <v>1102</v>
      </c>
      <c r="B181" s="34" t="s">
        <v>235</v>
      </c>
      <c r="C181" s="36">
        <v>264095</v>
      </c>
      <c r="D181" s="36">
        <v>73624</v>
      </c>
      <c r="E181" s="37">
        <f t="shared" si="19"/>
        <v>3587.0775833967186</v>
      </c>
      <c r="F181" s="38">
        <f t="shared" si="26"/>
        <v>1.1406457593559944</v>
      </c>
      <c r="G181" s="39">
        <f t="shared" si="20"/>
        <v>-265.3798060164832</v>
      </c>
      <c r="H181" s="39">
        <f t="shared" si="21"/>
        <v>0</v>
      </c>
      <c r="I181" s="37">
        <f t="shared" si="22"/>
        <v>-265.3798060164832</v>
      </c>
      <c r="J181" s="40">
        <f t="shared" si="27"/>
        <v>-36.950485280786019</v>
      </c>
      <c r="K181" s="37">
        <f t="shared" si="23"/>
        <v>-302.33029129726924</v>
      </c>
      <c r="L181" s="37">
        <f t="shared" si="24"/>
        <v>-19538322.838157561</v>
      </c>
      <c r="M181" s="37">
        <f t="shared" si="25"/>
        <v>-22258765.366470151</v>
      </c>
      <c r="N181" s="63"/>
      <c r="O181" s="74"/>
      <c r="P181" s="69"/>
    </row>
    <row r="182" spans="1:16" s="34" customFormat="1" x14ac:dyDescent="0.3">
      <c r="A182" s="33">
        <v>1103</v>
      </c>
      <c r="B182" s="34" t="s">
        <v>236</v>
      </c>
      <c r="C182" s="36">
        <v>587128</v>
      </c>
      <c r="D182" s="36">
        <v>132102</v>
      </c>
      <c r="E182" s="37">
        <f t="shared" si="19"/>
        <v>4444.5050037092551</v>
      </c>
      <c r="F182" s="38">
        <f t="shared" si="26"/>
        <v>1.413296943557292</v>
      </c>
      <c r="G182" s="39">
        <f t="shared" si="20"/>
        <v>-779.83625820400505</v>
      </c>
      <c r="H182" s="39">
        <f t="shared" si="21"/>
        <v>0</v>
      </c>
      <c r="I182" s="37">
        <f t="shared" si="22"/>
        <v>-779.83625820400505</v>
      </c>
      <c r="J182" s="40">
        <f t="shared" si="27"/>
        <v>-36.950485280786019</v>
      </c>
      <c r="K182" s="37">
        <f t="shared" si="23"/>
        <v>-816.78674348479103</v>
      </c>
      <c r="L182" s="37">
        <f t="shared" si="24"/>
        <v>-103017929.38126548</v>
      </c>
      <c r="M182" s="37">
        <f t="shared" si="25"/>
        <v>-107899162.38782786</v>
      </c>
      <c r="N182" s="63"/>
      <c r="O182" s="74"/>
      <c r="P182" s="69"/>
    </row>
    <row r="183" spans="1:16" s="34" customFormat="1" x14ac:dyDescent="0.3">
      <c r="A183" s="33">
        <v>1106</v>
      </c>
      <c r="B183" s="34" t="s">
        <v>237</v>
      </c>
      <c r="C183" s="36">
        <v>117150</v>
      </c>
      <c r="D183" s="36">
        <v>36538</v>
      </c>
      <c r="E183" s="37">
        <f t="shared" si="19"/>
        <v>3206.2510263287536</v>
      </c>
      <c r="F183" s="38">
        <f t="shared" si="26"/>
        <v>1.0195476823641993</v>
      </c>
      <c r="G183" s="39">
        <f t="shared" si="20"/>
        <v>-36.883871775704208</v>
      </c>
      <c r="H183" s="39">
        <f t="shared" si="21"/>
        <v>0</v>
      </c>
      <c r="I183" s="37">
        <f t="shared" si="22"/>
        <v>-36.883871775704208</v>
      </c>
      <c r="J183" s="40">
        <f t="shared" si="27"/>
        <v>-36.950485280786019</v>
      </c>
      <c r="K183" s="37">
        <f t="shared" si="23"/>
        <v>-73.834357056490234</v>
      </c>
      <c r="L183" s="37">
        <f t="shared" si="24"/>
        <v>-1347662.9069406802</v>
      </c>
      <c r="M183" s="37">
        <f t="shared" si="25"/>
        <v>-2697759.73813004</v>
      </c>
      <c r="N183" s="63"/>
      <c r="O183" s="74"/>
      <c r="P183" s="69"/>
    </row>
    <row r="184" spans="1:16" s="34" customFormat="1" x14ac:dyDescent="0.3">
      <c r="A184" s="33">
        <v>1111</v>
      </c>
      <c r="B184" s="34" t="s">
        <v>238</v>
      </c>
      <c r="C184" s="36">
        <v>9546</v>
      </c>
      <c r="D184" s="36">
        <v>3309</v>
      </c>
      <c r="E184" s="37">
        <f t="shared" si="19"/>
        <v>2884.8594741613779</v>
      </c>
      <c r="F184" s="38">
        <f t="shared" si="26"/>
        <v>0.91734919277217375</v>
      </c>
      <c r="G184" s="39">
        <f t="shared" si="20"/>
        <v>155.95105952472122</v>
      </c>
      <c r="H184" s="39">
        <f t="shared" si="21"/>
        <v>0</v>
      </c>
      <c r="I184" s="37">
        <f t="shared" si="22"/>
        <v>155.95105952472122</v>
      </c>
      <c r="J184" s="40">
        <f t="shared" si="27"/>
        <v>-36.950485280786019</v>
      </c>
      <c r="K184" s="37">
        <f t="shared" si="23"/>
        <v>119.0005742439352</v>
      </c>
      <c r="L184" s="37">
        <f t="shared" si="24"/>
        <v>516042.05596730253</v>
      </c>
      <c r="M184" s="37">
        <f t="shared" si="25"/>
        <v>393772.90017318161</v>
      </c>
      <c r="N184" s="63"/>
      <c r="O184" s="74"/>
      <c r="P184" s="69"/>
    </row>
    <row r="185" spans="1:16" s="34" customFormat="1" x14ac:dyDescent="0.3">
      <c r="A185" s="33">
        <v>1112</v>
      </c>
      <c r="B185" s="34" t="s">
        <v>239</v>
      </c>
      <c r="C185" s="36">
        <v>7498</v>
      </c>
      <c r="D185" s="36">
        <v>3247</v>
      </c>
      <c r="E185" s="37">
        <f t="shared" si="19"/>
        <v>2309.2085001539881</v>
      </c>
      <c r="F185" s="38">
        <f t="shared" si="26"/>
        <v>0.7342993905014048</v>
      </c>
      <c r="G185" s="39">
        <f t="shared" si="20"/>
        <v>501.34164392915505</v>
      </c>
      <c r="H185" s="39">
        <f t="shared" si="21"/>
        <v>182.38206555741684</v>
      </c>
      <c r="I185" s="37">
        <f t="shared" si="22"/>
        <v>683.72370948657192</v>
      </c>
      <c r="J185" s="40">
        <f t="shared" si="27"/>
        <v>-36.950485280786019</v>
      </c>
      <c r="K185" s="37">
        <f t="shared" si="23"/>
        <v>646.77322420578594</v>
      </c>
      <c r="L185" s="37">
        <f t="shared" si="24"/>
        <v>2220050.884702899</v>
      </c>
      <c r="M185" s="37">
        <f t="shared" si="25"/>
        <v>2100072.6589961872</v>
      </c>
      <c r="N185" s="63"/>
      <c r="O185" s="74"/>
      <c r="P185" s="69"/>
    </row>
    <row r="186" spans="1:16" s="34" customFormat="1" x14ac:dyDescent="0.3">
      <c r="A186" s="33">
        <v>1114</v>
      </c>
      <c r="B186" s="34" t="s">
        <v>240</v>
      </c>
      <c r="C186" s="36">
        <v>7389</v>
      </c>
      <c r="D186" s="36">
        <v>2861</v>
      </c>
      <c r="E186" s="37">
        <f t="shared" si="19"/>
        <v>2582.6634044040547</v>
      </c>
      <c r="F186" s="38">
        <f t="shared" si="26"/>
        <v>0.82125462624865497</v>
      </c>
      <c r="G186" s="39">
        <f t="shared" si="20"/>
        <v>337.2687013791151</v>
      </c>
      <c r="H186" s="39">
        <f t="shared" si="21"/>
        <v>86.672849069893516</v>
      </c>
      <c r="I186" s="37">
        <f t="shared" si="22"/>
        <v>423.94155044900862</v>
      </c>
      <c r="J186" s="40">
        <f t="shared" si="27"/>
        <v>-36.950485280786019</v>
      </c>
      <c r="K186" s="37">
        <f t="shared" si="23"/>
        <v>386.99106516822258</v>
      </c>
      <c r="L186" s="37">
        <f t="shared" si="24"/>
        <v>1212896.7758346137</v>
      </c>
      <c r="M186" s="37">
        <f t="shared" si="25"/>
        <v>1107181.4374462848</v>
      </c>
      <c r="N186" s="63"/>
      <c r="O186" s="74"/>
      <c r="P186" s="69"/>
    </row>
    <row r="187" spans="1:16" s="34" customFormat="1" x14ac:dyDescent="0.3">
      <c r="A187" s="33">
        <v>1119</v>
      </c>
      <c r="B187" s="34" t="s">
        <v>241</v>
      </c>
      <c r="C187" s="36">
        <v>52257</v>
      </c>
      <c r="D187" s="36">
        <v>18528</v>
      </c>
      <c r="E187" s="37">
        <f t="shared" si="19"/>
        <v>2820.4339378238342</v>
      </c>
      <c r="F187" s="38">
        <f t="shared" si="26"/>
        <v>0.89686267885962323</v>
      </c>
      <c r="G187" s="39">
        <f t="shared" si="20"/>
        <v>194.60638132724742</v>
      </c>
      <c r="H187" s="39">
        <f t="shared" si="21"/>
        <v>3.4531623729707235</v>
      </c>
      <c r="I187" s="37">
        <f t="shared" si="22"/>
        <v>198.05954370021814</v>
      </c>
      <c r="J187" s="40">
        <f t="shared" si="27"/>
        <v>-36.950485280786019</v>
      </c>
      <c r="K187" s="37">
        <f t="shared" si="23"/>
        <v>161.10905841943213</v>
      </c>
      <c r="L187" s="37">
        <f t="shared" si="24"/>
        <v>3669647.2256776416</v>
      </c>
      <c r="M187" s="37">
        <f t="shared" si="25"/>
        <v>2985028.6343952385</v>
      </c>
      <c r="N187" s="63"/>
      <c r="O187" s="74"/>
      <c r="P187" s="69"/>
    </row>
    <row r="188" spans="1:16" s="34" customFormat="1" x14ac:dyDescent="0.3">
      <c r="A188" s="33">
        <v>1120</v>
      </c>
      <c r="B188" s="34" t="s">
        <v>242</v>
      </c>
      <c r="C188" s="36">
        <v>59983</v>
      </c>
      <c r="D188" s="36">
        <v>18741</v>
      </c>
      <c r="E188" s="37">
        <f t="shared" si="19"/>
        <v>3200.6296355584013</v>
      </c>
      <c r="F188" s="38">
        <f t="shared" si="26"/>
        <v>1.0177601504821001</v>
      </c>
      <c r="G188" s="39">
        <f t="shared" si="20"/>
        <v>-33.511037313492849</v>
      </c>
      <c r="H188" s="39">
        <f t="shared" si="21"/>
        <v>0</v>
      </c>
      <c r="I188" s="37">
        <f t="shared" si="22"/>
        <v>-33.511037313492849</v>
      </c>
      <c r="J188" s="40">
        <f t="shared" si="27"/>
        <v>-36.950485280786019</v>
      </c>
      <c r="K188" s="37">
        <f t="shared" si="23"/>
        <v>-70.461522594278875</v>
      </c>
      <c r="L188" s="37">
        <f t="shared" si="24"/>
        <v>-628030.35029216949</v>
      </c>
      <c r="M188" s="37">
        <f t="shared" si="25"/>
        <v>-1320519.3949393805</v>
      </c>
      <c r="N188" s="63"/>
      <c r="O188" s="74"/>
      <c r="P188" s="69"/>
    </row>
    <row r="189" spans="1:16" s="34" customFormat="1" x14ac:dyDescent="0.3">
      <c r="A189" s="33">
        <v>1121</v>
      </c>
      <c r="B189" s="34" t="s">
        <v>243</v>
      </c>
      <c r="C189" s="36">
        <v>59844</v>
      </c>
      <c r="D189" s="36">
        <v>18306</v>
      </c>
      <c r="E189" s="37">
        <f t="shared" si="19"/>
        <v>3269.0921009505082</v>
      </c>
      <c r="F189" s="38">
        <f t="shared" si="26"/>
        <v>1.0395303572894521</v>
      </c>
      <c r="G189" s="39">
        <f t="shared" si="20"/>
        <v>-74.588516548756971</v>
      </c>
      <c r="H189" s="39">
        <f t="shared" si="21"/>
        <v>0</v>
      </c>
      <c r="I189" s="37">
        <f t="shared" si="22"/>
        <v>-74.588516548756971</v>
      </c>
      <c r="J189" s="40">
        <f t="shared" si="27"/>
        <v>-36.950485280786019</v>
      </c>
      <c r="K189" s="37">
        <f t="shared" si="23"/>
        <v>-111.539001829543</v>
      </c>
      <c r="L189" s="37">
        <f t="shared" si="24"/>
        <v>-1365417.3839415452</v>
      </c>
      <c r="M189" s="37">
        <f t="shared" si="25"/>
        <v>-2041832.9674916142</v>
      </c>
      <c r="N189" s="63"/>
      <c r="O189" s="74"/>
      <c r="P189" s="69"/>
    </row>
    <row r="190" spans="1:16" s="34" customFormat="1" x14ac:dyDescent="0.3">
      <c r="A190" s="33">
        <v>1122</v>
      </c>
      <c r="B190" s="34" t="s">
        <v>244</v>
      </c>
      <c r="C190" s="36">
        <v>36031</v>
      </c>
      <c r="D190" s="36">
        <v>11600</v>
      </c>
      <c r="E190" s="37">
        <f t="shared" si="19"/>
        <v>3106.1206896551726</v>
      </c>
      <c r="F190" s="38">
        <f t="shared" si="26"/>
        <v>0.98770748898832705</v>
      </c>
      <c r="G190" s="39">
        <f t="shared" si="20"/>
        <v>23.194330228444414</v>
      </c>
      <c r="H190" s="39">
        <f t="shared" si="21"/>
        <v>0</v>
      </c>
      <c r="I190" s="37">
        <f t="shared" si="22"/>
        <v>23.194330228444414</v>
      </c>
      <c r="J190" s="40">
        <f t="shared" si="27"/>
        <v>-36.950485280786019</v>
      </c>
      <c r="K190" s="37">
        <f t="shared" si="23"/>
        <v>-13.756155052341605</v>
      </c>
      <c r="L190" s="37">
        <f t="shared" si="24"/>
        <v>269054.23064995522</v>
      </c>
      <c r="M190" s="37">
        <f t="shared" si="25"/>
        <v>-159571.39860716261</v>
      </c>
      <c r="N190" s="63"/>
      <c r="O190" s="74"/>
      <c r="P190" s="69"/>
    </row>
    <row r="191" spans="1:16" s="34" customFormat="1" x14ac:dyDescent="0.3">
      <c r="A191" s="33">
        <v>1124</v>
      </c>
      <c r="B191" s="34" t="s">
        <v>245</v>
      </c>
      <c r="C191" s="36">
        <v>107778</v>
      </c>
      <c r="D191" s="36">
        <v>25708</v>
      </c>
      <c r="E191" s="37">
        <f t="shared" si="19"/>
        <v>4192.3914734712926</v>
      </c>
      <c r="F191" s="38">
        <f t="shared" si="26"/>
        <v>1.3331279975402701</v>
      </c>
      <c r="G191" s="39">
        <f t="shared" si="20"/>
        <v>-628.56814006122761</v>
      </c>
      <c r="H191" s="39">
        <f t="shared" si="21"/>
        <v>0</v>
      </c>
      <c r="I191" s="37">
        <f t="shared" si="22"/>
        <v>-628.56814006122761</v>
      </c>
      <c r="J191" s="40">
        <f t="shared" si="27"/>
        <v>-36.950485280786019</v>
      </c>
      <c r="K191" s="37">
        <f t="shared" si="23"/>
        <v>-665.51862534201359</v>
      </c>
      <c r="L191" s="37">
        <f t="shared" si="24"/>
        <v>-16159229.744694039</v>
      </c>
      <c r="M191" s="37">
        <f t="shared" si="25"/>
        <v>-17109152.820292484</v>
      </c>
      <c r="N191" s="63"/>
      <c r="O191" s="74"/>
      <c r="P191" s="69"/>
    </row>
    <row r="192" spans="1:16" s="34" customFormat="1" x14ac:dyDescent="0.3">
      <c r="A192" s="33">
        <v>1127</v>
      </c>
      <c r="B192" s="34" t="s">
        <v>246</v>
      </c>
      <c r="C192" s="36">
        <v>40796</v>
      </c>
      <c r="D192" s="36">
        <v>10556</v>
      </c>
      <c r="E192" s="37">
        <f t="shared" si="19"/>
        <v>3864.7214854111407</v>
      </c>
      <c r="F192" s="38">
        <f t="shared" si="26"/>
        <v>1.2289330439437771</v>
      </c>
      <c r="G192" s="39">
        <f t="shared" si="20"/>
        <v>-431.96614722513647</v>
      </c>
      <c r="H192" s="39">
        <f t="shared" si="21"/>
        <v>0</v>
      </c>
      <c r="I192" s="37">
        <f t="shared" si="22"/>
        <v>-431.96614722513647</v>
      </c>
      <c r="J192" s="40">
        <f t="shared" si="27"/>
        <v>-36.950485280786019</v>
      </c>
      <c r="K192" s="37">
        <f t="shared" si="23"/>
        <v>-468.91663250592251</v>
      </c>
      <c r="L192" s="37">
        <f t="shared" si="24"/>
        <v>-4559834.6501085404</v>
      </c>
      <c r="M192" s="37">
        <f t="shared" si="25"/>
        <v>-4949883.9727325179</v>
      </c>
      <c r="N192" s="63"/>
      <c r="O192" s="74"/>
      <c r="P192" s="69"/>
    </row>
    <row r="193" spans="1:16" s="34" customFormat="1" x14ac:dyDescent="0.3">
      <c r="A193" s="33">
        <v>1129</v>
      </c>
      <c r="B193" s="34" t="s">
        <v>247</v>
      </c>
      <c r="C193" s="36">
        <v>3452</v>
      </c>
      <c r="D193" s="36">
        <v>1208</v>
      </c>
      <c r="E193" s="37">
        <f t="shared" si="19"/>
        <v>2857.6158940397349</v>
      </c>
      <c r="F193" s="38">
        <f t="shared" si="26"/>
        <v>0.90868607539794588</v>
      </c>
      <c r="G193" s="39">
        <f t="shared" si="20"/>
        <v>172.29720759770697</v>
      </c>
      <c r="H193" s="39">
        <f t="shared" si="21"/>
        <v>0</v>
      </c>
      <c r="I193" s="37">
        <f t="shared" si="22"/>
        <v>172.29720759770697</v>
      </c>
      <c r="J193" s="40">
        <f t="shared" si="27"/>
        <v>-36.950485280786019</v>
      </c>
      <c r="K193" s="37">
        <f t="shared" si="23"/>
        <v>135.34672231692096</v>
      </c>
      <c r="L193" s="37">
        <f t="shared" si="24"/>
        <v>208135.02677803003</v>
      </c>
      <c r="M193" s="37">
        <f t="shared" si="25"/>
        <v>163498.84055884051</v>
      </c>
      <c r="N193" s="63"/>
      <c r="O193" s="74"/>
      <c r="P193" s="69"/>
    </row>
    <row r="194" spans="1:16" s="34" customFormat="1" x14ac:dyDescent="0.3">
      <c r="A194" s="33">
        <v>1130</v>
      </c>
      <c r="B194" s="34" t="s">
        <v>248</v>
      </c>
      <c r="C194" s="36">
        <v>37068</v>
      </c>
      <c r="D194" s="36">
        <v>12395</v>
      </c>
      <c r="E194" s="37">
        <f t="shared" si="19"/>
        <v>2990.560709963695</v>
      </c>
      <c r="F194" s="38">
        <f t="shared" si="26"/>
        <v>0.9509608623202942</v>
      </c>
      <c r="G194" s="39">
        <f t="shared" si="20"/>
        <v>92.530318043330951</v>
      </c>
      <c r="H194" s="39">
        <f t="shared" si="21"/>
        <v>0</v>
      </c>
      <c r="I194" s="37">
        <f t="shared" si="22"/>
        <v>92.530318043330951</v>
      </c>
      <c r="J194" s="40">
        <f t="shared" si="27"/>
        <v>-36.950485280786019</v>
      </c>
      <c r="K194" s="37">
        <f t="shared" si="23"/>
        <v>55.579832762544932</v>
      </c>
      <c r="L194" s="37">
        <f t="shared" si="24"/>
        <v>1146913.2921470872</v>
      </c>
      <c r="M194" s="37">
        <f t="shared" si="25"/>
        <v>688912.02709174447</v>
      </c>
      <c r="N194" s="63"/>
      <c r="O194" s="74"/>
      <c r="P194" s="69"/>
    </row>
    <row r="195" spans="1:16" s="34" customFormat="1" x14ac:dyDescent="0.3">
      <c r="A195" s="33">
        <v>1133</v>
      </c>
      <c r="B195" s="34" t="s">
        <v>249</v>
      </c>
      <c r="C195" s="36">
        <v>8231</v>
      </c>
      <c r="D195" s="36">
        <v>2785</v>
      </c>
      <c r="E195" s="37">
        <f t="shared" si="19"/>
        <v>2955.475763016158</v>
      </c>
      <c r="F195" s="38">
        <f t="shared" si="26"/>
        <v>0.93980428847361352</v>
      </c>
      <c r="G195" s="39">
        <f t="shared" si="20"/>
        <v>113.58128621185314</v>
      </c>
      <c r="H195" s="39">
        <f t="shared" si="21"/>
        <v>0</v>
      </c>
      <c r="I195" s="37">
        <f t="shared" si="22"/>
        <v>113.58128621185314</v>
      </c>
      <c r="J195" s="40">
        <f t="shared" si="27"/>
        <v>-36.950485280786019</v>
      </c>
      <c r="K195" s="37">
        <f t="shared" si="23"/>
        <v>76.630800931067114</v>
      </c>
      <c r="L195" s="37">
        <f t="shared" si="24"/>
        <v>316323.88210001099</v>
      </c>
      <c r="M195" s="37">
        <f t="shared" si="25"/>
        <v>213416.78059302192</v>
      </c>
      <c r="N195" s="63"/>
      <c r="O195" s="74"/>
      <c r="P195" s="69"/>
    </row>
    <row r="196" spans="1:16" s="34" customFormat="1" x14ac:dyDescent="0.3">
      <c r="A196" s="33">
        <v>1134</v>
      </c>
      <c r="B196" s="34" t="s">
        <v>250</v>
      </c>
      <c r="C196" s="36">
        <v>9947</v>
      </c>
      <c r="D196" s="36">
        <v>3892</v>
      </c>
      <c r="E196" s="37">
        <f t="shared" si="19"/>
        <v>2555.7553956834531</v>
      </c>
      <c r="F196" s="38">
        <f t="shared" si="26"/>
        <v>0.81269821637842166</v>
      </c>
      <c r="G196" s="39">
        <f t="shared" si="20"/>
        <v>353.41350661147607</v>
      </c>
      <c r="H196" s="39">
        <f t="shared" si="21"/>
        <v>96.090652122104089</v>
      </c>
      <c r="I196" s="37">
        <f t="shared" si="22"/>
        <v>449.50415873358014</v>
      </c>
      <c r="J196" s="40">
        <f t="shared" si="27"/>
        <v>-36.950485280786019</v>
      </c>
      <c r="K196" s="37">
        <f t="shared" si="23"/>
        <v>412.5536734527941</v>
      </c>
      <c r="L196" s="37">
        <f t="shared" si="24"/>
        <v>1749470.1857910939</v>
      </c>
      <c r="M196" s="37">
        <f t="shared" si="25"/>
        <v>1605658.8970782747</v>
      </c>
      <c r="N196" s="63"/>
      <c r="O196" s="74"/>
      <c r="P196" s="69"/>
    </row>
    <row r="197" spans="1:16" s="34" customFormat="1" x14ac:dyDescent="0.3">
      <c r="A197" s="33">
        <v>1135</v>
      </c>
      <c r="B197" s="34" t="s">
        <v>251</v>
      </c>
      <c r="C197" s="36">
        <v>14238</v>
      </c>
      <c r="D197" s="36">
        <v>4756</v>
      </c>
      <c r="E197" s="37">
        <f t="shared" si="19"/>
        <v>2993.6921783010935</v>
      </c>
      <c r="F197" s="38">
        <f t="shared" si="26"/>
        <v>0.95195663004389852</v>
      </c>
      <c r="G197" s="39">
        <f t="shared" si="20"/>
        <v>90.651437040891864</v>
      </c>
      <c r="H197" s="39">
        <f t="shared" si="21"/>
        <v>0</v>
      </c>
      <c r="I197" s="37">
        <f t="shared" si="22"/>
        <v>90.651437040891864</v>
      </c>
      <c r="J197" s="40">
        <f t="shared" si="27"/>
        <v>-36.950485280786019</v>
      </c>
      <c r="K197" s="37">
        <f t="shared" si="23"/>
        <v>53.700951760105845</v>
      </c>
      <c r="L197" s="37">
        <f t="shared" si="24"/>
        <v>431138.23456648173</v>
      </c>
      <c r="M197" s="37">
        <f t="shared" si="25"/>
        <v>255401.72657106339</v>
      </c>
      <c r="N197" s="63"/>
      <c r="O197" s="74"/>
      <c r="P197" s="69"/>
    </row>
    <row r="198" spans="1:16" s="34" customFormat="1" x14ac:dyDescent="0.3">
      <c r="A198" s="33">
        <v>1141</v>
      </c>
      <c r="B198" s="34" t="s">
        <v>252</v>
      </c>
      <c r="C198" s="36">
        <v>8618</v>
      </c>
      <c r="D198" s="36">
        <v>3147</v>
      </c>
      <c r="E198" s="37">
        <f t="shared" si="19"/>
        <v>2738.481093104544</v>
      </c>
      <c r="F198" s="38">
        <f t="shared" si="26"/>
        <v>0.87080270033312024</v>
      </c>
      <c r="G198" s="39">
        <f t="shared" si="20"/>
        <v>243.77808815882153</v>
      </c>
      <c r="H198" s="39">
        <f t="shared" si="21"/>
        <v>32.13665802472228</v>
      </c>
      <c r="I198" s="37">
        <f t="shared" si="22"/>
        <v>275.9147461835438</v>
      </c>
      <c r="J198" s="40">
        <f t="shared" si="27"/>
        <v>-36.950485280786019</v>
      </c>
      <c r="K198" s="37">
        <f t="shared" si="23"/>
        <v>238.96426090275779</v>
      </c>
      <c r="L198" s="37">
        <f t="shared" si="24"/>
        <v>868303.70623961231</v>
      </c>
      <c r="M198" s="37">
        <f t="shared" si="25"/>
        <v>752020.52906097879</v>
      </c>
      <c r="N198" s="63"/>
      <c r="O198" s="74"/>
      <c r="P198" s="69"/>
    </row>
    <row r="199" spans="1:16" s="34" customFormat="1" x14ac:dyDescent="0.3">
      <c r="A199" s="33">
        <v>1142</v>
      </c>
      <c r="B199" s="34" t="s">
        <v>253</v>
      </c>
      <c r="C199" s="36">
        <v>16624</v>
      </c>
      <c r="D199" s="36">
        <v>4794</v>
      </c>
      <c r="E199" s="37">
        <f t="shared" si="19"/>
        <v>3467.6679182311223</v>
      </c>
      <c r="F199" s="38">
        <f t="shared" si="26"/>
        <v>1.1026749809073497</v>
      </c>
      <c r="G199" s="39">
        <f t="shared" si="20"/>
        <v>-193.73400691712541</v>
      </c>
      <c r="H199" s="39">
        <f t="shared" si="21"/>
        <v>0</v>
      </c>
      <c r="I199" s="37">
        <f t="shared" si="22"/>
        <v>-193.73400691712541</v>
      </c>
      <c r="J199" s="40">
        <f t="shared" si="27"/>
        <v>-36.950485280786019</v>
      </c>
      <c r="K199" s="37">
        <f t="shared" si="23"/>
        <v>-230.68449219791142</v>
      </c>
      <c r="L199" s="37">
        <f t="shared" si="24"/>
        <v>-928760.82916069927</v>
      </c>
      <c r="M199" s="37">
        <f t="shared" si="25"/>
        <v>-1105901.4555967874</v>
      </c>
      <c r="N199" s="63"/>
      <c r="O199" s="74"/>
      <c r="P199" s="69"/>
    </row>
    <row r="200" spans="1:16" s="34" customFormat="1" x14ac:dyDescent="0.3">
      <c r="A200" s="33">
        <v>1144</v>
      </c>
      <c r="B200" s="34" t="s">
        <v>254</v>
      </c>
      <c r="C200" s="36">
        <v>1547</v>
      </c>
      <c r="D200" s="36">
        <v>534</v>
      </c>
      <c r="E200" s="37">
        <f t="shared" ref="E200:E263" si="28">(C200*1000)/D200</f>
        <v>2897.0037453183522</v>
      </c>
      <c r="F200" s="38">
        <f t="shared" si="26"/>
        <v>0.9212109189472053</v>
      </c>
      <c r="G200" s="39">
        <f t="shared" ref="G200:G263" si="29">(E$437-E200)*0.6</f>
        <v>148.66449683053659</v>
      </c>
      <c r="H200" s="39">
        <f t="shared" ref="H200:H263" si="30">IF(E200&gt;=E$437*0.9,0,IF(E200&lt;0.9*E$437,(E$437*0.9-E200)*0.35))</f>
        <v>0</v>
      </c>
      <c r="I200" s="37">
        <f t="shared" ref="I200:I263" si="31">G200+H200</f>
        <v>148.66449683053659</v>
      </c>
      <c r="J200" s="40">
        <f t="shared" si="27"/>
        <v>-36.950485280786019</v>
      </c>
      <c r="K200" s="37">
        <f t="shared" ref="K200:K263" si="32">I200+J200</f>
        <v>111.71401154975058</v>
      </c>
      <c r="L200" s="37">
        <f t="shared" ref="L200:L263" si="33">(I200*D200)</f>
        <v>79386.841307506547</v>
      </c>
      <c r="M200" s="37">
        <f t="shared" ref="M200:M263" si="34">(K200*D200)</f>
        <v>59655.282167566809</v>
      </c>
      <c r="N200" s="63"/>
      <c r="O200" s="74"/>
      <c r="P200" s="69"/>
    </row>
    <row r="201" spans="1:16" s="34" customFormat="1" x14ac:dyDescent="0.3">
      <c r="A201" s="33">
        <v>1145</v>
      </c>
      <c r="B201" s="34" t="s">
        <v>255</v>
      </c>
      <c r="C201" s="36">
        <v>2708</v>
      </c>
      <c r="D201" s="36">
        <v>865</v>
      </c>
      <c r="E201" s="37">
        <f t="shared" si="28"/>
        <v>3130.6358381502891</v>
      </c>
      <c r="F201" s="38">
        <f t="shared" ref="F201:F264" si="35">IF(ISNUMBER(C201),E201/E$437,"")</f>
        <v>0.99550299926676877</v>
      </c>
      <c r="G201" s="39">
        <f t="shared" si="29"/>
        <v>8.48524113137446</v>
      </c>
      <c r="H201" s="39">
        <f t="shared" si="30"/>
        <v>0</v>
      </c>
      <c r="I201" s="37">
        <f t="shared" si="31"/>
        <v>8.48524113137446</v>
      </c>
      <c r="J201" s="40">
        <f t="shared" si="27"/>
        <v>-36.950485280786019</v>
      </c>
      <c r="K201" s="37">
        <f t="shared" si="32"/>
        <v>-28.465244149411561</v>
      </c>
      <c r="L201" s="37">
        <f t="shared" si="33"/>
        <v>7339.7335786389076</v>
      </c>
      <c r="M201" s="37">
        <f t="shared" si="34"/>
        <v>-24622.436189241002</v>
      </c>
      <c r="N201" s="63"/>
      <c r="O201" s="74"/>
      <c r="P201" s="69"/>
    </row>
    <row r="202" spans="1:16" s="34" customFormat="1" x14ac:dyDescent="0.3">
      <c r="A202" s="33">
        <v>1146</v>
      </c>
      <c r="B202" s="34" t="s">
        <v>256</v>
      </c>
      <c r="C202" s="36">
        <v>31749</v>
      </c>
      <c r="D202" s="36">
        <v>10857</v>
      </c>
      <c r="E202" s="37">
        <f t="shared" si="28"/>
        <v>2924.2884774799668</v>
      </c>
      <c r="F202" s="38">
        <f t="shared" si="35"/>
        <v>0.9298871221548981</v>
      </c>
      <c r="G202" s="39">
        <f t="shared" si="29"/>
        <v>132.29365753356788</v>
      </c>
      <c r="H202" s="39">
        <f t="shared" si="30"/>
        <v>0</v>
      </c>
      <c r="I202" s="37">
        <f t="shared" si="31"/>
        <v>132.29365753356788</v>
      </c>
      <c r="J202" s="40">
        <f t="shared" ref="J202:J265" si="36">I$439</f>
        <v>-36.950485280786019</v>
      </c>
      <c r="K202" s="37">
        <f t="shared" si="32"/>
        <v>95.343172252781869</v>
      </c>
      <c r="L202" s="37">
        <f t="shared" si="33"/>
        <v>1436312.2398419464</v>
      </c>
      <c r="M202" s="37">
        <f t="shared" si="34"/>
        <v>1035140.8211484527</v>
      </c>
      <c r="N202" s="63"/>
      <c r="O202" s="74"/>
      <c r="P202" s="69"/>
    </row>
    <row r="203" spans="1:16" s="34" customFormat="1" x14ac:dyDescent="0.3">
      <c r="A203" s="33">
        <v>1149</v>
      </c>
      <c r="B203" s="34" t="s">
        <v>257</v>
      </c>
      <c r="C203" s="36">
        <v>121779</v>
      </c>
      <c r="D203" s="36">
        <v>42062</v>
      </c>
      <c r="E203" s="37">
        <f t="shared" si="28"/>
        <v>2895.2260948124199</v>
      </c>
      <c r="F203" s="38">
        <f t="shared" si="35"/>
        <v>0.92064564834347085</v>
      </c>
      <c r="G203" s="39">
        <f t="shared" si="29"/>
        <v>149.73108713409601</v>
      </c>
      <c r="H203" s="39">
        <f t="shared" si="30"/>
        <v>0</v>
      </c>
      <c r="I203" s="37">
        <f t="shared" si="31"/>
        <v>149.73108713409601</v>
      </c>
      <c r="J203" s="40">
        <f t="shared" si="36"/>
        <v>-36.950485280786019</v>
      </c>
      <c r="K203" s="37">
        <f t="shared" si="32"/>
        <v>112.78060185331</v>
      </c>
      <c r="L203" s="37">
        <f t="shared" si="33"/>
        <v>6297988.9870343469</v>
      </c>
      <c r="M203" s="37">
        <f t="shared" si="34"/>
        <v>4743777.6751539251</v>
      </c>
      <c r="N203" s="63"/>
      <c r="O203" s="74"/>
      <c r="P203" s="69"/>
    </row>
    <row r="204" spans="1:16" s="34" customFormat="1" x14ac:dyDescent="0.3">
      <c r="A204" s="33">
        <v>1151</v>
      </c>
      <c r="B204" s="34" t="s">
        <v>258</v>
      </c>
      <c r="C204" s="36">
        <v>787</v>
      </c>
      <c r="D204" s="36">
        <v>206</v>
      </c>
      <c r="E204" s="37">
        <f t="shared" si="28"/>
        <v>3820.3883495145633</v>
      </c>
      <c r="F204" s="38">
        <f t="shared" si="35"/>
        <v>1.214835661803662</v>
      </c>
      <c r="G204" s="39">
        <f t="shared" si="29"/>
        <v>-405.36626568719004</v>
      </c>
      <c r="H204" s="39">
        <f t="shared" si="30"/>
        <v>0</v>
      </c>
      <c r="I204" s="37">
        <f t="shared" si="31"/>
        <v>-405.36626568719004</v>
      </c>
      <c r="J204" s="40">
        <f t="shared" si="36"/>
        <v>-36.950485280786019</v>
      </c>
      <c r="K204" s="37">
        <f t="shared" si="32"/>
        <v>-442.31675096797608</v>
      </c>
      <c r="L204" s="37">
        <f t="shared" si="33"/>
        <v>-83505.450731561141</v>
      </c>
      <c r="M204" s="37">
        <f t="shared" si="34"/>
        <v>-91117.25069940307</v>
      </c>
      <c r="N204" s="63"/>
      <c r="O204" s="74"/>
      <c r="P204" s="69"/>
    </row>
    <row r="205" spans="1:16" s="34" customFormat="1" x14ac:dyDescent="0.3">
      <c r="A205" s="33">
        <v>1160</v>
      </c>
      <c r="B205" s="34" t="s">
        <v>259</v>
      </c>
      <c r="C205" s="36">
        <v>27063</v>
      </c>
      <c r="D205" s="36">
        <v>8765</v>
      </c>
      <c r="E205" s="37">
        <f t="shared" si="28"/>
        <v>3087.6212207644039</v>
      </c>
      <c r="F205" s="38">
        <f t="shared" si="35"/>
        <v>0.98182488950448432</v>
      </c>
      <c r="G205" s="39">
        <f t="shared" si="29"/>
        <v>34.294011562905595</v>
      </c>
      <c r="H205" s="39">
        <f t="shared" si="30"/>
        <v>0</v>
      </c>
      <c r="I205" s="37">
        <f t="shared" si="31"/>
        <v>34.294011562905595</v>
      </c>
      <c r="J205" s="40">
        <f t="shared" si="36"/>
        <v>-36.950485280786019</v>
      </c>
      <c r="K205" s="37">
        <f t="shared" si="32"/>
        <v>-2.6564737178804236</v>
      </c>
      <c r="L205" s="37">
        <f t="shared" si="33"/>
        <v>300587.01134886756</v>
      </c>
      <c r="M205" s="37">
        <f t="shared" si="34"/>
        <v>-23283.992137221914</v>
      </c>
      <c r="N205" s="63"/>
      <c r="O205" s="74"/>
      <c r="P205" s="69"/>
    </row>
    <row r="206" spans="1:16" s="34" customFormat="1" x14ac:dyDescent="0.3">
      <c r="A206" s="33">
        <v>1201</v>
      </c>
      <c r="B206" s="34" t="s">
        <v>260</v>
      </c>
      <c r="C206" s="36">
        <v>955529</v>
      </c>
      <c r="D206" s="36">
        <v>275112</v>
      </c>
      <c r="E206" s="37">
        <f t="shared" si="28"/>
        <v>3473.2363546482889</v>
      </c>
      <c r="F206" s="38">
        <f t="shared" si="35"/>
        <v>1.1044456739681532</v>
      </c>
      <c r="G206" s="39">
        <f t="shared" si="29"/>
        <v>-197.07506876742536</v>
      </c>
      <c r="H206" s="39">
        <f t="shared" si="30"/>
        <v>0</v>
      </c>
      <c r="I206" s="37">
        <f t="shared" si="31"/>
        <v>-197.07506876742536</v>
      </c>
      <c r="J206" s="40">
        <f t="shared" si="36"/>
        <v>-36.950485280786019</v>
      </c>
      <c r="K206" s="37">
        <f t="shared" si="32"/>
        <v>-234.02555404821138</v>
      </c>
      <c r="L206" s="37">
        <f t="shared" si="33"/>
        <v>-54217716.318743929</v>
      </c>
      <c r="M206" s="37">
        <f t="shared" si="34"/>
        <v>-64383238.225311525</v>
      </c>
      <c r="N206" s="63"/>
      <c r="O206" s="74"/>
      <c r="P206" s="69"/>
    </row>
    <row r="207" spans="1:16" s="34" customFormat="1" x14ac:dyDescent="0.3">
      <c r="A207" s="33">
        <v>1211</v>
      </c>
      <c r="B207" s="34" t="s">
        <v>261</v>
      </c>
      <c r="C207" s="36">
        <v>11104</v>
      </c>
      <c r="D207" s="36">
        <v>4103</v>
      </c>
      <c r="E207" s="37">
        <f t="shared" si="28"/>
        <v>2706.3124543017307</v>
      </c>
      <c r="F207" s="38">
        <f t="shared" si="35"/>
        <v>0.86057347596269618</v>
      </c>
      <c r="G207" s="39">
        <f t="shared" si="29"/>
        <v>263.07927144050956</v>
      </c>
      <c r="H207" s="39">
        <f t="shared" si="30"/>
        <v>43.395681605706955</v>
      </c>
      <c r="I207" s="37">
        <f t="shared" si="31"/>
        <v>306.47495304621651</v>
      </c>
      <c r="J207" s="40">
        <f t="shared" si="36"/>
        <v>-36.950485280786019</v>
      </c>
      <c r="K207" s="37">
        <f t="shared" si="32"/>
        <v>269.52446776543047</v>
      </c>
      <c r="L207" s="37">
        <f t="shared" si="33"/>
        <v>1257466.7323486262</v>
      </c>
      <c r="M207" s="37">
        <f t="shared" si="34"/>
        <v>1105858.8912415612</v>
      </c>
      <c r="N207" s="63"/>
      <c r="O207" s="74"/>
      <c r="P207" s="69"/>
    </row>
    <row r="208" spans="1:16" s="34" customFormat="1" x14ac:dyDescent="0.3">
      <c r="A208" s="33">
        <v>1216</v>
      </c>
      <c r="B208" s="34" t="s">
        <v>262</v>
      </c>
      <c r="C208" s="36">
        <v>15337</v>
      </c>
      <c r="D208" s="36">
        <v>5509</v>
      </c>
      <c r="E208" s="37">
        <f t="shared" si="28"/>
        <v>2783.9898348157562</v>
      </c>
      <c r="F208" s="38">
        <f t="shared" si="35"/>
        <v>0.88527391040306447</v>
      </c>
      <c r="G208" s="39">
        <f t="shared" si="29"/>
        <v>216.4728431320942</v>
      </c>
      <c r="H208" s="39">
        <f t="shared" si="30"/>
        <v>16.208598425798005</v>
      </c>
      <c r="I208" s="37">
        <f t="shared" si="31"/>
        <v>232.68144155789221</v>
      </c>
      <c r="J208" s="40">
        <f t="shared" si="36"/>
        <v>-36.950485280786019</v>
      </c>
      <c r="K208" s="37">
        <f t="shared" si="32"/>
        <v>195.7309562771062</v>
      </c>
      <c r="L208" s="37">
        <f t="shared" si="33"/>
        <v>1281842.0615424281</v>
      </c>
      <c r="M208" s="37">
        <f t="shared" si="34"/>
        <v>1078281.8381305782</v>
      </c>
      <c r="N208" s="63"/>
      <c r="O208" s="74"/>
      <c r="P208" s="69"/>
    </row>
    <row r="209" spans="1:16" s="34" customFormat="1" x14ac:dyDescent="0.3">
      <c r="A209" s="33">
        <v>1219</v>
      </c>
      <c r="B209" s="34" t="s">
        <v>263</v>
      </c>
      <c r="C209" s="36">
        <v>38309</v>
      </c>
      <c r="D209" s="36">
        <v>11761</v>
      </c>
      <c r="E209" s="37">
        <f t="shared" si="28"/>
        <v>3257.2910466797043</v>
      </c>
      <c r="F209" s="38">
        <f t="shared" si="35"/>
        <v>1.0357777697869606</v>
      </c>
      <c r="G209" s="39">
        <f t="shared" si="29"/>
        <v>-67.507883986274649</v>
      </c>
      <c r="H209" s="39">
        <f t="shared" si="30"/>
        <v>0</v>
      </c>
      <c r="I209" s="37">
        <f t="shared" si="31"/>
        <v>-67.507883986274649</v>
      </c>
      <c r="J209" s="40">
        <f t="shared" si="36"/>
        <v>-36.950485280786019</v>
      </c>
      <c r="K209" s="37">
        <f t="shared" si="32"/>
        <v>-104.45836926706068</v>
      </c>
      <c r="L209" s="37">
        <f t="shared" si="33"/>
        <v>-793960.22356257611</v>
      </c>
      <c r="M209" s="37">
        <f t="shared" si="34"/>
        <v>-1228534.8809499005</v>
      </c>
      <c r="N209" s="63"/>
      <c r="O209" s="74"/>
      <c r="P209" s="69"/>
    </row>
    <row r="210" spans="1:16" s="34" customFormat="1" x14ac:dyDescent="0.3">
      <c r="A210" s="33">
        <v>1221</v>
      </c>
      <c r="B210" s="34" t="s">
        <v>264</v>
      </c>
      <c r="C210" s="36">
        <v>62147</v>
      </c>
      <c r="D210" s="36">
        <v>18685</v>
      </c>
      <c r="E210" s="37">
        <f t="shared" si="28"/>
        <v>3326.0369280171262</v>
      </c>
      <c r="F210" s="38">
        <f t="shared" si="35"/>
        <v>1.0576380993164007</v>
      </c>
      <c r="G210" s="39">
        <f t="shared" si="29"/>
        <v>-108.75541278872778</v>
      </c>
      <c r="H210" s="39">
        <f t="shared" si="30"/>
        <v>0</v>
      </c>
      <c r="I210" s="37">
        <f t="shared" si="31"/>
        <v>-108.75541278872778</v>
      </c>
      <c r="J210" s="40">
        <f t="shared" si="36"/>
        <v>-36.950485280786019</v>
      </c>
      <c r="K210" s="37">
        <f t="shared" si="32"/>
        <v>-145.70589806951381</v>
      </c>
      <c r="L210" s="37">
        <f t="shared" si="33"/>
        <v>-2032094.8879573785</v>
      </c>
      <c r="M210" s="37">
        <f t="shared" si="34"/>
        <v>-2722514.7054288653</v>
      </c>
      <c r="N210" s="63"/>
      <c r="O210" s="74"/>
      <c r="P210" s="69"/>
    </row>
    <row r="211" spans="1:16" s="34" customFormat="1" x14ac:dyDescent="0.3">
      <c r="A211" s="33">
        <v>1222</v>
      </c>
      <c r="B211" s="34" t="s">
        <v>265</v>
      </c>
      <c r="C211" s="36">
        <v>9659</v>
      </c>
      <c r="D211" s="36">
        <v>3093</v>
      </c>
      <c r="E211" s="37">
        <f t="shared" si="28"/>
        <v>3122.8580666020043</v>
      </c>
      <c r="F211" s="38">
        <f t="shared" si="35"/>
        <v>0.99302976529634823</v>
      </c>
      <c r="G211" s="39">
        <f t="shared" si="29"/>
        <v>13.15190406034535</v>
      </c>
      <c r="H211" s="39">
        <f t="shared" si="30"/>
        <v>0</v>
      </c>
      <c r="I211" s="37">
        <f t="shared" si="31"/>
        <v>13.15190406034535</v>
      </c>
      <c r="J211" s="40">
        <f t="shared" si="36"/>
        <v>-36.950485280786019</v>
      </c>
      <c r="K211" s="37">
        <f t="shared" si="32"/>
        <v>-23.798581220440667</v>
      </c>
      <c r="L211" s="37">
        <f t="shared" si="33"/>
        <v>40678.839258648171</v>
      </c>
      <c r="M211" s="37">
        <f t="shared" si="34"/>
        <v>-73609.011714822977</v>
      </c>
      <c r="N211" s="63"/>
      <c r="O211" s="74"/>
      <c r="P211" s="69"/>
    </row>
    <row r="212" spans="1:16" s="34" customFormat="1" x14ac:dyDescent="0.3">
      <c r="A212" s="33">
        <v>1223</v>
      </c>
      <c r="B212" s="34" t="s">
        <v>266</v>
      </c>
      <c r="C212" s="36">
        <v>8179</v>
      </c>
      <c r="D212" s="36">
        <v>2782</v>
      </c>
      <c r="E212" s="37">
        <f t="shared" si="28"/>
        <v>2939.9712437095613</v>
      </c>
      <c r="F212" s="38">
        <f t="shared" si="35"/>
        <v>0.93487404545913821</v>
      </c>
      <c r="G212" s="39">
        <f t="shared" si="29"/>
        <v>122.88399779581113</v>
      </c>
      <c r="H212" s="39">
        <f t="shared" si="30"/>
        <v>0</v>
      </c>
      <c r="I212" s="37">
        <f t="shared" si="31"/>
        <v>122.88399779581113</v>
      </c>
      <c r="J212" s="40">
        <f t="shared" si="36"/>
        <v>-36.950485280786019</v>
      </c>
      <c r="K212" s="37">
        <f t="shared" si="32"/>
        <v>85.933512515025114</v>
      </c>
      <c r="L212" s="37">
        <f t="shared" si="33"/>
        <v>341863.28186794656</v>
      </c>
      <c r="M212" s="37">
        <f t="shared" si="34"/>
        <v>239067.03181679986</v>
      </c>
      <c r="N212" s="63"/>
      <c r="O212" s="74"/>
      <c r="P212" s="69"/>
    </row>
    <row r="213" spans="1:16" s="34" customFormat="1" x14ac:dyDescent="0.3">
      <c r="A213" s="33">
        <v>1224</v>
      </c>
      <c r="B213" s="34" t="s">
        <v>267</v>
      </c>
      <c r="C213" s="36">
        <v>35292</v>
      </c>
      <c r="D213" s="36">
        <v>13234</v>
      </c>
      <c r="E213" s="37">
        <f t="shared" si="28"/>
        <v>2666.7674172585762</v>
      </c>
      <c r="F213" s="38">
        <f t="shared" si="35"/>
        <v>0.84799864930836533</v>
      </c>
      <c r="G213" s="39">
        <f t="shared" si="29"/>
        <v>286.80629366640221</v>
      </c>
      <c r="H213" s="39">
        <f t="shared" si="30"/>
        <v>57.236444570811017</v>
      </c>
      <c r="I213" s="37">
        <f t="shared" si="31"/>
        <v>344.04273823721326</v>
      </c>
      <c r="J213" s="40">
        <f t="shared" si="36"/>
        <v>-36.950485280786019</v>
      </c>
      <c r="K213" s="37">
        <f t="shared" si="32"/>
        <v>307.09225295642722</v>
      </c>
      <c r="L213" s="37">
        <f t="shared" si="33"/>
        <v>4553061.59783128</v>
      </c>
      <c r="M213" s="37">
        <f t="shared" si="34"/>
        <v>4064058.875625358</v>
      </c>
      <c r="N213" s="63"/>
      <c r="O213" s="74"/>
      <c r="P213" s="69"/>
    </row>
    <row r="214" spans="1:16" s="34" customFormat="1" x14ac:dyDescent="0.3">
      <c r="A214" s="33">
        <v>1227</v>
      </c>
      <c r="B214" s="34" t="s">
        <v>268</v>
      </c>
      <c r="C214" s="36">
        <v>2783</v>
      </c>
      <c r="D214" s="36">
        <v>1100</v>
      </c>
      <c r="E214" s="37">
        <f t="shared" si="28"/>
        <v>2530</v>
      </c>
      <c r="F214" s="38">
        <f t="shared" si="35"/>
        <v>0.80450832302265884</v>
      </c>
      <c r="G214" s="39">
        <f t="shared" si="29"/>
        <v>368.86674402154796</v>
      </c>
      <c r="H214" s="39">
        <f t="shared" si="30"/>
        <v>105.10504061131269</v>
      </c>
      <c r="I214" s="37">
        <f t="shared" si="31"/>
        <v>473.97178463286065</v>
      </c>
      <c r="J214" s="40">
        <f t="shared" si="36"/>
        <v>-36.950485280786019</v>
      </c>
      <c r="K214" s="37">
        <f t="shared" si="32"/>
        <v>437.02129935207461</v>
      </c>
      <c r="L214" s="37">
        <f t="shared" si="33"/>
        <v>521368.9630961467</v>
      </c>
      <c r="M214" s="37">
        <f t="shared" si="34"/>
        <v>480723.42928728205</v>
      </c>
      <c r="N214" s="63"/>
      <c r="O214" s="74"/>
      <c r="P214" s="69"/>
    </row>
    <row r="215" spans="1:16" s="34" customFormat="1" x14ac:dyDescent="0.3">
      <c r="A215" s="33">
        <v>1228</v>
      </c>
      <c r="B215" s="34" t="s">
        <v>269</v>
      </c>
      <c r="C215" s="36">
        <v>19874</v>
      </c>
      <c r="D215" s="36">
        <v>6952</v>
      </c>
      <c r="E215" s="37">
        <f t="shared" si="28"/>
        <v>2858.7456846950518</v>
      </c>
      <c r="F215" s="38">
        <f t="shared" si="35"/>
        <v>0.90904533468074256</v>
      </c>
      <c r="G215" s="39">
        <f t="shared" si="29"/>
        <v>171.61933320451689</v>
      </c>
      <c r="H215" s="39">
        <f t="shared" si="30"/>
        <v>0</v>
      </c>
      <c r="I215" s="37">
        <f t="shared" si="31"/>
        <v>171.61933320451689</v>
      </c>
      <c r="J215" s="40">
        <f t="shared" si="36"/>
        <v>-36.950485280786019</v>
      </c>
      <c r="K215" s="37">
        <f t="shared" si="32"/>
        <v>134.66884792373088</v>
      </c>
      <c r="L215" s="37">
        <f t="shared" si="33"/>
        <v>1193097.6044378015</v>
      </c>
      <c r="M215" s="37">
        <f t="shared" si="34"/>
        <v>936217.83076577703</v>
      </c>
      <c r="N215" s="63"/>
      <c r="O215" s="74"/>
      <c r="P215" s="69"/>
    </row>
    <row r="216" spans="1:16" s="34" customFormat="1" x14ac:dyDescent="0.3">
      <c r="A216" s="33">
        <v>1231</v>
      </c>
      <c r="B216" s="34" t="s">
        <v>270</v>
      </c>
      <c r="C216" s="36">
        <v>9672</v>
      </c>
      <c r="D216" s="36">
        <v>3411</v>
      </c>
      <c r="E216" s="37">
        <f t="shared" si="28"/>
        <v>2835.5321020228671</v>
      </c>
      <c r="F216" s="38">
        <f t="shared" si="35"/>
        <v>0.90166370603768042</v>
      </c>
      <c r="G216" s="39">
        <f t="shared" si="29"/>
        <v>185.54748280782769</v>
      </c>
      <c r="H216" s="39">
        <f t="shared" si="30"/>
        <v>0</v>
      </c>
      <c r="I216" s="37">
        <f t="shared" si="31"/>
        <v>185.54748280782769</v>
      </c>
      <c r="J216" s="40">
        <f t="shared" si="36"/>
        <v>-36.950485280786019</v>
      </c>
      <c r="K216" s="37">
        <f t="shared" si="32"/>
        <v>148.59699752704168</v>
      </c>
      <c r="L216" s="37">
        <f t="shared" si="33"/>
        <v>632902.46385750023</v>
      </c>
      <c r="M216" s="37">
        <f t="shared" si="34"/>
        <v>506864.35856473917</v>
      </c>
      <c r="N216" s="63"/>
      <c r="O216" s="74"/>
      <c r="P216" s="69"/>
    </row>
    <row r="217" spans="1:16" s="34" customFormat="1" x14ac:dyDescent="0.3">
      <c r="A217" s="33">
        <v>1232</v>
      </c>
      <c r="B217" s="34" t="s">
        <v>271</v>
      </c>
      <c r="C217" s="36">
        <v>2973</v>
      </c>
      <c r="D217" s="36">
        <v>950</v>
      </c>
      <c r="E217" s="37">
        <f t="shared" si="28"/>
        <v>3129.4736842105262</v>
      </c>
      <c r="F217" s="38">
        <f t="shared" si="35"/>
        <v>0.99513344886472421</v>
      </c>
      <c r="G217" s="39">
        <f t="shared" si="29"/>
        <v>9.1825334952322013</v>
      </c>
      <c r="H217" s="39">
        <f t="shared" si="30"/>
        <v>0</v>
      </c>
      <c r="I217" s="37">
        <f t="shared" si="31"/>
        <v>9.1825334952322013</v>
      </c>
      <c r="J217" s="40">
        <f t="shared" si="36"/>
        <v>-36.950485280786019</v>
      </c>
      <c r="K217" s="37">
        <f t="shared" si="32"/>
        <v>-27.767951785553819</v>
      </c>
      <c r="L217" s="37">
        <f t="shared" si="33"/>
        <v>8723.4068204705909</v>
      </c>
      <c r="M217" s="37">
        <f t="shared" si="34"/>
        <v>-26379.554196276127</v>
      </c>
      <c r="N217" s="63"/>
      <c r="O217" s="74"/>
      <c r="P217" s="69"/>
    </row>
    <row r="218" spans="1:16" s="34" customFormat="1" x14ac:dyDescent="0.3">
      <c r="A218" s="33">
        <v>1233</v>
      </c>
      <c r="B218" s="34" t="s">
        <v>272</v>
      </c>
      <c r="C218" s="36">
        <v>2791</v>
      </c>
      <c r="D218" s="36">
        <v>1107</v>
      </c>
      <c r="E218" s="37">
        <f t="shared" si="28"/>
        <v>2521.2285456187897</v>
      </c>
      <c r="F218" s="38">
        <f t="shared" si="35"/>
        <v>0.80171911035281795</v>
      </c>
      <c r="G218" s="39">
        <f t="shared" si="29"/>
        <v>374.12961665027416</v>
      </c>
      <c r="H218" s="39">
        <f t="shared" si="30"/>
        <v>108.1750496447363</v>
      </c>
      <c r="I218" s="37">
        <f t="shared" si="31"/>
        <v>482.30466629501046</v>
      </c>
      <c r="J218" s="40">
        <f t="shared" si="36"/>
        <v>-36.950485280786019</v>
      </c>
      <c r="K218" s="37">
        <f t="shared" si="32"/>
        <v>445.35418101422442</v>
      </c>
      <c r="L218" s="37">
        <f t="shared" si="33"/>
        <v>533911.26558857656</v>
      </c>
      <c r="M218" s="37">
        <f t="shared" si="34"/>
        <v>493007.07838274643</v>
      </c>
      <c r="N218" s="63"/>
      <c r="O218" s="74"/>
      <c r="P218" s="69"/>
    </row>
    <row r="219" spans="1:16" s="34" customFormat="1" x14ac:dyDescent="0.3">
      <c r="A219" s="33">
        <v>1234</v>
      </c>
      <c r="B219" s="34" t="s">
        <v>273</v>
      </c>
      <c r="C219" s="36">
        <v>2390</v>
      </c>
      <c r="D219" s="36">
        <v>921</v>
      </c>
      <c r="E219" s="37">
        <f t="shared" si="28"/>
        <v>2595.0054288816505</v>
      </c>
      <c r="F219" s="38">
        <f t="shared" si="35"/>
        <v>0.8251792355036649</v>
      </c>
      <c r="G219" s="39">
        <f t="shared" si="29"/>
        <v>329.86348669255767</v>
      </c>
      <c r="H219" s="39">
        <f t="shared" si="30"/>
        <v>82.353140502735016</v>
      </c>
      <c r="I219" s="37">
        <f t="shared" si="31"/>
        <v>412.21662719529269</v>
      </c>
      <c r="J219" s="40">
        <f t="shared" si="36"/>
        <v>-36.950485280786019</v>
      </c>
      <c r="K219" s="37">
        <f t="shared" si="32"/>
        <v>375.26614191450665</v>
      </c>
      <c r="L219" s="37">
        <f t="shared" si="33"/>
        <v>379651.51364686457</v>
      </c>
      <c r="M219" s="37">
        <f t="shared" si="34"/>
        <v>345620.11670326063</v>
      </c>
      <c r="N219" s="63"/>
      <c r="O219" s="74"/>
      <c r="P219" s="69"/>
    </row>
    <row r="220" spans="1:16" s="34" customFormat="1" x14ac:dyDescent="0.3">
      <c r="A220" s="33">
        <v>1235</v>
      </c>
      <c r="B220" s="34" t="s">
        <v>274</v>
      </c>
      <c r="C220" s="36">
        <v>40692</v>
      </c>
      <c r="D220" s="36">
        <v>14347</v>
      </c>
      <c r="E220" s="37">
        <f t="shared" si="28"/>
        <v>2836.2723914407193</v>
      </c>
      <c r="F220" s="38">
        <f t="shared" si="35"/>
        <v>0.90189910880373092</v>
      </c>
      <c r="G220" s="39">
        <f t="shared" si="29"/>
        <v>185.10330915711637</v>
      </c>
      <c r="H220" s="39">
        <f t="shared" si="30"/>
        <v>0</v>
      </c>
      <c r="I220" s="37">
        <f t="shared" si="31"/>
        <v>185.10330915711637</v>
      </c>
      <c r="J220" s="40">
        <f t="shared" si="36"/>
        <v>-36.950485280786019</v>
      </c>
      <c r="K220" s="37">
        <f t="shared" si="32"/>
        <v>148.15282387633036</v>
      </c>
      <c r="L220" s="37">
        <f t="shared" si="33"/>
        <v>2655677.1764771487</v>
      </c>
      <c r="M220" s="37">
        <f t="shared" si="34"/>
        <v>2125548.5641537118</v>
      </c>
      <c r="N220" s="63"/>
      <c r="O220" s="74"/>
      <c r="P220" s="69"/>
    </row>
    <row r="221" spans="1:16" s="34" customFormat="1" x14ac:dyDescent="0.3">
      <c r="A221" s="33">
        <v>1238</v>
      </c>
      <c r="B221" s="34" t="s">
        <v>275</v>
      </c>
      <c r="C221" s="36">
        <v>23041</v>
      </c>
      <c r="D221" s="36">
        <v>8539</v>
      </c>
      <c r="E221" s="37">
        <f t="shared" si="28"/>
        <v>2698.3253308349922</v>
      </c>
      <c r="F221" s="38">
        <f t="shared" si="35"/>
        <v>0.85803367070340741</v>
      </c>
      <c r="G221" s="39">
        <f t="shared" si="29"/>
        <v>267.87154552055262</v>
      </c>
      <c r="H221" s="39">
        <f t="shared" si="30"/>
        <v>46.191174819065417</v>
      </c>
      <c r="I221" s="37">
        <f t="shared" si="31"/>
        <v>314.06272033961801</v>
      </c>
      <c r="J221" s="40">
        <f t="shared" si="36"/>
        <v>-36.950485280786019</v>
      </c>
      <c r="K221" s="37">
        <f t="shared" si="32"/>
        <v>277.11223505883197</v>
      </c>
      <c r="L221" s="37">
        <f t="shared" si="33"/>
        <v>2681781.5689799981</v>
      </c>
      <c r="M221" s="37">
        <f t="shared" si="34"/>
        <v>2366261.3751673661</v>
      </c>
      <c r="N221" s="63"/>
      <c r="O221" s="74"/>
      <c r="P221" s="69"/>
    </row>
    <row r="222" spans="1:16" s="34" customFormat="1" x14ac:dyDescent="0.3">
      <c r="A222" s="33">
        <v>1241</v>
      </c>
      <c r="B222" s="34" t="s">
        <v>276</v>
      </c>
      <c r="C222" s="36">
        <v>12053</v>
      </c>
      <c r="D222" s="36">
        <v>3838</v>
      </c>
      <c r="E222" s="37">
        <f t="shared" si="28"/>
        <v>3140.4377279833247</v>
      </c>
      <c r="F222" s="38">
        <f t="shared" si="35"/>
        <v>0.9986198775086772</v>
      </c>
      <c r="G222" s="39">
        <f t="shared" si="29"/>
        <v>2.604107231553098</v>
      </c>
      <c r="H222" s="39">
        <f t="shared" si="30"/>
        <v>0</v>
      </c>
      <c r="I222" s="37">
        <f t="shared" si="31"/>
        <v>2.604107231553098</v>
      </c>
      <c r="J222" s="40">
        <f t="shared" si="36"/>
        <v>-36.950485280786019</v>
      </c>
      <c r="K222" s="37">
        <f t="shared" si="32"/>
        <v>-34.346378049232918</v>
      </c>
      <c r="L222" s="37">
        <f t="shared" si="33"/>
        <v>9994.5635547007896</v>
      </c>
      <c r="M222" s="37">
        <f t="shared" si="34"/>
        <v>-131821.39895295593</v>
      </c>
      <c r="N222" s="63"/>
      <c r="O222" s="74"/>
      <c r="P222" s="69"/>
    </row>
    <row r="223" spans="1:16" s="34" customFormat="1" x14ac:dyDescent="0.3">
      <c r="A223" s="33">
        <v>1242</v>
      </c>
      <c r="B223" s="34" t="s">
        <v>277</v>
      </c>
      <c r="C223" s="36">
        <v>6969</v>
      </c>
      <c r="D223" s="36">
        <v>2443</v>
      </c>
      <c r="E223" s="37">
        <f t="shared" si="28"/>
        <v>2852.6401964797378</v>
      </c>
      <c r="F223" s="38">
        <f t="shared" si="35"/>
        <v>0.90710386587230907</v>
      </c>
      <c r="G223" s="39">
        <f t="shared" si="29"/>
        <v>175.28262613370524</v>
      </c>
      <c r="H223" s="39">
        <f t="shared" si="30"/>
        <v>0</v>
      </c>
      <c r="I223" s="37">
        <f t="shared" si="31"/>
        <v>175.28262613370524</v>
      </c>
      <c r="J223" s="40">
        <f t="shared" si="36"/>
        <v>-36.950485280786019</v>
      </c>
      <c r="K223" s="37">
        <f t="shared" si="32"/>
        <v>138.33214085291922</v>
      </c>
      <c r="L223" s="37">
        <f t="shared" si="33"/>
        <v>428215.45564464189</v>
      </c>
      <c r="M223" s="37">
        <f t="shared" si="34"/>
        <v>337945.42010368168</v>
      </c>
      <c r="N223" s="63"/>
      <c r="O223" s="74"/>
      <c r="P223" s="69"/>
    </row>
    <row r="224" spans="1:16" s="34" customFormat="1" x14ac:dyDescent="0.3">
      <c r="A224" s="33">
        <v>1243</v>
      </c>
      <c r="B224" s="34" t="s">
        <v>125</v>
      </c>
      <c r="C224" s="36">
        <v>59580</v>
      </c>
      <c r="D224" s="36">
        <v>19097</v>
      </c>
      <c r="E224" s="37">
        <f t="shared" si="28"/>
        <v>3119.8617583913706</v>
      </c>
      <c r="F224" s="38">
        <f t="shared" si="35"/>
        <v>0.99207697680077678</v>
      </c>
      <c r="G224" s="39">
        <f t="shared" si="29"/>
        <v>14.949688986725596</v>
      </c>
      <c r="H224" s="39">
        <f t="shared" si="30"/>
        <v>0</v>
      </c>
      <c r="I224" s="37">
        <f t="shared" si="31"/>
        <v>14.949688986725596</v>
      </c>
      <c r="J224" s="40">
        <f t="shared" si="36"/>
        <v>-36.950485280786019</v>
      </c>
      <c r="K224" s="37">
        <f t="shared" si="32"/>
        <v>-22.000796294060422</v>
      </c>
      <c r="L224" s="37">
        <f t="shared" si="33"/>
        <v>285494.21057949867</v>
      </c>
      <c r="M224" s="37">
        <f t="shared" si="34"/>
        <v>-420149.20682767185</v>
      </c>
      <c r="N224" s="63"/>
      <c r="O224" s="74"/>
      <c r="P224" s="69"/>
    </row>
    <row r="225" spans="1:16" s="34" customFormat="1" x14ac:dyDescent="0.3">
      <c r="A225" s="33">
        <v>1244</v>
      </c>
      <c r="B225" s="34" t="s">
        <v>278</v>
      </c>
      <c r="C225" s="36">
        <v>27377</v>
      </c>
      <c r="D225" s="36">
        <v>5012</v>
      </c>
      <c r="E225" s="37">
        <f t="shared" si="28"/>
        <v>5462.2905027932957</v>
      </c>
      <c r="F225" s="38">
        <f t="shared" si="35"/>
        <v>1.7369399890374824</v>
      </c>
      <c r="G225" s="39">
        <f t="shared" si="29"/>
        <v>-1390.5075576544293</v>
      </c>
      <c r="H225" s="39">
        <f t="shared" si="30"/>
        <v>0</v>
      </c>
      <c r="I225" s="37">
        <f t="shared" si="31"/>
        <v>-1390.5075576544293</v>
      </c>
      <c r="J225" s="40">
        <f t="shared" si="36"/>
        <v>-36.950485280786019</v>
      </c>
      <c r="K225" s="37">
        <f t="shared" si="32"/>
        <v>-1427.4580429352154</v>
      </c>
      <c r="L225" s="37">
        <f t="shared" si="33"/>
        <v>-6969223.8789639995</v>
      </c>
      <c r="M225" s="37">
        <f t="shared" si="34"/>
        <v>-7154419.7111912994</v>
      </c>
      <c r="N225" s="63"/>
      <c r="O225" s="74"/>
      <c r="P225" s="69"/>
    </row>
    <row r="226" spans="1:16" s="34" customFormat="1" x14ac:dyDescent="0.3">
      <c r="A226" s="33">
        <v>1245</v>
      </c>
      <c r="B226" s="34" t="s">
        <v>279</v>
      </c>
      <c r="C226" s="36">
        <v>19966</v>
      </c>
      <c r="D226" s="36">
        <v>6752</v>
      </c>
      <c r="E226" s="37">
        <f t="shared" si="28"/>
        <v>2957.0497630331752</v>
      </c>
      <c r="F226" s="38">
        <f t="shared" si="35"/>
        <v>0.94030480077168788</v>
      </c>
      <c r="G226" s="39">
        <f t="shared" si="29"/>
        <v>112.63688620164284</v>
      </c>
      <c r="H226" s="39">
        <f t="shared" si="30"/>
        <v>0</v>
      </c>
      <c r="I226" s="37">
        <f t="shared" si="31"/>
        <v>112.63688620164284</v>
      </c>
      <c r="J226" s="40">
        <f t="shared" si="36"/>
        <v>-36.950485280786019</v>
      </c>
      <c r="K226" s="37">
        <f t="shared" si="32"/>
        <v>75.686400920856812</v>
      </c>
      <c r="L226" s="37">
        <f t="shared" si="33"/>
        <v>760524.25563349249</v>
      </c>
      <c r="M226" s="37">
        <f t="shared" si="34"/>
        <v>511034.57901762519</v>
      </c>
      <c r="N226" s="63"/>
      <c r="O226" s="74"/>
      <c r="P226" s="69"/>
    </row>
    <row r="227" spans="1:16" s="34" customFormat="1" x14ac:dyDescent="0.3">
      <c r="A227" s="33">
        <v>1246</v>
      </c>
      <c r="B227" s="34" t="s">
        <v>280</v>
      </c>
      <c r="C227" s="36">
        <v>79185</v>
      </c>
      <c r="D227" s="36">
        <v>24427</v>
      </c>
      <c r="E227" s="37">
        <f t="shared" si="28"/>
        <v>3241.6997584639948</v>
      </c>
      <c r="F227" s="38">
        <f t="shared" si="35"/>
        <v>1.0308199353457812</v>
      </c>
      <c r="G227" s="39">
        <f t="shared" si="29"/>
        <v>-58.153111056848957</v>
      </c>
      <c r="H227" s="39">
        <f t="shared" si="30"/>
        <v>0</v>
      </c>
      <c r="I227" s="37">
        <f t="shared" si="31"/>
        <v>-58.153111056848957</v>
      </c>
      <c r="J227" s="40">
        <f t="shared" si="36"/>
        <v>-36.950485280786019</v>
      </c>
      <c r="K227" s="37">
        <f t="shared" si="32"/>
        <v>-95.103596337634968</v>
      </c>
      <c r="L227" s="37">
        <f t="shared" si="33"/>
        <v>-1420506.0437856494</v>
      </c>
      <c r="M227" s="37">
        <f t="shared" si="34"/>
        <v>-2323095.5477394094</v>
      </c>
      <c r="N227" s="63"/>
      <c r="O227" s="74"/>
      <c r="P227" s="69"/>
    </row>
    <row r="228" spans="1:16" s="34" customFormat="1" x14ac:dyDescent="0.3">
      <c r="A228" s="33">
        <v>1247</v>
      </c>
      <c r="B228" s="34" t="s">
        <v>281</v>
      </c>
      <c r="C228" s="36">
        <v>82067</v>
      </c>
      <c r="D228" s="36">
        <v>27858</v>
      </c>
      <c r="E228" s="37">
        <f t="shared" si="28"/>
        <v>2945.9042285878381</v>
      </c>
      <c r="F228" s="38">
        <f t="shared" si="35"/>
        <v>0.93676066036622962</v>
      </c>
      <c r="G228" s="39">
        <f t="shared" si="29"/>
        <v>119.32420686884507</v>
      </c>
      <c r="H228" s="39">
        <f t="shared" si="30"/>
        <v>0</v>
      </c>
      <c r="I228" s="37">
        <f t="shared" si="31"/>
        <v>119.32420686884507</v>
      </c>
      <c r="J228" s="40">
        <f t="shared" si="36"/>
        <v>-36.950485280786019</v>
      </c>
      <c r="K228" s="37">
        <f t="shared" si="32"/>
        <v>82.373721588059055</v>
      </c>
      <c r="L228" s="37">
        <f t="shared" si="33"/>
        <v>3324133.7549522859</v>
      </c>
      <c r="M228" s="37">
        <f t="shared" si="34"/>
        <v>2294767.136000149</v>
      </c>
      <c r="N228" s="63"/>
      <c r="O228" s="74"/>
      <c r="P228" s="69"/>
    </row>
    <row r="229" spans="1:16" s="34" customFormat="1" x14ac:dyDescent="0.3">
      <c r="A229" s="33">
        <v>1251</v>
      </c>
      <c r="B229" s="34" t="s">
        <v>282</v>
      </c>
      <c r="C229" s="36">
        <v>10324</v>
      </c>
      <c r="D229" s="36">
        <v>4096</v>
      </c>
      <c r="E229" s="37">
        <f t="shared" si="28"/>
        <v>2520.5078125</v>
      </c>
      <c r="F229" s="38">
        <f t="shared" si="35"/>
        <v>0.80148992624501392</v>
      </c>
      <c r="G229" s="39">
        <f t="shared" si="29"/>
        <v>374.56205652154796</v>
      </c>
      <c r="H229" s="39">
        <f t="shared" si="30"/>
        <v>108.42730623631269</v>
      </c>
      <c r="I229" s="37">
        <f t="shared" si="31"/>
        <v>482.98936275786065</v>
      </c>
      <c r="J229" s="40">
        <f t="shared" si="36"/>
        <v>-36.950485280786019</v>
      </c>
      <c r="K229" s="37">
        <f t="shared" si="32"/>
        <v>446.03887747707461</v>
      </c>
      <c r="L229" s="37">
        <f t="shared" si="33"/>
        <v>1978324.4298561972</v>
      </c>
      <c r="M229" s="37">
        <f t="shared" si="34"/>
        <v>1826975.2421460976</v>
      </c>
      <c r="N229" s="63"/>
      <c r="O229" s="74"/>
      <c r="P229" s="69"/>
    </row>
    <row r="230" spans="1:16" s="34" customFormat="1" x14ac:dyDescent="0.3">
      <c r="A230" s="33">
        <v>1252</v>
      </c>
      <c r="B230" s="34" t="s">
        <v>283</v>
      </c>
      <c r="C230" s="36">
        <v>976</v>
      </c>
      <c r="D230" s="36">
        <v>378</v>
      </c>
      <c r="E230" s="37">
        <f t="shared" si="28"/>
        <v>2582.0105820105819</v>
      </c>
      <c r="F230" s="38">
        <f t="shared" si="35"/>
        <v>0.82104703690122238</v>
      </c>
      <c r="G230" s="39">
        <f t="shared" si="29"/>
        <v>337.6603948151988</v>
      </c>
      <c r="H230" s="39">
        <f t="shared" si="30"/>
        <v>86.901336907609036</v>
      </c>
      <c r="I230" s="37">
        <f t="shared" si="31"/>
        <v>424.56173172280785</v>
      </c>
      <c r="J230" s="40">
        <f t="shared" si="36"/>
        <v>-36.950485280786019</v>
      </c>
      <c r="K230" s="37">
        <f t="shared" si="32"/>
        <v>387.61124644202181</v>
      </c>
      <c r="L230" s="37">
        <f t="shared" si="33"/>
        <v>160484.33459122136</v>
      </c>
      <c r="M230" s="37">
        <f t="shared" si="34"/>
        <v>146517.05115508425</v>
      </c>
      <c r="N230" s="63"/>
      <c r="O230" s="74"/>
      <c r="P230" s="69"/>
    </row>
    <row r="231" spans="1:16" s="34" customFormat="1" x14ac:dyDescent="0.3">
      <c r="A231" s="33">
        <v>1253</v>
      </c>
      <c r="B231" s="34" t="s">
        <v>284</v>
      </c>
      <c r="C231" s="36">
        <v>21030</v>
      </c>
      <c r="D231" s="36">
        <v>7842</v>
      </c>
      <c r="E231" s="37">
        <f t="shared" si="28"/>
        <v>2681.7138485080336</v>
      </c>
      <c r="F231" s="38">
        <f t="shared" si="35"/>
        <v>0.85275142730823661</v>
      </c>
      <c r="G231" s="39">
        <f t="shared" si="29"/>
        <v>277.83843491672775</v>
      </c>
      <c r="H231" s="39">
        <f t="shared" si="30"/>
        <v>52.005193633500923</v>
      </c>
      <c r="I231" s="37">
        <f t="shared" si="31"/>
        <v>329.84362855022869</v>
      </c>
      <c r="J231" s="40">
        <f t="shared" si="36"/>
        <v>-36.950485280786019</v>
      </c>
      <c r="K231" s="37">
        <f t="shared" si="32"/>
        <v>292.89314326944265</v>
      </c>
      <c r="L231" s="37">
        <f t="shared" si="33"/>
        <v>2586633.7350908932</v>
      </c>
      <c r="M231" s="37">
        <f t="shared" si="34"/>
        <v>2296868.0295189694</v>
      </c>
      <c r="N231" s="63"/>
      <c r="O231" s="74"/>
      <c r="P231" s="69"/>
    </row>
    <row r="232" spans="1:16" s="34" customFormat="1" x14ac:dyDescent="0.3">
      <c r="A232" s="33">
        <v>1256</v>
      </c>
      <c r="B232" s="34" t="s">
        <v>285</v>
      </c>
      <c r="C232" s="36">
        <v>22016</v>
      </c>
      <c r="D232" s="36">
        <v>7736</v>
      </c>
      <c r="E232" s="37">
        <f t="shared" si="28"/>
        <v>2845.9152016546018</v>
      </c>
      <c r="F232" s="38">
        <f t="shared" si="35"/>
        <v>0.90496540171851214</v>
      </c>
      <c r="G232" s="39">
        <f t="shared" si="29"/>
        <v>179.31762302878687</v>
      </c>
      <c r="H232" s="39">
        <f t="shared" si="30"/>
        <v>0</v>
      </c>
      <c r="I232" s="37">
        <f t="shared" si="31"/>
        <v>179.31762302878687</v>
      </c>
      <c r="J232" s="40">
        <f t="shared" si="36"/>
        <v>-36.950485280786019</v>
      </c>
      <c r="K232" s="37">
        <f t="shared" si="32"/>
        <v>142.36713774800086</v>
      </c>
      <c r="L232" s="37">
        <f t="shared" si="33"/>
        <v>1387201.1317506952</v>
      </c>
      <c r="M232" s="37">
        <f t="shared" si="34"/>
        <v>1101352.1776185345</v>
      </c>
      <c r="N232" s="63"/>
      <c r="O232" s="74"/>
      <c r="P232" s="69"/>
    </row>
    <row r="233" spans="1:16" s="34" customFormat="1" x14ac:dyDescent="0.3">
      <c r="A233" s="33">
        <v>1259</v>
      </c>
      <c r="B233" s="34" t="s">
        <v>286</v>
      </c>
      <c r="C233" s="36">
        <v>13979</v>
      </c>
      <c r="D233" s="36">
        <v>4733</v>
      </c>
      <c r="E233" s="37">
        <f t="shared" si="28"/>
        <v>2953.5178533699554</v>
      </c>
      <c r="F233" s="38">
        <f t="shared" si="35"/>
        <v>0.93918169772021576</v>
      </c>
      <c r="G233" s="39">
        <f t="shared" si="29"/>
        <v>114.75603199957467</v>
      </c>
      <c r="H233" s="39">
        <f t="shared" si="30"/>
        <v>0</v>
      </c>
      <c r="I233" s="37">
        <f t="shared" si="31"/>
        <v>114.75603199957467</v>
      </c>
      <c r="J233" s="40">
        <f t="shared" si="36"/>
        <v>-36.950485280786019</v>
      </c>
      <c r="K233" s="37">
        <f t="shared" si="32"/>
        <v>77.805546718788662</v>
      </c>
      <c r="L233" s="37">
        <f t="shared" si="33"/>
        <v>543140.29945398693</v>
      </c>
      <c r="M233" s="37">
        <f t="shared" si="34"/>
        <v>368253.65262002673</v>
      </c>
      <c r="N233" s="63"/>
      <c r="O233" s="74"/>
      <c r="P233" s="69"/>
    </row>
    <row r="234" spans="1:16" s="34" customFormat="1" x14ac:dyDescent="0.3">
      <c r="A234" s="33">
        <v>1260</v>
      </c>
      <c r="B234" s="34" t="s">
        <v>287</v>
      </c>
      <c r="C234" s="36">
        <v>13986</v>
      </c>
      <c r="D234" s="36">
        <v>5014</v>
      </c>
      <c r="E234" s="37">
        <f t="shared" si="28"/>
        <v>2789.3897088153171</v>
      </c>
      <c r="F234" s="38">
        <f t="shared" si="35"/>
        <v>0.88699100272556264</v>
      </c>
      <c r="G234" s="39">
        <f t="shared" si="29"/>
        <v>213.23291873235766</v>
      </c>
      <c r="H234" s="39">
        <f t="shared" si="30"/>
        <v>14.31864252595169</v>
      </c>
      <c r="I234" s="37">
        <f t="shared" si="31"/>
        <v>227.55156125830936</v>
      </c>
      <c r="J234" s="40">
        <f t="shared" si="36"/>
        <v>-36.950485280786019</v>
      </c>
      <c r="K234" s="37">
        <f t="shared" si="32"/>
        <v>190.60107597752335</v>
      </c>
      <c r="L234" s="37">
        <f t="shared" si="33"/>
        <v>1140943.5281491631</v>
      </c>
      <c r="M234" s="37">
        <f t="shared" si="34"/>
        <v>955673.79495130212</v>
      </c>
      <c r="N234" s="63"/>
      <c r="O234" s="74"/>
      <c r="P234" s="69"/>
    </row>
    <row r="235" spans="1:16" s="34" customFormat="1" x14ac:dyDescent="0.3">
      <c r="A235" s="33">
        <v>1263</v>
      </c>
      <c r="B235" s="34" t="s">
        <v>288</v>
      </c>
      <c r="C235" s="36">
        <v>48754</v>
      </c>
      <c r="D235" s="36">
        <v>15402</v>
      </c>
      <c r="E235" s="37">
        <f t="shared" si="28"/>
        <v>3165.4330606414751</v>
      </c>
      <c r="F235" s="38">
        <f t="shared" si="35"/>
        <v>1.0065680803387966</v>
      </c>
      <c r="G235" s="39">
        <f t="shared" si="29"/>
        <v>-12.393092363337109</v>
      </c>
      <c r="H235" s="39">
        <f t="shared" si="30"/>
        <v>0</v>
      </c>
      <c r="I235" s="37">
        <f t="shared" si="31"/>
        <v>-12.393092363337109</v>
      </c>
      <c r="J235" s="40">
        <f t="shared" si="36"/>
        <v>-36.950485280786019</v>
      </c>
      <c r="K235" s="37">
        <f t="shared" si="32"/>
        <v>-49.34357764412313</v>
      </c>
      <c r="L235" s="37">
        <f t="shared" si="33"/>
        <v>-190878.40858011815</v>
      </c>
      <c r="M235" s="37">
        <f t="shared" si="34"/>
        <v>-759989.78287478443</v>
      </c>
      <c r="N235" s="63"/>
      <c r="O235" s="74"/>
      <c r="P235" s="69"/>
    </row>
    <row r="236" spans="1:16" s="34" customFormat="1" x14ac:dyDescent="0.3">
      <c r="A236" s="33">
        <v>1264</v>
      </c>
      <c r="B236" s="34" t="s">
        <v>289</v>
      </c>
      <c r="C236" s="36">
        <v>10353</v>
      </c>
      <c r="D236" s="36">
        <v>2856</v>
      </c>
      <c r="E236" s="37">
        <f t="shared" si="28"/>
        <v>3625</v>
      </c>
      <c r="F236" s="38">
        <f t="shared" si="35"/>
        <v>1.1527046130265368</v>
      </c>
      <c r="G236" s="39">
        <f t="shared" si="29"/>
        <v>-288.13325597845204</v>
      </c>
      <c r="H236" s="39">
        <f t="shared" si="30"/>
        <v>0</v>
      </c>
      <c r="I236" s="37">
        <f t="shared" si="31"/>
        <v>-288.13325597845204</v>
      </c>
      <c r="J236" s="40">
        <f t="shared" si="36"/>
        <v>-36.950485280786019</v>
      </c>
      <c r="K236" s="37">
        <f t="shared" si="32"/>
        <v>-325.08374125923808</v>
      </c>
      <c r="L236" s="37">
        <f t="shared" si="33"/>
        <v>-822908.57907445903</v>
      </c>
      <c r="M236" s="37">
        <f t="shared" si="34"/>
        <v>-928439.16503638402</v>
      </c>
      <c r="N236" s="63"/>
      <c r="O236" s="74"/>
      <c r="P236" s="69"/>
    </row>
    <row r="237" spans="1:16" s="34" customFormat="1" x14ac:dyDescent="0.3">
      <c r="A237" s="33">
        <v>1265</v>
      </c>
      <c r="B237" s="34" t="s">
        <v>290</v>
      </c>
      <c r="C237" s="36">
        <v>1778</v>
      </c>
      <c r="D237" s="36">
        <v>563</v>
      </c>
      <c r="E237" s="37">
        <f t="shared" si="28"/>
        <v>3158.0817051509771</v>
      </c>
      <c r="F237" s="38">
        <f t="shared" si="35"/>
        <v>1.0042304413357912</v>
      </c>
      <c r="G237" s="39">
        <f t="shared" si="29"/>
        <v>-7.9822790690383041</v>
      </c>
      <c r="H237" s="39">
        <f t="shared" si="30"/>
        <v>0</v>
      </c>
      <c r="I237" s="37">
        <f t="shared" si="31"/>
        <v>-7.9822790690383041</v>
      </c>
      <c r="J237" s="40">
        <f t="shared" si="36"/>
        <v>-36.950485280786019</v>
      </c>
      <c r="K237" s="37">
        <f t="shared" si="32"/>
        <v>-44.932764349824325</v>
      </c>
      <c r="L237" s="37">
        <f t="shared" si="33"/>
        <v>-4494.0231158685656</v>
      </c>
      <c r="M237" s="37">
        <f t="shared" si="34"/>
        <v>-25297.146328951094</v>
      </c>
      <c r="N237" s="63"/>
      <c r="O237" s="74"/>
      <c r="P237" s="69"/>
    </row>
    <row r="238" spans="1:16" s="34" customFormat="1" x14ac:dyDescent="0.3">
      <c r="A238" s="33">
        <v>1266</v>
      </c>
      <c r="B238" s="34" t="s">
        <v>291</v>
      </c>
      <c r="C238" s="36">
        <v>4909</v>
      </c>
      <c r="D238" s="36">
        <v>1704</v>
      </c>
      <c r="E238" s="37">
        <f t="shared" si="28"/>
        <v>2880.868544600939</v>
      </c>
      <c r="F238" s="38">
        <f t="shared" si="35"/>
        <v>0.91608012714056497</v>
      </c>
      <c r="G238" s="39">
        <f t="shared" si="29"/>
        <v>158.34561726098454</v>
      </c>
      <c r="H238" s="39">
        <f t="shared" si="30"/>
        <v>0</v>
      </c>
      <c r="I238" s="37">
        <f t="shared" si="31"/>
        <v>158.34561726098454</v>
      </c>
      <c r="J238" s="40">
        <f t="shared" si="36"/>
        <v>-36.950485280786019</v>
      </c>
      <c r="K238" s="37">
        <f t="shared" si="32"/>
        <v>121.39513198019853</v>
      </c>
      <c r="L238" s="37">
        <f t="shared" si="33"/>
        <v>269820.93181271764</v>
      </c>
      <c r="M238" s="37">
        <f t="shared" si="34"/>
        <v>206857.3048942583</v>
      </c>
      <c r="N238" s="63"/>
      <c r="O238" s="74"/>
      <c r="P238" s="69"/>
    </row>
    <row r="239" spans="1:16" s="34" customFormat="1" x14ac:dyDescent="0.3">
      <c r="A239" s="33">
        <v>1401</v>
      </c>
      <c r="B239" s="34" t="s">
        <v>292</v>
      </c>
      <c r="C239" s="36">
        <v>37943</v>
      </c>
      <c r="D239" s="36">
        <v>11862</v>
      </c>
      <c r="E239" s="37">
        <f t="shared" si="28"/>
        <v>3198.7017366380037</v>
      </c>
      <c r="F239" s="38">
        <f t="shared" si="35"/>
        <v>1.0171471027637577</v>
      </c>
      <c r="G239" s="39">
        <f t="shared" si="29"/>
        <v>-32.354297961254268</v>
      </c>
      <c r="H239" s="39">
        <f t="shared" si="30"/>
        <v>0</v>
      </c>
      <c r="I239" s="37">
        <f t="shared" si="31"/>
        <v>-32.354297961254268</v>
      </c>
      <c r="J239" s="40">
        <f t="shared" si="36"/>
        <v>-36.950485280786019</v>
      </c>
      <c r="K239" s="37">
        <f t="shared" si="32"/>
        <v>-69.304783242040287</v>
      </c>
      <c r="L239" s="37">
        <f t="shared" si="33"/>
        <v>-383786.68241639814</v>
      </c>
      <c r="M239" s="37">
        <f t="shared" si="34"/>
        <v>-822093.33881708188</v>
      </c>
      <c r="N239" s="63"/>
      <c r="O239" s="74"/>
      <c r="P239" s="69"/>
    </row>
    <row r="240" spans="1:16" s="34" customFormat="1" x14ac:dyDescent="0.3">
      <c r="A240" s="33">
        <v>1411</v>
      </c>
      <c r="B240" s="34" t="s">
        <v>293</v>
      </c>
      <c r="C240" s="36">
        <v>7247</v>
      </c>
      <c r="D240" s="36">
        <v>2335</v>
      </c>
      <c r="E240" s="37">
        <f t="shared" si="28"/>
        <v>3103.6402569593147</v>
      </c>
      <c r="F240" s="38">
        <f t="shared" si="35"/>
        <v>0.98691874244741196</v>
      </c>
      <c r="G240" s="39">
        <f t="shared" si="29"/>
        <v>24.682589845959136</v>
      </c>
      <c r="H240" s="39">
        <f t="shared" si="30"/>
        <v>0</v>
      </c>
      <c r="I240" s="37">
        <f t="shared" si="31"/>
        <v>24.682589845959136</v>
      </c>
      <c r="J240" s="40">
        <f t="shared" si="36"/>
        <v>-36.950485280786019</v>
      </c>
      <c r="K240" s="37">
        <f t="shared" si="32"/>
        <v>-12.267895434826883</v>
      </c>
      <c r="L240" s="37">
        <f t="shared" si="33"/>
        <v>57633.847290314581</v>
      </c>
      <c r="M240" s="37">
        <f t="shared" si="34"/>
        <v>-28645.535840320772</v>
      </c>
      <c r="N240" s="63"/>
      <c r="O240" s="74"/>
      <c r="P240" s="69"/>
    </row>
    <row r="241" spans="1:16" s="34" customFormat="1" x14ac:dyDescent="0.3">
      <c r="A241" s="33">
        <v>1412</v>
      </c>
      <c r="B241" s="34" t="s">
        <v>294</v>
      </c>
      <c r="C241" s="36">
        <v>2993</v>
      </c>
      <c r="D241" s="36">
        <v>800</v>
      </c>
      <c r="E241" s="37">
        <f t="shared" si="28"/>
        <v>3741.25</v>
      </c>
      <c r="F241" s="38">
        <f t="shared" si="35"/>
        <v>1.1896706575132499</v>
      </c>
      <c r="G241" s="39">
        <f t="shared" si="29"/>
        <v>-357.88325597845204</v>
      </c>
      <c r="H241" s="39">
        <f t="shared" si="30"/>
        <v>0</v>
      </c>
      <c r="I241" s="37">
        <f t="shared" si="31"/>
        <v>-357.88325597845204</v>
      </c>
      <c r="J241" s="40">
        <f t="shared" si="36"/>
        <v>-36.950485280786019</v>
      </c>
      <c r="K241" s="37">
        <f t="shared" si="32"/>
        <v>-394.83374125923808</v>
      </c>
      <c r="L241" s="37">
        <f t="shared" si="33"/>
        <v>-286306.60478276166</v>
      </c>
      <c r="M241" s="37">
        <f t="shared" si="34"/>
        <v>-315866.99300739047</v>
      </c>
      <c r="N241" s="63"/>
      <c r="O241" s="74"/>
      <c r="P241" s="69"/>
    </row>
    <row r="242" spans="1:16" s="34" customFormat="1" x14ac:dyDescent="0.3">
      <c r="A242" s="33">
        <v>1413</v>
      </c>
      <c r="B242" s="34" t="s">
        <v>295</v>
      </c>
      <c r="C242" s="36">
        <v>3892</v>
      </c>
      <c r="D242" s="36">
        <v>1405</v>
      </c>
      <c r="E242" s="37">
        <f t="shared" si="28"/>
        <v>2770.1067615658362</v>
      </c>
      <c r="F242" s="38">
        <f t="shared" si="35"/>
        <v>0.88085926693322492</v>
      </c>
      <c r="G242" s="39">
        <f t="shared" si="29"/>
        <v>224.80268708204622</v>
      </c>
      <c r="H242" s="39">
        <f t="shared" si="30"/>
        <v>21.067674063270008</v>
      </c>
      <c r="I242" s="37">
        <f t="shared" si="31"/>
        <v>245.87036114531622</v>
      </c>
      <c r="J242" s="40">
        <f t="shared" si="36"/>
        <v>-36.950485280786019</v>
      </c>
      <c r="K242" s="37">
        <f t="shared" si="32"/>
        <v>208.91987586453021</v>
      </c>
      <c r="L242" s="37">
        <f t="shared" si="33"/>
        <v>345447.85740916932</v>
      </c>
      <c r="M242" s="37">
        <f t="shared" si="34"/>
        <v>293532.42558966496</v>
      </c>
      <c r="N242" s="63"/>
      <c r="O242" s="74"/>
      <c r="P242" s="69"/>
    </row>
    <row r="243" spans="1:16" s="34" customFormat="1" x14ac:dyDescent="0.3">
      <c r="A243" s="33">
        <v>1416</v>
      </c>
      <c r="B243" s="34" t="s">
        <v>296</v>
      </c>
      <c r="C243" s="36">
        <v>11586</v>
      </c>
      <c r="D243" s="36">
        <v>4169</v>
      </c>
      <c r="E243" s="37">
        <f t="shared" si="28"/>
        <v>2779.0837131206526</v>
      </c>
      <c r="F243" s="38">
        <f t="shared" si="35"/>
        <v>0.88371382513133601</v>
      </c>
      <c r="G243" s="39">
        <f t="shared" si="29"/>
        <v>219.41651614915637</v>
      </c>
      <c r="H243" s="39">
        <f t="shared" si="30"/>
        <v>17.92574101908426</v>
      </c>
      <c r="I243" s="37">
        <f t="shared" si="31"/>
        <v>237.34225716824062</v>
      </c>
      <c r="J243" s="40">
        <f t="shared" si="36"/>
        <v>-36.950485280786019</v>
      </c>
      <c r="K243" s="37">
        <f t="shared" si="32"/>
        <v>200.39177188745461</v>
      </c>
      <c r="L243" s="37">
        <f t="shared" si="33"/>
        <v>989479.8701343952</v>
      </c>
      <c r="M243" s="37">
        <f t="shared" si="34"/>
        <v>835433.29699879827</v>
      </c>
      <c r="N243" s="63"/>
      <c r="O243" s="74"/>
      <c r="P243" s="69"/>
    </row>
    <row r="244" spans="1:16" s="34" customFormat="1" x14ac:dyDescent="0.3">
      <c r="A244" s="33">
        <v>1417</v>
      </c>
      <c r="B244" s="34" t="s">
        <v>297</v>
      </c>
      <c r="C244" s="36">
        <v>7171</v>
      </c>
      <c r="D244" s="36">
        <v>2678</v>
      </c>
      <c r="E244" s="37">
        <f t="shared" si="28"/>
        <v>2677.7445855115757</v>
      </c>
      <c r="F244" s="38">
        <f t="shared" si="35"/>
        <v>0.8514892513726966</v>
      </c>
      <c r="G244" s="39">
        <f t="shared" si="29"/>
        <v>280.21999271460254</v>
      </c>
      <c r="H244" s="39">
        <f t="shared" si="30"/>
        <v>53.394435682261197</v>
      </c>
      <c r="I244" s="37">
        <f t="shared" si="31"/>
        <v>333.61442839686373</v>
      </c>
      <c r="J244" s="40">
        <f t="shared" si="36"/>
        <v>-36.950485280786019</v>
      </c>
      <c r="K244" s="37">
        <f t="shared" si="32"/>
        <v>296.66394311607769</v>
      </c>
      <c r="L244" s="37">
        <f t="shared" si="33"/>
        <v>893419.43924680108</v>
      </c>
      <c r="M244" s="37">
        <f t="shared" si="34"/>
        <v>794466.03966485604</v>
      </c>
      <c r="N244" s="63"/>
      <c r="O244" s="74"/>
      <c r="P244" s="69"/>
    </row>
    <row r="245" spans="1:16" s="34" customFormat="1" x14ac:dyDescent="0.3">
      <c r="A245" s="33">
        <v>1418</v>
      </c>
      <c r="B245" s="34" t="s">
        <v>298</v>
      </c>
      <c r="C245" s="36">
        <v>3435</v>
      </c>
      <c r="D245" s="36">
        <v>1304</v>
      </c>
      <c r="E245" s="37">
        <f t="shared" si="28"/>
        <v>2634.2024539877302</v>
      </c>
      <c r="F245" s="38">
        <f t="shared" si="35"/>
        <v>0.83764339871930493</v>
      </c>
      <c r="G245" s="39">
        <f t="shared" si="29"/>
        <v>306.34527162890981</v>
      </c>
      <c r="H245" s="39">
        <f t="shared" si="30"/>
        <v>68.634181715607099</v>
      </c>
      <c r="I245" s="37">
        <f t="shared" si="31"/>
        <v>374.97945334451691</v>
      </c>
      <c r="J245" s="40">
        <f t="shared" si="36"/>
        <v>-36.950485280786019</v>
      </c>
      <c r="K245" s="37">
        <f t="shared" si="32"/>
        <v>338.02896806373087</v>
      </c>
      <c r="L245" s="37">
        <f t="shared" si="33"/>
        <v>488973.20716125006</v>
      </c>
      <c r="M245" s="37">
        <f t="shared" si="34"/>
        <v>440789.77435510507</v>
      </c>
      <c r="N245" s="63"/>
      <c r="O245" s="74"/>
      <c r="P245" s="69"/>
    </row>
    <row r="246" spans="1:16" s="34" customFormat="1" x14ac:dyDescent="0.3">
      <c r="A246" s="33">
        <v>1419</v>
      </c>
      <c r="B246" s="34" t="s">
        <v>299</v>
      </c>
      <c r="C246" s="36">
        <v>7510</v>
      </c>
      <c r="D246" s="36">
        <v>2276</v>
      </c>
      <c r="E246" s="37">
        <f t="shared" si="28"/>
        <v>3299.6485061511426</v>
      </c>
      <c r="F246" s="38">
        <f t="shared" si="35"/>
        <v>1.0492469115604257</v>
      </c>
      <c r="G246" s="39">
        <f t="shared" si="29"/>
        <v>-92.922359669137577</v>
      </c>
      <c r="H246" s="39">
        <f t="shared" si="30"/>
        <v>0</v>
      </c>
      <c r="I246" s="37">
        <f t="shared" si="31"/>
        <v>-92.922359669137577</v>
      </c>
      <c r="J246" s="40">
        <f t="shared" si="36"/>
        <v>-36.950485280786019</v>
      </c>
      <c r="K246" s="37">
        <f t="shared" si="32"/>
        <v>-129.8728449499236</v>
      </c>
      <c r="L246" s="37">
        <f t="shared" si="33"/>
        <v>-211491.29060695713</v>
      </c>
      <c r="M246" s="37">
        <f t="shared" si="34"/>
        <v>-295590.5951060261</v>
      </c>
      <c r="N246" s="63"/>
      <c r="O246" s="74"/>
      <c r="P246" s="69"/>
    </row>
    <row r="247" spans="1:16" s="34" customFormat="1" x14ac:dyDescent="0.3">
      <c r="A247" s="33">
        <v>1420</v>
      </c>
      <c r="B247" s="34" t="s">
        <v>300</v>
      </c>
      <c r="C247" s="36">
        <v>21667</v>
      </c>
      <c r="D247" s="36">
        <v>7677</v>
      </c>
      <c r="E247" s="37">
        <f t="shared" si="28"/>
        <v>2822.3264295948939</v>
      </c>
      <c r="F247" s="38">
        <f t="shared" si="35"/>
        <v>0.89746446754779297</v>
      </c>
      <c r="G247" s="39">
        <f t="shared" si="29"/>
        <v>193.47088626461164</v>
      </c>
      <c r="H247" s="39">
        <f t="shared" si="30"/>
        <v>2.7907902530998396</v>
      </c>
      <c r="I247" s="37">
        <f t="shared" si="31"/>
        <v>196.26167651771146</v>
      </c>
      <c r="J247" s="40">
        <f t="shared" si="36"/>
        <v>-36.950485280786019</v>
      </c>
      <c r="K247" s="37">
        <f t="shared" si="32"/>
        <v>159.31119123692545</v>
      </c>
      <c r="L247" s="37">
        <f t="shared" si="33"/>
        <v>1506700.890626471</v>
      </c>
      <c r="M247" s="37">
        <f t="shared" si="34"/>
        <v>1223032.0151258768</v>
      </c>
      <c r="N247" s="63"/>
      <c r="O247" s="74"/>
      <c r="P247" s="69"/>
    </row>
    <row r="248" spans="1:16" s="34" customFormat="1" x14ac:dyDescent="0.3">
      <c r="A248" s="33">
        <v>1421</v>
      </c>
      <c r="B248" s="34" t="s">
        <v>301</v>
      </c>
      <c r="C248" s="36">
        <v>5160</v>
      </c>
      <c r="D248" s="36">
        <v>1738</v>
      </c>
      <c r="E248" s="37">
        <f t="shared" si="28"/>
        <v>2968.9298043728422</v>
      </c>
      <c r="F248" s="38">
        <f t="shared" si="35"/>
        <v>0.94408250517311698</v>
      </c>
      <c r="G248" s="39">
        <f t="shared" si="29"/>
        <v>105.50886139784261</v>
      </c>
      <c r="H248" s="39">
        <f t="shared" si="30"/>
        <v>0</v>
      </c>
      <c r="I248" s="37">
        <f t="shared" si="31"/>
        <v>105.50886139784261</v>
      </c>
      <c r="J248" s="40">
        <f t="shared" si="36"/>
        <v>-36.950485280786019</v>
      </c>
      <c r="K248" s="37">
        <f t="shared" si="32"/>
        <v>68.558376117056582</v>
      </c>
      <c r="L248" s="37">
        <f t="shared" si="33"/>
        <v>183374.40110945044</v>
      </c>
      <c r="M248" s="37">
        <f t="shared" si="34"/>
        <v>119154.45769144435</v>
      </c>
      <c r="N248" s="63"/>
      <c r="O248" s="74"/>
      <c r="P248" s="69"/>
    </row>
    <row r="249" spans="1:16" s="34" customFormat="1" x14ac:dyDescent="0.3">
      <c r="A249" s="33">
        <v>1422</v>
      </c>
      <c r="B249" s="34" t="s">
        <v>302</v>
      </c>
      <c r="C249" s="36">
        <v>6284</v>
      </c>
      <c r="D249" s="36">
        <v>2146</v>
      </c>
      <c r="E249" s="37">
        <f t="shared" si="28"/>
        <v>2928.2385834109973</v>
      </c>
      <c r="F249" s="38">
        <f t="shared" si="35"/>
        <v>0.93114320638348913</v>
      </c>
      <c r="G249" s="39">
        <f t="shared" si="29"/>
        <v>129.92359397494957</v>
      </c>
      <c r="H249" s="39">
        <f t="shared" si="30"/>
        <v>0</v>
      </c>
      <c r="I249" s="37">
        <f t="shared" si="31"/>
        <v>129.92359397494957</v>
      </c>
      <c r="J249" s="40">
        <f t="shared" si="36"/>
        <v>-36.950485280786019</v>
      </c>
      <c r="K249" s="37">
        <f t="shared" si="32"/>
        <v>92.973108694163557</v>
      </c>
      <c r="L249" s="37">
        <f t="shared" si="33"/>
        <v>278816.03267024178</v>
      </c>
      <c r="M249" s="37">
        <f t="shared" si="34"/>
        <v>199520.29125767498</v>
      </c>
      <c r="N249" s="63"/>
      <c r="O249" s="74"/>
      <c r="P249" s="69"/>
    </row>
    <row r="250" spans="1:16" s="34" customFormat="1" x14ac:dyDescent="0.3">
      <c r="A250" s="33">
        <v>1424</v>
      </c>
      <c r="B250" s="34" t="s">
        <v>303</v>
      </c>
      <c r="C250" s="36">
        <v>17285</v>
      </c>
      <c r="D250" s="36">
        <v>5429</v>
      </c>
      <c r="E250" s="37">
        <f t="shared" si="28"/>
        <v>3183.8275925584821</v>
      </c>
      <c r="F250" s="38">
        <f t="shared" si="35"/>
        <v>1.0124173111788513</v>
      </c>
      <c r="G250" s="39">
        <f t="shared" si="29"/>
        <v>-23.429811513541335</v>
      </c>
      <c r="H250" s="39">
        <f t="shared" si="30"/>
        <v>0</v>
      </c>
      <c r="I250" s="37">
        <f t="shared" si="31"/>
        <v>-23.429811513541335</v>
      </c>
      <c r="J250" s="40">
        <f t="shared" si="36"/>
        <v>-36.950485280786019</v>
      </c>
      <c r="K250" s="37">
        <f t="shared" si="32"/>
        <v>-60.38029679432735</v>
      </c>
      <c r="L250" s="37">
        <f t="shared" si="33"/>
        <v>-127200.4467070159</v>
      </c>
      <c r="M250" s="37">
        <f t="shared" si="34"/>
        <v>-327804.63129640318</v>
      </c>
      <c r="N250" s="63"/>
      <c r="O250" s="74"/>
      <c r="P250" s="69"/>
    </row>
    <row r="251" spans="1:16" s="34" customFormat="1" x14ac:dyDescent="0.3">
      <c r="A251" s="33">
        <v>1426</v>
      </c>
      <c r="B251" s="34" t="s">
        <v>304</v>
      </c>
      <c r="C251" s="36">
        <v>13086</v>
      </c>
      <c r="D251" s="36">
        <v>5118</v>
      </c>
      <c r="E251" s="37">
        <f t="shared" si="28"/>
        <v>2556.858147713951</v>
      </c>
      <c r="F251" s="38">
        <f t="shared" si="35"/>
        <v>0.81304887771706413</v>
      </c>
      <c r="G251" s="39">
        <f t="shared" si="29"/>
        <v>352.75185539317732</v>
      </c>
      <c r="H251" s="39">
        <f t="shared" si="30"/>
        <v>95.704688911429841</v>
      </c>
      <c r="I251" s="37">
        <f t="shared" si="31"/>
        <v>448.45654430460718</v>
      </c>
      <c r="J251" s="40">
        <f t="shared" si="36"/>
        <v>-36.950485280786019</v>
      </c>
      <c r="K251" s="37">
        <f t="shared" si="32"/>
        <v>411.50605902382114</v>
      </c>
      <c r="L251" s="37">
        <f t="shared" si="33"/>
        <v>2295200.5937509798</v>
      </c>
      <c r="M251" s="37">
        <f t="shared" si="34"/>
        <v>2106088.0100839166</v>
      </c>
      <c r="N251" s="63"/>
      <c r="O251" s="74"/>
      <c r="P251" s="69"/>
    </row>
    <row r="252" spans="1:16" s="34" customFormat="1" x14ac:dyDescent="0.3">
      <c r="A252" s="33">
        <v>1428</v>
      </c>
      <c r="B252" s="34" t="s">
        <v>305</v>
      </c>
      <c r="C252" s="36">
        <v>7735</v>
      </c>
      <c r="D252" s="36">
        <v>3008</v>
      </c>
      <c r="E252" s="37">
        <f t="shared" si="28"/>
        <v>2571.4760638297871</v>
      </c>
      <c r="F252" s="38">
        <f t="shared" si="35"/>
        <v>0.81769719201763225</v>
      </c>
      <c r="G252" s="39">
        <f t="shared" si="29"/>
        <v>343.98110572367568</v>
      </c>
      <c r="H252" s="39">
        <f t="shared" si="30"/>
        <v>90.588418270887189</v>
      </c>
      <c r="I252" s="37">
        <f t="shared" si="31"/>
        <v>434.56952399456287</v>
      </c>
      <c r="J252" s="40">
        <f t="shared" si="36"/>
        <v>-36.950485280786019</v>
      </c>
      <c r="K252" s="37">
        <f t="shared" si="32"/>
        <v>397.61903871377683</v>
      </c>
      <c r="L252" s="37">
        <f t="shared" si="33"/>
        <v>1307185.1281756451</v>
      </c>
      <c r="M252" s="37">
        <f t="shared" si="34"/>
        <v>1196038.0684510407</v>
      </c>
      <c r="N252" s="63"/>
      <c r="O252" s="74"/>
      <c r="P252" s="69"/>
    </row>
    <row r="253" spans="1:16" s="34" customFormat="1" x14ac:dyDescent="0.3">
      <c r="A253" s="33">
        <v>1429</v>
      </c>
      <c r="B253" s="34" t="s">
        <v>306</v>
      </c>
      <c r="C253" s="36">
        <v>6633</v>
      </c>
      <c r="D253" s="36">
        <v>2823</v>
      </c>
      <c r="E253" s="37">
        <f t="shared" si="28"/>
        <v>2349.6280552603612</v>
      </c>
      <c r="F253" s="38">
        <f t="shared" si="35"/>
        <v>0.74715230295039692</v>
      </c>
      <c r="G253" s="39">
        <f t="shared" si="29"/>
        <v>477.08991086533121</v>
      </c>
      <c r="H253" s="39">
        <f t="shared" si="30"/>
        <v>168.23522127018626</v>
      </c>
      <c r="I253" s="37">
        <f t="shared" si="31"/>
        <v>645.32513213551749</v>
      </c>
      <c r="J253" s="40">
        <f t="shared" si="36"/>
        <v>-36.950485280786019</v>
      </c>
      <c r="K253" s="37">
        <f t="shared" si="32"/>
        <v>608.37464685473151</v>
      </c>
      <c r="L253" s="37">
        <f t="shared" si="33"/>
        <v>1821752.8480185659</v>
      </c>
      <c r="M253" s="37">
        <f t="shared" si="34"/>
        <v>1717441.628070907</v>
      </c>
      <c r="N253" s="63"/>
      <c r="O253" s="74"/>
      <c r="P253" s="69"/>
    </row>
    <row r="254" spans="1:16" s="34" customFormat="1" x14ac:dyDescent="0.3">
      <c r="A254" s="33">
        <v>1430</v>
      </c>
      <c r="B254" s="34" t="s">
        <v>307</v>
      </c>
      <c r="C254" s="36">
        <v>7564</v>
      </c>
      <c r="D254" s="36">
        <v>2960</v>
      </c>
      <c r="E254" s="37">
        <f t="shared" si="28"/>
        <v>2555.4054054054054</v>
      </c>
      <c r="F254" s="38">
        <f t="shared" si="35"/>
        <v>0.81258692385207132</v>
      </c>
      <c r="G254" s="39">
        <f t="shared" si="29"/>
        <v>353.62350077830467</v>
      </c>
      <c r="H254" s="39">
        <f t="shared" si="30"/>
        <v>96.213148719420786</v>
      </c>
      <c r="I254" s="37">
        <f t="shared" si="31"/>
        <v>449.83664949772549</v>
      </c>
      <c r="J254" s="40">
        <f t="shared" si="36"/>
        <v>-36.950485280786019</v>
      </c>
      <c r="K254" s="37">
        <f t="shared" si="32"/>
        <v>412.88616421693945</v>
      </c>
      <c r="L254" s="37">
        <f t="shared" si="33"/>
        <v>1331516.4825132675</v>
      </c>
      <c r="M254" s="37">
        <f t="shared" si="34"/>
        <v>1222143.0460821409</v>
      </c>
      <c r="N254" s="63"/>
      <c r="O254" s="74"/>
      <c r="P254" s="69"/>
    </row>
    <row r="255" spans="1:16" s="34" customFormat="1" x14ac:dyDescent="0.3">
      <c r="A255" s="33">
        <v>1431</v>
      </c>
      <c r="B255" s="34" t="s">
        <v>308</v>
      </c>
      <c r="C255" s="36">
        <v>8299</v>
      </c>
      <c r="D255" s="36">
        <v>3026</v>
      </c>
      <c r="E255" s="37">
        <f t="shared" si="28"/>
        <v>2742.5644415069401</v>
      </c>
      <c r="F255" s="38">
        <f t="shared" si="35"/>
        <v>0.8721011539993373</v>
      </c>
      <c r="G255" s="39">
        <f t="shared" si="29"/>
        <v>241.32807911738391</v>
      </c>
      <c r="H255" s="39">
        <f t="shared" si="30"/>
        <v>30.707486083883666</v>
      </c>
      <c r="I255" s="37">
        <f t="shared" si="31"/>
        <v>272.03556520126756</v>
      </c>
      <c r="J255" s="40">
        <f t="shared" si="36"/>
        <v>-36.950485280786019</v>
      </c>
      <c r="K255" s="37">
        <f t="shared" si="32"/>
        <v>235.08507992048155</v>
      </c>
      <c r="L255" s="37">
        <f t="shared" si="33"/>
        <v>823179.62029903568</v>
      </c>
      <c r="M255" s="37">
        <f t="shared" si="34"/>
        <v>711367.45183937717</v>
      </c>
      <c r="N255" s="63"/>
      <c r="O255" s="74"/>
      <c r="P255" s="69"/>
    </row>
    <row r="256" spans="1:16" s="34" customFormat="1" x14ac:dyDescent="0.3">
      <c r="A256" s="33">
        <v>1432</v>
      </c>
      <c r="B256" s="34" t="s">
        <v>309</v>
      </c>
      <c r="C256" s="36">
        <v>41295</v>
      </c>
      <c r="D256" s="36">
        <v>12801</v>
      </c>
      <c r="E256" s="37">
        <f t="shared" si="28"/>
        <v>3225.9198500117177</v>
      </c>
      <c r="F256" s="38">
        <f t="shared" si="35"/>
        <v>1.0258021220310016</v>
      </c>
      <c r="G256" s="39">
        <f t="shared" si="29"/>
        <v>-48.685165985482669</v>
      </c>
      <c r="H256" s="39">
        <f t="shared" si="30"/>
        <v>0</v>
      </c>
      <c r="I256" s="37">
        <f t="shared" si="31"/>
        <v>-48.685165985482669</v>
      </c>
      <c r="J256" s="40">
        <f t="shared" si="36"/>
        <v>-36.950485280786019</v>
      </c>
      <c r="K256" s="37">
        <f t="shared" si="32"/>
        <v>-85.635651266268695</v>
      </c>
      <c r="L256" s="37">
        <f t="shared" si="33"/>
        <v>-623218.80978016369</v>
      </c>
      <c r="M256" s="37">
        <f t="shared" si="34"/>
        <v>-1096221.9718595056</v>
      </c>
      <c r="N256" s="63"/>
      <c r="O256" s="74"/>
      <c r="P256" s="69"/>
    </row>
    <row r="257" spans="1:16" s="34" customFormat="1" x14ac:dyDescent="0.3">
      <c r="A257" s="33">
        <v>1433</v>
      </c>
      <c r="B257" s="34" t="s">
        <v>310</v>
      </c>
      <c r="C257" s="36">
        <v>7181</v>
      </c>
      <c r="D257" s="36">
        <v>2777</v>
      </c>
      <c r="E257" s="37">
        <f t="shared" si="28"/>
        <v>2585.8840475333095</v>
      </c>
      <c r="F257" s="38">
        <f t="shared" si="35"/>
        <v>0.82227875043955267</v>
      </c>
      <c r="G257" s="39">
        <f t="shared" si="29"/>
        <v>335.33631550156224</v>
      </c>
      <c r="H257" s="39">
        <f t="shared" si="30"/>
        <v>85.545623974654347</v>
      </c>
      <c r="I257" s="37">
        <f t="shared" si="31"/>
        <v>420.88193947621659</v>
      </c>
      <c r="J257" s="40">
        <f t="shared" si="36"/>
        <v>-36.950485280786019</v>
      </c>
      <c r="K257" s="37">
        <f t="shared" si="32"/>
        <v>383.93145419543055</v>
      </c>
      <c r="L257" s="37">
        <f t="shared" si="33"/>
        <v>1168789.1459254534</v>
      </c>
      <c r="M257" s="37">
        <f t="shared" si="34"/>
        <v>1066177.6483007106</v>
      </c>
      <c r="N257" s="63"/>
      <c r="O257" s="74"/>
      <c r="P257" s="69"/>
    </row>
    <row r="258" spans="1:16" s="34" customFormat="1" x14ac:dyDescent="0.3">
      <c r="A258" s="33">
        <v>1438</v>
      </c>
      <c r="B258" s="34" t="s">
        <v>311</v>
      </c>
      <c r="C258" s="36">
        <v>11149</v>
      </c>
      <c r="D258" s="36">
        <v>3890</v>
      </c>
      <c r="E258" s="37">
        <f t="shared" si="28"/>
        <v>2866.0668380462726</v>
      </c>
      <c r="F258" s="38">
        <f t="shared" si="35"/>
        <v>0.9113733697816051</v>
      </c>
      <c r="G258" s="39">
        <f t="shared" si="29"/>
        <v>167.22664119378442</v>
      </c>
      <c r="H258" s="39">
        <f t="shared" si="30"/>
        <v>0</v>
      </c>
      <c r="I258" s="37">
        <f t="shared" si="31"/>
        <v>167.22664119378442</v>
      </c>
      <c r="J258" s="40">
        <f t="shared" si="36"/>
        <v>-36.950485280786019</v>
      </c>
      <c r="K258" s="37">
        <f t="shared" si="32"/>
        <v>130.27615591299841</v>
      </c>
      <c r="L258" s="37">
        <f t="shared" si="33"/>
        <v>650511.63424382138</v>
      </c>
      <c r="M258" s="37">
        <f t="shared" si="34"/>
        <v>506774.24650156382</v>
      </c>
      <c r="N258" s="63"/>
      <c r="O258" s="74"/>
      <c r="P258" s="69"/>
    </row>
    <row r="259" spans="1:16" s="34" customFormat="1" x14ac:dyDescent="0.3">
      <c r="A259" s="33">
        <v>1439</v>
      </c>
      <c r="B259" s="34" t="s">
        <v>312</v>
      </c>
      <c r="C259" s="36">
        <v>19290</v>
      </c>
      <c r="D259" s="36">
        <v>6082</v>
      </c>
      <c r="E259" s="37">
        <f t="shared" si="28"/>
        <v>3171.6540611640908</v>
      </c>
      <c r="F259" s="38">
        <f t="shared" si="35"/>
        <v>1.0085462806146752</v>
      </c>
      <c r="G259" s="39">
        <f t="shared" si="29"/>
        <v>-16.12569267690651</v>
      </c>
      <c r="H259" s="39">
        <f t="shared" si="30"/>
        <v>0</v>
      </c>
      <c r="I259" s="37">
        <f t="shared" si="31"/>
        <v>-16.12569267690651</v>
      </c>
      <c r="J259" s="40">
        <f t="shared" si="36"/>
        <v>-36.950485280786019</v>
      </c>
      <c r="K259" s="37">
        <f t="shared" si="32"/>
        <v>-53.076177957692529</v>
      </c>
      <c r="L259" s="37">
        <f t="shared" si="33"/>
        <v>-98076.462860945394</v>
      </c>
      <c r="M259" s="37">
        <f t="shared" si="34"/>
        <v>-322809.31433868594</v>
      </c>
      <c r="N259" s="63"/>
      <c r="O259" s="74"/>
      <c r="P259" s="69"/>
    </row>
    <row r="260" spans="1:16" s="34" customFormat="1" x14ac:dyDescent="0.3">
      <c r="A260" s="33">
        <v>1441</v>
      </c>
      <c r="B260" s="34" t="s">
        <v>313</v>
      </c>
      <c r="C260" s="36">
        <v>8507</v>
      </c>
      <c r="D260" s="36">
        <v>2752</v>
      </c>
      <c r="E260" s="37">
        <f t="shared" si="28"/>
        <v>3091.2063953488373</v>
      </c>
      <c r="F260" s="38">
        <f t="shared" si="35"/>
        <v>0.98296493013399655</v>
      </c>
      <c r="G260" s="39">
        <f t="shared" si="29"/>
        <v>32.142906812245563</v>
      </c>
      <c r="H260" s="39">
        <f t="shared" si="30"/>
        <v>0</v>
      </c>
      <c r="I260" s="37">
        <f t="shared" si="31"/>
        <v>32.142906812245563</v>
      </c>
      <c r="J260" s="40">
        <f t="shared" si="36"/>
        <v>-36.950485280786019</v>
      </c>
      <c r="K260" s="37">
        <f t="shared" si="32"/>
        <v>-4.8075784685404557</v>
      </c>
      <c r="L260" s="37">
        <f t="shared" si="33"/>
        <v>88457.279547299797</v>
      </c>
      <c r="M260" s="37">
        <f t="shared" si="34"/>
        <v>-13230.455945423335</v>
      </c>
      <c r="N260" s="63"/>
      <c r="O260" s="74"/>
      <c r="P260" s="69"/>
    </row>
    <row r="261" spans="1:16" s="34" customFormat="1" x14ac:dyDescent="0.3">
      <c r="A261" s="33">
        <v>1443</v>
      </c>
      <c r="B261" s="34" t="s">
        <v>314</v>
      </c>
      <c r="C261" s="36">
        <v>15486</v>
      </c>
      <c r="D261" s="36">
        <v>5987</v>
      </c>
      <c r="E261" s="37">
        <f t="shared" si="28"/>
        <v>2586.6043093368967</v>
      </c>
      <c r="F261" s="38">
        <f t="shared" si="35"/>
        <v>0.8225077846750235</v>
      </c>
      <c r="G261" s="39">
        <f t="shared" si="29"/>
        <v>334.90415841940995</v>
      </c>
      <c r="H261" s="39">
        <f t="shared" si="30"/>
        <v>85.293532343398851</v>
      </c>
      <c r="I261" s="37">
        <f t="shared" si="31"/>
        <v>420.1976907628088</v>
      </c>
      <c r="J261" s="40">
        <f t="shared" si="36"/>
        <v>-36.950485280786019</v>
      </c>
      <c r="K261" s="37">
        <f t="shared" si="32"/>
        <v>383.24720548202276</v>
      </c>
      <c r="L261" s="37">
        <f t="shared" si="33"/>
        <v>2515723.5745969363</v>
      </c>
      <c r="M261" s="37">
        <f t="shared" si="34"/>
        <v>2294501.0192208705</v>
      </c>
      <c r="N261" s="63"/>
      <c r="O261" s="74"/>
      <c r="P261" s="69"/>
    </row>
    <row r="262" spans="1:16" s="34" customFormat="1" x14ac:dyDescent="0.3">
      <c r="A262" s="33">
        <v>1444</v>
      </c>
      <c r="B262" s="34" t="s">
        <v>315</v>
      </c>
      <c r="C262" s="36">
        <v>2683</v>
      </c>
      <c r="D262" s="36">
        <v>1221</v>
      </c>
      <c r="E262" s="37">
        <f t="shared" si="28"/>
        <v>2197.3791973791972</v>
      </c>
      <c r="F262" s="38">
        <f t="shared" si="35"/>
        <v>0.69873907238277233</v>
      </c>
      <c r="G262" s="39">
        <f t="shared" si="29"/>
        <v>568.43922559402961</v>
      </c>
      <c r="H262" s="39">
        <f t="shared" si="30"/>
        <v>221.52232152859366</v>
      </c>
      <c r="I262" s="37">
        <f t="shared" si="31"/>
        <v>789.9615471226233</v>
      </c>
      <c r="J262" s="40">
        <f t="shared" si="36"/>
        <v>-36.950485280786019</v>
      </c>
      <c r="K262" s="37">
        <f t="shared" si="32"/>
        <v>753.01106184183732</v>
      </c>
      <c r="L262" s="37">
        <f t="shared" si="33"/>
        <v>964543.0490367231</v>
      </c>
      <c r="M262" s="37">
        <f t="shared" si="34"/>
        <v>919426.50650888332</v>
      </c>
      <c r="N262" s="63"/>
      <c r="O262" s="74"/>
      <c r="P262" s="69"/>
    </row>
    <row r="263" spans="1:16" s="34" customFormat="1" x14ac:dyDescent="0.3">
      <c r="A263" s="33">
        <v>1445</v>
      </c>
      <c r="B263" s="34" t="s">
        <v>316</v>
      </c>
      <c r="C263" s="36">
        <v>15500</v>
      </c>
      <c r="D263" s="36">
        <v>5751</v>
      </c>
      <c r="E263" s="37">
        <f t="shared" si="28"/>
        <v>2695.1834463571554</v>
      </c>
      <c r="F263" s="38">
        <f t="shared" si="35"/>
        <v>0.85703459077755939</v>
      </c>
      <c r="G263" s="39">
        <f t="shared" si="29"/>
        <v>269.75667620725471</v>
      </c>
      <c r="H263" s="39">
        <f t="shared" si="30"/>
        <v>47.290834386308298</v>
      </c>
      <c r="I263" s="37">
        <f t="shared" si="31"/>
        <v>317.047510593563</v>
      </c>
      <c r="J263" s="40">
        <f t="shared" si="36"/>
        <v>-36.950485280786019</v>
      </c>
      <c r="K263" s="37">
        <f t="shared" si="32"/>
        <v>280.09702531277696</v>
      </c>
      <c r="L263" s="37">
        <f t="shared" si="33"/>
        <v>1823340.2334235809</v>
      </c>
      <c r="M263" s="37">
        <f t="shared" si="34"/>
        <v>1610837.9925737802</v>
      </c>
      <c r="N263" s="63"/>
      <c r="O263" s="74"/>
      <c r="P263" s="69"/>
    </row>
    <row r="264" spans="1:16" s="34" customFormat="1" x14ac:dyDescent="0.3">
      <c r="A264" s="33">
        <v>1449</v>
      </c>
      <c r="B264" s="34" t="s">
        <v>317</v>
      </c>
      <c r="C264" s="36">
        <v>16441</v>
      </c>
      <c r="D264" s="36">
        <v>7155</v>
      </c>
      <c r="E264" s="37">
        <f t="shared" ref="E264:E327" si="37">(C264*1000)/D264</f>
        <v>2297.8336827393432</v>
      </c>
      <c r="F264" s="38">
        <f t="shared" si="35"/>
        <v>0.73068234098245421</v>
      </c>
      <c r="G264" s="39">
        <f t="shared" ref="G264:G327" si="38">(E$437-E264)*0.6</f>
        <v>508.16653437794201</v>
      </c>
      <c r="H264" s="39">
        <f t="shared" ref="H264:H327" si="39">IF(E264&gt;=E$437*0.9,0,IF(E264&lt;0.9*E$437,(E$437*0.9-E264)*0.35))</f>
        <v>186.36325165254254</v>
      </c>
      <c r="I264" s="37">
        <f t="shared" ref="I264:I327" si="40">G264+H264</f>
        <v>694.5297860304845</v>
      </c>
      <c r="J264" s="40">
        <f t="shared" si="36"/>
        <v>-36.950485280786019</v>
      </c>
      <c r="K264" s="37">
        <f t="shared" ref="K264:K327" si="41">I264+J264</f>
        <v>657.57930074969852</v>
      </c>
      <c r="L264" s="37">
        <f t="shared" ref="L264:L327" si="42">(I264*D264)</f>
        <v>4969360.6190481167</v>
      </c>
      <c r="M264" s="37">
        <f t="shared" ref="M264:M327" si="43">(K264*D264)</f>
        <v>4704979.8968640929</v>
      </c>
      <c r="N264" s="63"/>
      <c r="O264" s="74"/>
      <c r="P264" s="69"/>
    </row>
    <row r="265" spans="1:16" s="34" customFormat="1" x14ac:dyDescent="0.3">
      <c r="A265" s="33">
        <v>1502</v>
      </c>
      <c r="B265" s="34" t="s">
        <v>318</v>
      </c>
      <c r="C265" s="36">
        <v>86810</v>
      </c>
      <c r="D265" s="36">
        <v>26392</v>
      </c>
      <c r="E265" s="37">
        <f t="shared" si="37"/>
        <v>3289.2543194907548</v>
      </c>
      <c r="F265" s="38">
        <f t="shared" ref="F265:F328" si="44">IF(ISNUMBER(C265),E265/E$437,"")</f>
        <v>1.0459416903432981</v>
      </c>
      <c r="G265" s="39">
        <f t="shared" si="38"/>
        <v>-86.685847672904941</v>
      </c>
      <c r="H265" s="39">
        <f t="shared" si="39"/>
        <v>0</v>
      </c>
      <c r="I265" s="37">
        <f t="shared" si="40"/>
        <v>-86.685847672904941</v>
      </c>
      <c r="J265" s="40">
        <f t="shared" si="36"/>
        <v>-36.950485280786019</v>
      </c>
      <c r="K265" s="37">
        <f t="shared" si="41"/>
        <v>-123.63633295369095</v>
      </c>
      <c r="L265" s="37">
        <f t="shared" si="42"/>
        <v>-2287812.8917833073</v>
      </c>
      <c r="M265" s="37">
        <f t="shared" si="43"/>
        <v>-3263010.0993138119</v>
      </c>
      <c r="N265" s="63"/>
      <c r="O265" s="74"/>
      <c r="P265" s="69"/>
    </row>
    <row r="266" spans="1:16" s="34" customFormat="1" x14ac:dyDescent="0.3">
      <c r="A266" s="33">
        <v>1504</v>
      </c>
      <c r="B266" s="34" t="s">
        <v>319</v>
      </c>
      <c r="C266" s="36">
        <v>160544</v>
      </c>
      <c r="D266" s="36">
        <v>46316</v>
      </c>
      <c r="E266" s="37">
        <f t="shared" si="37"/>
        <v>3466.2751532947577</v>
      </c>
      <c r="F266" s="38">
        <f t="shared" si="44"/>
        <v>1.102232099095761</v>
      </c>
      <c r="G266" s="39">
        <f t="shared" si="38"/>
        <v>-192.89834795530669</v>
      </c>
      <c r="H266" s="39">
        <f t="shared" si="39"/>
        <v>0</v>
      </c>
      <c r="I266" s="37">
        <f t="shared" si="40"/>
        <v>-192.89834795530669</v>
      </c>
      <c r="J266" s="40">
        <f t="shared" ref="J266:J329" si="45">I$439</f>
        <v>-36.950485280786019</v>
      </c>
      <c r="K266" s="37">
        <f t="shared" si="41"/>
        <v>-229.8488332360927</v>
      </c>
      <c r="L266" s="37">
        <f t="shared" si="42"/>
        <v>-8934279.8838979844</v>
      </c>
      <c r="M266" s="37">
        <f t="shared" si="43"/>
        <v>-10645678.56016287</v>
      </c>
      <c r="N266" s="63"/>
      <c r="O266" s="74"/>
      <c r="P266" s="69"/>
    </row>
    <row r="267" spans="1:16" s="34" customFormat="1" x14ac:dyDescent="0.3">
      <c r="A267" s="33">
        <v>1505</v>
      </c>
      <c r="B267" s="34" t="s">
        <v>320</v>
      </c>
      <c r="C267" s="36">
        <v>72568</v>
      </c>
      <c r="D267" s="36">
        <v>24507</v>
      </c>
      <c r="E267" s="37">
        <f t="shared" si="37"/>
        <v>2961.1131513445139</v>
      </c>
      <c r="F267" s="38">
        <f t="shared" si="44"/>
        <v>0.94159690737885982</v>
      </c>
      <c r="G267" s="39">
        <f t="shared" si="38"/>
        <v>110.19885321483962</v>
      </c>
      <c r="H267" s="39">
        <f t="shared" si="39"/>
        <v>0</v>
      </c>
      <c r="I267" s="37">
        <f t="shared" si="40"/>
        <v>110.19885321483962</v>
      </c>
      <c r="J267" s="40">
        <f t="shared" si="45"/>
        <v>-36.950485280786019</v>
      </c>
      <c r="K267" s="37">
        <f t="shared" si="41"/>
        <v>73.24836793405359</v>
      </c>
      <c r="L267" s="37">
        <f t="shared" si="42"/>
        <v>2700643.2957360744</v>
      </c>
      <c r="M267" s="37">
        <f t="shared" si="43"/>
        <v>1795097.7529598514</v>
      </c>
      <c r="N267" s="63"/>
      <c r="O267" s="74"/>
      <c r="P267" s="69"/>
    </row>
    <row r="268" spans="1:16" s="34" customFormat="1" x14ac:dyDescent="0.3">
      <c r="A268" s="33">
        <v>1511</v>
      </c>
      <c r="B268" s="34" t="s">
        <v>321</v>
      </c>
      <c r="C268" s="36">
        <v>9874</v>
      </c>
      <c r="D268" s="36">
        <v>3258</v>
      </c>
      <c r="E268" s="37">
        <f t="shared" si="37"/>
        <v>3030.6936771025171</v>
      </c>
      <c r="F268" s="38">
        <f t="shared" si="44"/>
        <v>0.9637226433838425</v>
      </c>
      <c r="G268" s="39">
        <f t="shared" si="38"/>
        <v>68.45053776003769</v>
      </c>
      <c r="H268" s="39">
        <f t="shared" si="39"/>
        <v>0</v>
      </c>
      <c r="I268" s="37">
        <f t="shared" si="40"/>
        <v>68.45053776003769</v>
      </c>
      <c r="J268" s="40">
        <f t="shared" si="45"/>
        <v>-36.950485280786019</v>
      </c>
      <c r="K268" s="37">
        <f t="shared" si="41"/>
        <v>31.500052479251671</v>
      </c>
      <c r="L268" s="37">
        <f t="shared" si="42"/>
        <v>223011.8520222028</v>
      </c>
      <c r="M268" s="37">
        <f t="shared" si="43"/>
        <v>102627.17097740194</v>
      </c>
      <c r="N268" s="63"/>
      <c r="O268" s="74"/>
      <c r="P268" s="69"/>
    </row>
    <row r="269" spans="1:16" s="34" customFormat="1" x14ac:dyDescent="0.3">
      <c r="A269" s="33">
        <v>1514</v>
      </c>
      <c r="B269" s="34" t="s">
        <v>178</v>
      </c>
      <c r="C269" s="36">
        <v>8590</v>
      </c>
      <c r="D269" s="36">
        <v>2635</v>
      </c>
      <c r="E269" s="37">
        <f t="shared" si="37"/>
        <v>3259.9620493358634</v>
      </c>
      <c r="F269" s="38">
        <f t="shared" si="44"/>
        <v>1.0366271151892117</v>
      </c>
      <c r="G269" s="39">
        <f t="shared" si="38"/>
        <v>-69.110485579970103</v>
      </c>
      <c r="H269" s="39">
        <f t="shared" si="39"/>
        <v>0</v>
      </c>
      <c r="I269" s="37">
        <f t="shared" si="40"/>
        <v>-69.110485579970103</v>
      </c>
      <c r="J269" s="40">
        <f t="shared" si="45"/>
        <v>-36.950485280786019</v>
      </c>
      <c r="K269" s="37">
        <f t="shared" si="41"/>
        <v>-106.06097086075613</v>
      </c>
      <c r="L269" s="37">
        <f t="shared" si="42"/>
        <v>-182106.12950322122</v>
      </c>
      <c r="M269" s="37">
        <f t="shared" si="43"/>
        <v>-279470.6582180924</v>
      </c>
      <c r="N269" s="63"/>
      <c r="O269" s="74"/>
      <c r="P269" s="69"/>
    </row>
    <row r="270" spans="1:16" s="34" customFormat="1" x14ac:dyDescent="0.3">
      <c r="A270" s="33">
        <v>1515</v>
      </c>
      <c r="B270" s="34" t="s">
        <v>322</v>
      </c>
      <c r="C270" s="36">
        <v>35809</v>
      </c>
      <c r="D270" s="36">
        <v>8934</v>
      </c>
      <c r="E270" s="37">
        <f t="shared" si="37"/>
        <v>4008.1710320125362</v>
      </c>
      <c r="F270" s="38">
        <f t="shared" si="44"/>
        <v>1.2745482036966029</v>
      </c>
      <c r="G270" s="39">
        <f t="shared" si="38"/>
        <v>-518.03587518597374</v>
      </c>
      <c r="H270" s="39">
        <f t="shared" si="39"/>
        <v>0</v>
      </c>
      <c r="I270" s="37">
        <f t="shared" si="40"/>
        <v>-518.03587518597374</v>
      </c>
      <c r="J270" s="40">
        <f t="shared" si="45"/>
        <v>-36.950485280786019</v>
      </c>
      <c r="K270" s="37">
        <f t="shared" si="41"/>
        <v>-554.98636046675972</v>
      </c>
      <c r="L270" s="37">
        <f t="shared" si="42"/>
        <v>-4628132.5089114895</v>
      </c>
      <c r="M270" s="37">
        <f t="shared" si="43"/>
        <v>-4958248.1444100309</v>
      </c>
      <c r="N270" s="63"/>
      <c r="O270" s="74"/>
      <c r="P270" s="69"/>
    </row>
    <row r="271" spans="1:16" s="34" customFormat="1" x14ac:dyDescent="0.3">
      <c r="A271" s="33">
        <v>1516</v>
      </c>
      <c r="B271" s="34" t="s">
        <v>323</v>
      </c>
      <c r="C271" s="36">
        <v>29977</v>
      </c>
      <c r="D271" s="36">
        <v>8292</v>
      </c>
      <c r="E271" s="37">
        <f t="shared" si="37"/>
        <v>3615.171249397009</v>
      </c>
      <c r="F271" s="38">
        <f t="shared" si="44"/>
        <v>1.1495791933960942</v>
      </c>
      <c r="G271" s="39">
        <f t="shared" si="38"/>
        <v>-282.23600561665745</v>
      </c>
      <c r="H271" s="39">
        <f t="shared" si="39"/>
        <v>0</v>
      </c>
      <c r="I271" s="37">
        <f t="shared" si="40"/>
        <v>-282.23600561665745</v>
      </c>
      <c r="J271" s="40">
        <f t="shared" si="45"/>
        <v>-36.950485280786019</v>
      </c>
      <c r="K271" s="37">
        <f t="shared" si="41"/>
        <v>-319.18649089744349</v>
      </c>
      <c r="L271" s="37">
        <f t="shared" si="42"/>
        <v>-2340300.9585733237</v>
      </c>
      <c r="M271" s="37">
        <f t="shared" si="43"/>
        <v>-2646694.3825216014</v>
      </c>
      <c r="N271" s="63"/>
      <c r="O271" s="74"/>
      <c r="P271" s="69"/>
    </row>
    <row r="272" spans="1:16" s="34" customFormat="1" x14ac:dyDescent="0.3">
      <c r="A272" s="33">
        <v>1517</v>
      </c>
      <c r="B272" s="34" t="s">
        <v>324</v>
      </c>
      <c r="C272" s="36">
        <v>15286</v>
      </c>
      <c r="D272" s="36">
        <v>5065</v>
      </c>
      <c r="E272" s="37">
        <f t="shared" si="37"/>
        <v>3017.9664363277393</v>
      </c>
      <c r="F272" s="38">
        <f t="shared" si="44"/>
        <v>0.95967554016944645</v>
      </c>
      <c r="G272" s="39">
        <f t="shared" si="38"/>
        <v>76.086882224904357</v>
      </c>
      <c r="H272" s="39">
        <f t="shared" si="39"/>
        <v>0</v>
      </c>
      <c r="I272" s="37">
        <f t="shared" si="40"/>
        <v>76.086882224904357</v>
      </c>
      <c r="J272" s="40">
        <f t="shared" si="45"/>
        <v>-36.950485280786019</v>
      </c>
      <c r="K272" s="37">
        <f t="shared" si="41"/>
        <v>39.136396944118339</v>
      </c>
      <c r="L272" s="37">
        <f t="shared" si="42"/>
        <v>385380.05846914055</v>
      </c>
      <c r="M272" s="37">
        <f t="shared" si="43"/>
        <v>198225.85052195939</v>
      </c>
      <c r="N272" s="63"/>
      <c r="O272" s="74"/>
      <c r="P272" s="69"/>
    </row>
    <row r="273" spans="1:16" s="34" customFormat="1" x14ac:dyDescent="0.3">
      <c r="A273" s="33">
        <v>1519</v>
      </c>
      <c r="B273" s="34" t="s">
        <v>325</v>
      </c>
      <c r="C273" s="36">
        <v>24562</v>
      </c>
      <c r="D273" s="36">
        <v>8977</v>
      </c>
      <c r="E273" s="37">
        <f t="shared" si="37"/>
        <v>2736.1033752924141</v>
      </c>
      <c r="F273" s="38">
        <f t="shared" si="44"/>
        <v>0.87004661583918441</v>
      </c>
      <c r="G273" s="39">
        <f t="shared" si="38"/>
        <v>245.2047188460995</v>
      </c>
      <c r="H273" s="39">
        <f t="shared" si="39"/>
        <v>32.968859258967768</v>
      </c>
      <c r="I273" s="37">
        <f t="shared" si="40"/>
        <v>278.17357810506724</v>
      </c>
      <c r="J273" s="40">
        <f t="shared" si="45"/>
        <v>-36.950485280786019</v>
      </c>
      <c r="K273" s="37">
        <f t="shared" si="41"/>
        <v>241.22309282428122</v>
      </c>
      <c r="L273" s="37">
        <f t="shared" si="42"/>
        <v>2497164.2106491886</v>
      </c>
      <c r="M273" s="37">
        <f t="shared" si="43"/>
        <v>2165459.7042835727</v>
      </c>
      <c r="N273" s="63"/>
      <c r="O273" s="74"/>
      <c r="P273" s="69"/>
    </row>
    <row r="274" spans="1:16" s="34" customFormat="1" x14ac:dyDescent="0.3">
      <c r="A274" s="33">
        <v>1520</v>
      </c>
      <c r="B274" s="34" t="s">
        <v>326</v>
      </c>
      <c r="C274" s="36">
        <v>29643</v>
      </c>
      <c r="D274" s="36">
        <v>10589</v>
      </c>
      <c r="E274" s="37">
        <f t="shared" si="37"/>
        <v>2799.414486731514</v>
      </c>
      <c r="F274" s="38">
        <f t="shared" si="44"/>
        <v>0.89017875658723622</v>
      </c>
      <c r="G274" s="39">
        <f t="shared" si="38"/>
        <v>207.21805198263954</v>
      </c>
      <c r="H274" s="39">
        <f t="shared" si="39"/>
        <v>10.809970255282792</v>
      </c>
      <c r="I274" s="37">
        <f t="shared" si="40"/>
        <v>218.02802223792233</v>
      </c>
      <c r="J274" s="40">
        <f t="shared" si="45"/>
        <v>-36.950485280786019</v>
      </c>
      <c r="K274" s="37">
        <f t="shared" si="41"/>
        <v>181.07753695713632</v>
      </c>
      <c r="L274" s="37">
        <f t="shared" si="42"/>
        <v>2308698.7274773596</v>
      </c>
      <c r="M274" s="37">
        <f t="shared" si="43"/>
        <v>1917430.0388391165</v>
      </c>
      <c r="N274" s="63"/>
      <c r="O274" s="74"/>
      <c r="P274" s="69"/>
    </row>
    <row r="275" spans="1:16" s="34" customFormat="1" x14ac:dyDescent="0.3">
      <c r="A275" s="33">
        <v>1523</v>
      </c>
      <c r="B275" s="34" t="s">
        <v>327</v>
      </c>
      <c r="C275" s="36">
        <v>6235</v>
      </c>
      <c r="D275" s="36">
        <v>2294</v>
      </c>
      <c r="E275" s="37">
        <f t="shared" si="37"/>
        <v>2717.9598953792502</v>
      </c>
      <c r="F275" s="38">
        <f t="shared" si="44"/>
        <v>0.86427721639304422</v>
      </c>
      <c r="G275" s="39">
        <f t="shared" si="38"/>
        <v>256.09080679399784</v>
      </c>
      <c r="H275" s="39">
        <f t="shared" si="39"/>
        <v>39.319077228575132</v>
      </c>
      <c r="I275" s="37">
        <f t="shared" si="40"/>
        <v>295.40988402257295</v>
      </c>
      <c r="J275" s="40">
        <f t="shared" si="45"/>
        <v>-36.950485280786019</v>
      </c>
      <c r="K275" s="37">
        <f t="shared" si="41"/>
        <v>258.45939874178691</v>
      </c>
      <c r="L275" s="37">
        <f t="shared" si="42"/>
        <v>677670.27394778235</v>
      </c>
      <c r="M275" s="37">
        <f t="shared" si="43"/>
        <v>592905.8607136592</v>
      </c>
      <c r="N275" s="63"/>
      <c r="O275" s="74"/>
      <c r="P275" s="69"/>
    </row>
    <row r="276" spans="1:16" s="34" customFormat="1" x14ac:dyDescent="0.3">
      <c r="A276" s="33">
        <v>1524</v>
      </c>
      <c r="B276" s="34" t="s">
        <v>328</v>
      </c>
      <c r="C276" s="36">
        <v>4229</v>
      </c>
      <c r="D276" s="36">
        <v>1676</v>
      </c>
      <c r="E276" s="37">
        <f t="shared" si="37"/>
        <v>2523.2696897374703</v>
      </c>
      <c r="F276" s="38">
        <f t="shared" si="44"/>
        <v>0.80236816862632288</v>
      </c>
      <c r="G276" s="39">
        <f t="shared" si="38"/>
        <v>372.90493017906573</v>
      </c>
      <c r="H276" s="39">
        <f t="shared" si="39"/>
        <v>107.46064920319806</v>
      </c>
      <c r="I276" s="37">
        <f t="shared" si="40"/>
        <v>480.36557938226377</v>
      </c>
      <c r="J276" s="40">
        <f t="shared" si="45"/>
        <v>-36.950485280786019</v>
      </c>
      <c r="K276" s="37">
        <f t="shared" si="41"/>
        <v>443.41509410147773</v>
      </c>
      <c r="L276" s="37">
        <f t="shared" si="42"/>
        <v>805092.71104467404</v>
      </c>
      <c r="M276" s="37">
        <f t="shared" si="43"/>
        <v>743163.69771407673</v>
      </c>
      <c r="N276" s="63"/>
      <c r="O276" s="74"/>
      <c r="P276" s="69"/>
    </row>
    <row r="277" spans="1:16" s="34" customFormat="1" x14ac:dyDescent="0.3">
      <c r="A277" s="33">
        <v>1525</v>
      </c>
      <c r="B277" s="34" t="s">
        <v>329</v>
      </c>
      <c r="C277" s="36">
        <v>13515</v>
      </c>
      <c r="D277" s="36">
        <v>4605</v>
      </c>
      <c r="E277" s="37">
        <f t="shared" si="37"/>
        <v>2934.8534201954399</v>
      </c>
      <c r="F277" s="38">
        <f t="shared" si="44"/>
        <v>0.93324664165958415</v>
      </c>
      <c r="G277" s="39">
        <f t="shared" si="38"/>
        <v>125.95469190428402</v>
      </c>
      <c r="H277" s="39">
        <f t="shared" si="39"/>
        <v>0</v>
      </c>
      <c r="I277" s="37">
        <f t="shared" si="40"/>
        <v>125.95469190428402</v>
      </c>
      <c r="J277" s="40">
        <f t="shared" si="45"/>
        <v>-36.950485280786019</v>
      </c>
      <c r="K277" s="37">
        <f t="shared" si="41"/>
        <v>89.004206623497993</v>
      </c>
      <c r="L277" s="37">
        <f t="shared" si="42"/>
        <v>580021.35621922789</v>
      </c>
      <c r="M277" s="37">
        <f t="shared" si="43"/>
        <v>409864.37150120828</v>
      </c>
      <c r="N277" s="63"/>
      <c r="O277" s="74"/>
      <c r="P277" s="69"/>
    </row>
    <row r="278" spans="1:16" s="34" customFormat="1" x14ac:dyDescent="0.3">
      <c r="A278" s="33">
        <v>1526</v>
      </c>
      <c r="B278" s="34" t="s">
        <v>330</v>
      </c>
      <c r="C278" s="36">
        <v>2397</v>
      </c>
      <c r="D278" s="36">
        <v>1043</v>
      </c>
      <c r="E278" s="37">
        <f t="shared" si="37"/>
        <v>2298.1783317353788</v>
      </c>
      <c r="F278" s="38">
        <f t="shared" si="44"/>
        <v>0.73079193504800055</v>
      </c>
      <c r="G278" s="39">
        <f t="shared" si="38"/>
        <v>507.95974498032064</v>
      </c>
      <c r="H278" s="39">
        <f t="shared" si="39"/>
        <v>186.24262450393007</v>
      </c>
      <c r="I278" s="37">
        <f t="shared" si="40"/>
        <v>694.20236948425077</v>
      </c>
      <c r="J278" s="40">
        <f t="shared" si="45"/>
        <v>-36.950485280786019</v>
      </c>
      <c r="K278" s="37">
        <f t="shared" si="41"/>
        <v>657.25188420346478</v>
      </c>
      <c r="L278" s="37">
        <f t="shared" si="42"/>
        <v>724053.07137207349</v>
      </c>
      <c r="M278" s="37">
        <f t="shared" si="43"/>
        <v>685513.71522421378</v>
      </c>
      <c r="N278" s="63"/>
      <c r="O278" s="74"/>
      <c r="P278" s="69"/>
    </row>
    <row r="279" spans="1:16" s="34" customFormat="1" x14ac:dyDescent="0.3">
      <c r="A279" s="33">
        <v>1528</v>
      </c>
      <c r="B279" s="34" t="s">
        <v>331</v>
      </c>
      <c r="C279" s="36">
        <v>21108</v>
      </c>
      <c r="D279" s="36">
        <v>7707</v>
      </c>
      <c r="E279" s="37">
        <f t="shared" si="37"/>
        <v>2738.8088750486572</v>
      </c>
      <c r="F279" s="38">
        <f t="shared" si="44"/>
        <v>0.87090693088733995</v>
      </c>
      <c r="G279" s="39">
        <f t="shared" si="38"/>
        <v>243.5814189923536</v>
      </c>
      <c r="H279" s="39">
        <f t="shared" si="39"/>
        <v>32.021934344282656</v>
      </c>
      <c r="I279" s="37">
        <f t="shared" si="40"/>
        <v>275.60335333663625</v>
      </c>
      <c r="J279" s="40">
        <f t="shared" si="45"/>
        <v>-36.950485280786019</v>
      </c>
      <c r="K279" s="37">
        <f t="shared" si="41"/>
        <v>238.65286805585023</v>
      </c>
      <c r="L279" s="37">
        <f t="shared" si="42"/>
        <v>2124075.0441654557</v>
      </c>
      <c r="M279" s="37">
        <f t="shared" si="43"/>
        <v>1839297.6541064377</v>
      </c>
      <c r="N279" s="63"/>
      <c r="O279" s="74"/>
      <c r="P279" s="69"/>
    </row>
    <row r="280" spans="1:16" s="34" customFormat="1" x14ac:dyDescent="0.3">
      <c r="A280" s="33">
        <v>1529</v>
      </c>
      <c r="B280" s="34" t="s">
        <v>332</v>
      </c>
      <c r="C280" s="36">
        <v>12430</v>
      </c>
      <c r="D280" s="36">
        <v>4465</v>
      </c>
      <c r="E280" s="37">
        <f t="shared" si="37"/>
        <v>2783.8745800671891</v>
      </c>
      <c r="F280" s="38">
        <f t="shared" si="44"/>
        <v>0.88523726083607224</v>
      </c>
      <c r="G280" s="39">
        <f t="shared" si="38"/>
        <v>216.54199598123449</v>
      </c>
      <c r="H280" s="39">
        <f t="shared" si="39"/>
        <v>16.248937587796512</v>
      </c>
      <c r="I280" s="37">
        <f t="shared" si="40"/>
        <v>232.79093356903101</v>
      </c>
      <c r="J280" s="40">
        <f t="shared" si="45"/>
        <v>-36.950485280786019</v>
      </c>
      <c r="K280" s="37">
        <f t="shared" si="41"/>
        <v>195.840448288245</v>
      </c>
      <c r="L280" s="37">
        <f t="shared" si="42"/>
        <v>1039411.5183857235</v>
      </c>
      <c r="M280" s="37">
        <f t="shared" si="43"/>
        <v>874427.60160701396</v>
      </c>
      <c r="N280" s="63"/>
      <c r="O280" s="74"/>
      <c r="P280" s="69"/>
    </row>
    <row r="281" spans="1:16" s="34" customFormat="1" x14ac:dyDescent="0.3">
      <c r="A281" s="33">
        <v>1531</v>
      </c>
      <c r="B281" s="34" t="s">
        <v>333</v>
      </c>
      <c r="C281" s="36">
        <v>25340</v>
      </c>
      <c r="D281" s="36">
        <v>8855</v>
      </c>
      <c r="E281" s="37">
        <f t="shared" si="37"/>
        <v>2861.6600790513835</v>
      </c>
      <c r="F281" s="38">
        <f t="shared" si="44"/>
        <v>0.90997207559625215</v>
      </c>
      <c r="G281" s="39">
        <f t="shared" si="38"/>
        <v>169.87069659071784</v>
      </c>
      <c r="H281" s="39">
        <f t="shared" si="39"/>
        <v>0</v>
      </c>
      <c r="I281" s="37">
        <f t="shared" si="40"/>
        <v>169.87069659071784</v>
      </c>
      <c r="J281" s="40">
        <f t="shared" si="45"/>
        <v>-36.950485280786019</v>
      </c>
      <c r="K281" s="37">
        <f t="shared" si="41"/>
        <v>132.92021130993183</v>
      </c>
      <c r="L281" s="37">
        <f t="shared" si="42"/>
        <v>1504205.0183108065</v>
      </c>
      <c r="M281" s="37">
        <f t="shared" si="43"/>
        <v>1177008.4711494464</v>
      </c>
      <c r="N281" s="63"/>
      <c r="O281" s="74"/>
      <c r="P281" s="69"/>
    </row>
    <row r="282" spans="1:16" s="34" customFormat="1" x14ac:dyDescent="0.3">
      <c r="A282" s="33">
        <v>1532</v>
      </c>
      <c r="B282" s="34" t="s">
        <v>334</v>
      </c>
      <c r="C282" s="36">
        <v>24456</v>
      </c>
      <c r="D282" s="36">
        <v>7924</v>
      </c>
      <c r="E282" s="37">
        <f t="shared" si="37"/>
        <v>3086.3200403836445</v>
      </c>
      <c r="F282" s="38">
        <f t="shared" si="44"/>
        <v>0.98141113043488948</v>
      </c>
      <c r="G282" s="39">
        <f t="shared" si="38"/>
        <v>35.074719791361254</v>
      </c>
      <c r="H282" s="39">
        <f t="shared" si="39"/>
        <v>0</v>
      </c>
      <c r="I282" s="37">
        <f t="shared" si="40"/>
        <v>35.074719791361254</v>
      </c>
      <c r="J282" s="40">
        <f t="shared" si="45"/>
        <v>-36.950485280786019</v>
      </c>
      <c r="K282" s="37">
        <f t="shared" si="41"/>
        <v>-1.8757654894247651</v>
      </c>
      <c r="L282" s="37">
        <f t="shared" si="42"/>
        <v>277932.07962674659</v>
      </c>
      <c r="M282" s="37">
        <f t="shared" si="43"/>
        <v>-14863.565738201838</v>
      </c>
      <c r="N282" s="63"/>
      <c r="O282" s="74"/>
      <c r="P282" s="69"/>
    </row>
    <row r="283" spans="1:16" s="34" customFormat="1" x14ac:dyDescent="0.3">
      <c r="A283" s="33">
        <v>1534</v>
      </c>
      <c r="B283" s="34" t="s">
        <v>335</v>
      </c>
      <c r="C283" s="36">
        <v>30606</v>
      </c>
      <c r="D283" s="36">
        <v>9120</v>
      </c>
      <c r="E283" s="37">
        <f t="shared" si="37"/>
        <v>3355.9210526315787</v>
      </c>
      <c r="F283" s="38">
        <f t="shared" si="44"/>
        <v>1.0671408767782875</v>
      </c>
      <c r="G283" s="39">
        <f t="shared" si="38"/>
        <v>-126.68588755739928</v>
      </c>
      <c r="H283" s="39">
        <f t="shared" si="39"/>
        <v>0</v>
      </c>
      <c r="I283" s="37">
        <f t="shared" si="40"/>
        <v>-126.68588755739928</v>
      </c>
      <c r="J283" s="40">
        <f t="shared" si="45"/>
        <v>-36.950485280786019</v>
      </c>
      <c r="K283" s="37">
        <f t="shared" si="41"/>
        <v>-163.63637283818531</v>
      </c>
      <c r="L283" s="37">
        <f t="shared" si="42"/>
        <v>-1155375.2945234815</v>
      </c>
      <c r="M283" s="37">
        <f t="shared" si="43"/>
        <v>-1492363.7202842501</v>
      </c>
      <c r="N283" s="63"/>
      <c r="O283" s="74"/>
      <c r="P283" s="69"/>
    </row>
    <row r="284" spans="1:16" s="34" customFormat="1" x14ac:dyDescent="0.3">
      <c r="A284" s="33">
        <v>1535</v>
      </c>
      <c r="B284" s="34" t="s">
        <v>336</v>
      </c>
      <c r="C284" s="36">
        <v>19672</v>
      </c>
      <c r="D284" s="36">
        <v>6708</v>
      </c>
      <c r="E284" s="37">
        <f t="shared" si="37"/>
        <v>2932.6177698270722</v>
      </c>
      <c r="F284" s="38">
        <f t="shared" si="44"/>
        <v>0.93253573283400293</v>
      </c>
      <c r="G284" s="39">
        <f t="shared" si="38"/>
        <v>127.29608212530465</v>
      </c>
      <c r="H284" s="39">
        <f t="shared" si="39"/>
        <v>0</v>
      </c>
      <c r="I284" s="37">
        <f t="shared" si="40"/>
        <v>127.29608212530465</v>
      </c>
      <c r="J284" s="40">
        <f t="shared" si="45"/>
        <v>-36.950485280786019</v>
      </c>
      <c r="K284" s="37">
        <f t="shared" si="41"/>
        <v>90.345596844518639</v>
      </c>
      <c r="L284" s="37">
        <f t="shared" si="42"/>
        <v>853902.11889654363</v>
      </c>
      <c r="M284" s="37">
        <f t="shared" si="43"/>
        <v>606038.26363303105</v>
      </c>
      <c r="N284" s="63"/>
      <c r="O284" s="74"/>
      <c r="P284" s="69"/>
    </row>
    <row r="285" spans="1:16" s="34" customFormat="1" x14ac:dyDescent="0.3">
      <c r="A285" s="33">
        <v>1539</v>
      </c>
      <c r="B285" s="34" t="s">
        <v>337</v>
      </c>
      <c r="C285" s="36">
        <v>20498</v>
      </c>
      <c r="D285" s="36">
        <v>7445</v>
      </c>
      <c r="E285" s="37">
        <f t="shared" si="37"/>
        <v>2753.257219610477</v>
      </c>
      <c r="F285" s="38">
        <f t="shared" si="44"/>
        <v>0.87550132355685895</v>
      </c>
      <c r="G285" s="39">
        <f t="shared" si="38"/>
        <v>234.91241225526173</v>
      </c>
      <c r="H285" s="39">
        <f t="shared" si="39"/>
        <v>26.965013747645727</v>
      </c>
      <c r="I285" s="37">
        <f t="shared" si="40"/>
        <v>261.87742600290744</v>
      </c>
      <c r="J285" s="40">
        <f t="shared" si="45"/>
        <v>-36.950485280786019</v>
      </c>
      <c r="K285" s="37">
        <f t="shared" si="41"/>
        <v>224.92694072212143</v>
      </c>
      <c r="L285" s="37">
        <f t="shared" si="42"/>
        <v>1949677.4365916459</v>
      </c>
      <c r="M285" s="37">
        <f t="shared" si="43"/>
        <v>1674581.0736761941</v>
      </c>
      <c r="N285" s="63"/>
      <c r="O285" s="74"/>
      <c r="P285" s="69"/>
    </row>
    <row r="286" spans="1:16" s="34" customFormat="1" x14ac:dyDescent="0.3">
      <c r="A286" s="33">
        <v>1543</v>
      </c>
      <c r="B286" s="34" t="s">
        <v>338</v>
      </c>
      <c r="C286" s="36">
        <v>9068</v>
      </c>
      <c r="D286" s="36">
        <v>2975</v>
      </c>
      <c r="E286" s="37">
        <f t="shared" si="37"/>
        <v>3048.0672268907565</v>
      </c>
      <c r="F286" s="38">
        <f t="shared" si="44"/>
        <v>0.96924721469020103</v>
      </c>
      <c r="G286" s="39">
        <f t="shared" si="38"/>
        <v>58.026407887094045</v>
      </c>
      <c r="H286" s="39">
        <f t="shared" si="39"/>
        <v>0</v>
      </c>
      <c r="I286" s="37">
        <f t="shared" si="40"/>
        <v>58.026407887094045</v>
      </c>
      <c r="J286" s="40">
        <f t="shared" si="45"/>
        <v>-36.950485280786019</v>
      </c>
      <c r="K286" s="37">
        <f t="shared" si="41"/>
        <v>21.075922606308026</v>
      </c>
      <c r="L286" s="37">
        <f t="shared" si="42"/>
        <v>172628.56346410478</v>
      </c>
      <c r="M286" s="37">
        <f t="shared" si="43"/>
        <v>62700.869753766376</v>
      </c>
      <c r="N286" s="63"/>
      <c r="O286" s="74"/>
      <c r="P286" s="69"/>
    </row>
    <row r="287" spans="1:16" s="34" customFormat="1" x14ac:dyDescent="0.3">
      <c r="A287" s="33">
        <v>1545</v>
      </c>
      <c r="B287" s="34" t="s">
        <v>339</v>
      </c>
      <c r="C287" s="36">
        <v>6490</v>
      </c>
      <c r="D287" s="36">
        <v>2068</v>
      </c>
      <c r="E287" s="37">
        <f t="shared" si="37"/>
        <v>3138.2978723404253</v>
      </c>
      <c r="F287" s="38">
        <f t="shared" si="44"/>
        <v>0.99793943020639286</v>
      </c>
      <c r="G287" s="39">
        <f t="shared" si="38"/>
        <v>3.8880206172927498</v>
      </c>
      <c r="H287" s="39">
        <f t="shared" si="39"/>
        <v>0</v>
      </c>
      <c r="I287" s="37">
        <f t="shared" si="40"/>
        <v>3.8880206172927498</v>
      </c>
      <c r="J287" s="40">
        <f t="shared" si="45"/>
        <v>-36.950485280786019</v>
      </c>
      <c r="K287" s="37">
        <f t="shared" si="41"/>
        <v>-33.062464663493266</v>
      </c>
      <c r="L287" s="37">
        <f t="shared" si="42"/>
        <v>8040.4266365614067</v>
      </c>
      <c r="M287" s="37">
        <f t="shared" si="43"/>
        <v>-68373.176924104075</v>
      </c>
      <c r="N287" s="63"/>
      <c r="O287" s="74"/>
      <c r="P287" s="69"/>
    </row>
    <row r="288" spans="1:16" s="34" customFormat="1" x14ac:dyDescent="0.3">
      <c r="A288" s="33">
        <v>1546</v>
      </c>
      <c r="B288" s="34" t="s">
        <v>340</v>
      </c>
      <c r="C288" s="36">
        <v>4581</v>
      </c>
      <c r="D288" s="36">
        <v>1262</v>
      </c>
      <c r="E288" s="37">
        <f t="shared" si="37"/>
        <v>3629.9524564183835</v>
      </c>
      <c r="F288" s="38">
        <f t="shared" si="44"/>
        <v>1.1542794321601324</v>
      </c>
      <c r="G288" s="39">
        <f t="shared" si="38"/>
        <v>-291.1047298294821</v>
      </c>
      <c r="H288" s="39">
        <f t="shared" si="39"/>
        <v>0</v>
      </c>
      <c r="I288" s="37">
        <f t="shared" si="40"/>
        <v>-291.1047298294821</v>
      </c>
      <c r="J288" s="40">
        <f t="shared" si="45"/>
        <v>-36.950485280786019</v>
      </c>
      <c r="K288" s="37">
        <f t="shared" si="41"/>
        <v>-328.05521511026814</v>
      </c>
      <c r="L288" s="37">
        <f t="shared" si="42"/>
        <v>-367374.16904480639</v>
      </c>
      <c r="M288" s="37">
        <f t="shared" si="43"/>
        <v>-414005.68146915839</v>
      </c>
      <c r="N288" s="63"/>
      <c r="O288" s="74"/>
      <c r="P288" s="69"/>
    </row>
    <row r="289" spans="1:16" s="34" customFormat="1" x14ac:dyDescent="0.3">
      <c r="A289" s="33">
        <v>1547</v>
      </c>
      <c r="B289" s="34" t="s">
        <v>341</v>
      </c>
      <c r="C289" s="36">
        <v>12101</v>
      </c>
      <c r="D289" s="36">
        <v>3466</v>
      </c>
      <c r="E289" s="37">
        <f t="shared" si="37"/>
        <v>3491.3444893248702</v>
      </c>
      <c r="F289" s="38">
        <f t="shared" si="44"/>
        <v>1.1102038340716018</v>
      </c>
      <c r="G289" s="39">
        <f t="shared" si="38"/>
        <v>-207.93994957337418</v>
      </c>
      <c r="H289" s="39">
        <f t="shared" si="39"/>
        <v>0</v>
      </c>
      <c r="I289" s="37">
        <f t="shared" si="40"/>
        <v>-207.93994957337418</v>
      </c>
      <c r="J289" s="40">
        <f t="shared" si="45"/>
        <v>-36.950485280786019</v>
      </c>
      <c r="K289" s="37">
        <f t="shared" si="41"/>
        <v>-244.89043485416019</v>
      </c>
      <c r="L289" s="37">
        <f t="shared" si="42"/>
        <v>-720719.86522131495</v>
      </c>
      <c r="M289" s="37">
        <f t="shared" si="43"/>
        <v>-848790.24720451923</v>
      </c>
      <c r="N289" s="63"/>
      <c r="O289" s="74"/>
      <c r="P289" s="69"/>
    </row>
    <row r="290" spans="1:16" s="34" customFormat="1" x14ac:dyDescent="0.3">
      <c r="A290" s="33">
        <v>1548</v>
      </c>
      <c r="B290" s="34" t="s">
        <v>342</v>
      </c>
      <c r="C290" s="36">
        <v>27172</v>
      </c>
      <c r="D290" s="36">
        <v>9787</v>
      </c>
      <c r="E290" s="37">
        <f t="shared" si="37"/>
        <v>2776.335955859814</v>
      </c>
      <c r="F290" s="38">
        <f t="shared" si="44"/>
        <v>0.88284007272580611</v>
      </c>
      <c r="G290" s="39">
        <f t="shared" si="38"/>
        <v>221.06517050565952</v>
      </c>
      <c r="H290" s="39">
        <f t="shared" si="39"/>
        <v>18.887456060377779</v>
      </c>
      <c r="I290" s="37">
        <f t="shared" si="40"/>
        <v>239.95262656603731</v>
      </c>
      <c r="J290" s="40">
        <f t="shared" si="45"/>
        <v>-36.950485280786019</v>
      </c>
      <c r="K290" s="37">
        <f t="shared" si="41"/>
        <v>203.0021412852513</v>
      </c>
      <c r="L290" s="37">
        <f t="shared" si="42"/>
        <v>2348416.356201807</v>
      </c>
      <c r="M290" s="37">
        <f t="shared" si="43"/>
        <v>1986781.9567587546</v>
      </c>
      <c r="N290" s="63"/>
      <c r="O290" s="74"/>
      <c r="P290" s="69"/>
    </row>
    <row r="291" spans="1:16" s="34" customFormat="1" x14ac:dyDescent="0.3">
      <c r="A291" s="33">
        <v>1551</v>
      </c>
      <c r="B291" s="34" t="s">
        <v>343</v>
      </c>
      <c r="C291" s="36">
        <v>9415</v>
      </c>
      <c r="D291" s="36">
        <v>3463</v>
      </c>
      <c r="E291" s="37">
        <f t="shared" si="37"/>
        <v>2718.7409760323417</v>
      </c>
      <c r="F291" s="38">
        <f t="shared" si="44"/>
        <v>0.86452559026117226</v>
      </c>
      <c r="G291" s="39">
        <f t="shared" si="38"/>
        <v>255.62215840214293</v>
      </c>
      <c r="H291" s="39">
        <f t="shared" si="39"/>
        <v>39.0456989999931</v>
      </c>
      <c r="I291" s="37">
        <f t="shared" si="40"/>
        <v>294.66785740213601</v>
      </c>
      <c r="J291" s="40">
        <f t="shared" si="45"/>
        <v>-36.950485280786019</v>
      </c>
      <c r="K291" s="37">
        <f t="shared" si="41"/>
        <v>257.71737212134997</v>
      </c>
      <c r="L291" s="37">
        <f t="shared" si="42"/>
        <v>1020434.790183597</v>
      </c>
      <c r="M291" s="37">
        <f t="shared" si="43"/>
        <v>892475.25965623499</v>
      </c>
      <c r="N291" s="63"/>
      <c r="O291" s="74"/>
      <c r="P291" s="69"/>
    </row>
    <row r="292" spans="1:16" s="34" customFormat="1" x14ac:dyDescent="0.3">
      <c r="A292" s="33">
        <v>1554</v>
      </c>
      <c r="B292" s="34" t="s">
        <v>344</v>
      </c>
      <c r="C292" s="36">
        <v>17056</v>
      </c>
      <c r="D292" s="36">
        <v>5794</v>
      </c>
      <c r="E292" s="37">
        <f t="shared" si="37"/>
        <v>2943.7348981705213</v>
      </c>
      <c r="F292" s="38">
        <f t="shared" si="44"/>
        <v>0.93607084045472078</v>
      </c>
      <c r="G292" s="39">
        <f t="shared" si="38"/>
        <v>120.62580511923515</v>
      </c>
      <c r="H292" s="39">
        <f t="shared" si="39"/>
        <v>0</v>
      </c>
      <c r="I292" s="37">
        <f t="shared" si="40"/>
        <v>120.62580511923515</v>
      </c>
      <c r="J292" s="40">
        <f t="shared" si="45"/>
        <v>-36.950485280786019</v>
      </c>
      <c r="K292" s="37">
        <f t="shared" si="41"/>
        <v>83.675319838449127</v>
      </c>
      <c r="L292" s="37">
        <f t="shared" si="42"/>
        <v>698905.91486084845</v>
      </c>
      <c r="M292" s="37">
        <f t="shared" si="43"/>
        <v>484814.80314397422</v>
      </c>
      <c r="N292" s="63"/>
      <c r="O292" s="74"/>
      <c r="P292" s="69"/>
    </row>
    <row r="293" spans="1:16" s="34" customFormat="1" x14ac:dyDescent="0.3">
      <c r="A293" s="33">
        <v>1557</v>
      </c>
      <c r="B293" s="34" t="s">
        <v>345</v>
      </c>
      <c r="C293" s="36">
        <v>6598</v>
      </c>
      <c r="D293" s="36">
        <v>2580</v>
      </c>
      <c r="E293" s="37">
        <f t="shared" si="37"/>
        <v>2557.3643410852715</v>
      </c>
      <c r="F293" s="38">
        <f t="shared" si="44"/>
        <v>0.81320984087132753</v>
      </c>
      <c r="G293" s="39">
        <f t="shared" si="38"/>
        <v>352.44813937038504</v>
      </c>
      <c r="H293" s="39">
        <f t="shared" si="39"/>
        <v>95.527521231467674</v>
      </c>
      <c r="I293" s="37">
        <f t="shared" si="40"/>
        <v>447.97566060185272</v>
      </c>
      <c r="J293" s="40">
        <f t="shared" si="45"/>
        <v>-36.950485280786019</v>
      </c>
      <c r="K293" s="37">
        <f t="shared" si="41"/>
        <v>411.02517532106668</v>
      </c>
      <c r="L293" s="37">
        <f t="shared" si="42"/>
        <v>1155777.20435278</v>
      </c>
      <c r="M293" s="37">
        <f t="shared" si="43"/>
        <v>1060444.952328352</v>
      </c>
      <c r="N293" s="63"/>
      <c r="O293" s="74"/>
      <c r="P293" s="69"/>
    </row>
    <row r="294" spans="1:16" s="34" customFormat="1" x14ac:dyDescent="0.3">
      <c r="A294" s="33">
        <v>1560</v>
      </c>
      <c r="B294" s="34" t="s">
        <v>346</v>
      </c>
      <c r="C294" s="36">
        <v>7204</v>
      </c>
      <c r="D294" s="36">
        <v>3090</v>
      </c>
      <c r="E294" s="37">
        <f t="shared" si="37"/>
        <v>2331.391585760518</v>
      </c>
      <c r="F294" s="38">
        <f t="shared" si="44"/>
        <v>0.74135333397997294</v>
      </c>
      <c r="G294" s="39">
        <f t="shared" si="38"/>
        <v>488.03179256523714</v>
      </c>
      <c r="H294" s="39">
        <f t="shared" si="39"/>
        <v>174.61798559513139</v>
      </c>
      <c r="I294" s="37">
        <f t="shared" si="40"/>
        <v>662.64977816036856</v>
      </c>
      <c r="J294" s="40">
        <f t="shared" si="45"/>
        <v>-36.950485280786019</v>
      </c>
      <c r="K294" s="37">
        <f t="shared" si="41"/>
        <v>625.69929287958257</v>
      </c>
      <c r="L294" s="37">
        <f t="shared" si="42"/>
        <v>2047587.8145155387</v>
      </c>
      <c r="M294" s="37">
        <f t="shared" si="43"/>
        <v>1933410.8149979101</v>
      </c>
      <c r="N294" s="63"/>
      <c r="O294" s="74"/>
      <c r="P294" s="69"/>
    </row>
    <row r="295" spans="1:16" s="34" customFormat="1" x14ac:dyDescent="0.3">
      <c r="A295" s="33">
        <v>1563</v>
      </c>
      <c r="B295" s="34" t="s">
        <v>347</v>
      </c>
      <c r="C295" s="36">
        <v>20123</v>
      </c>
      <c r="D295" s="36">
        <v>7155</v>
      </c>
      <c r="E295" s="37">
        <f t="shared" si="37"/>
        <v>2812.4388539482879</v>
      </c>
      <c r="F295" s="38">
        <f t="shared" si="44"/>
        <v>0.89432034229000223</v>
      </c>
      <c r="G295" s="39">
        <f t="shared" si="38"/>
        <v>199.40343165257516</v>
      </c>
      <c r="H295" s="39">
        <f t="shared" si="39"/>
        <v>6.2514417294119085</v>
      </c>
      <c r="I295" s="37">
        <f t="shared" si="40"/>
        <v>205.65487338198707</v>
      </c>
      <c r="J295" s="40">
        <f t="shared" si="45"/>
        <v>-36.950485280786019</v>
      </c>
      <c r="K295" s="37">
        <f t="shared" si="41"/>
        <v>168.70438810120106</v>
      </c>
      <c r="L295" s="37">
        <f t="shared" si="42"/>
        <v>1471460.6190481174</v>
      </c>
      <c r="M295" s="37">
        <f t="shared" si="43"/>
        <v>1207079.8968640936</v>
      </c>
      <c r="N295" s="63"/>
      <c r="O295" s="74"/>
      <c r="P295" s="69"/>
    </row>
    <row r="296" spans="1:16" s="34" customFormat="1" x14ac:dyDescent="0.3">
      <c r="A296" s="33">
        <v>1566</v>
      </c>
      <c r="B296" s="34" t="s">
        <v>348</v>
      </c>
      <c r="C296" s="36">
        <v>14029</v>
      </c>
      <c r="D296" s="36">
        <v>5976</v>
      </c>
      <c r="E296" s="37">
        <f t="shared" si="37"/>
        <v>2347.5568942436412</v>
      </c>
      <c r="F296" s="38">
        <f t="shared" si="44"/>
        <v>0.74649369967914347</v>
      </c>
      <c r="G296" s="39">
        <f t="shared" si="38"/>
        <v>478.3326074753632</v>
      </c>
      <c r="H296" s="39">
        <f t="shared" si="39"/>
        <v>168.96012762603826</v>
      </c>
      <c r="I296" s="37">
        <f t="shared" si="40"/>
        <v>647.29273510140149</v>
      </c>
      <c r="J296" s="40">
        <f t="shared" si="45"/>
        <v>-36.950485280786019</v>
      </c>
      <c r="K296" s="37">
        <f t="shared" si="41"/>
        <v>610.34224982061551</v>
      </c>
      <c r="L296" s="37">
        <f t="shared" si="42"/>
        <v>3868221.3849659753</v>
      </c>
      <c r="M296" s="37">
        <f t="shared" si="43"/>
        <v>3647405.2849279982</v>
      </c>
      <c r="N296" s="63"/>
      <c r="O296" s="74"/>
      <c r="P296" s="69"/>
    </row>
    <row r="297" spans="1:16" s="34" customFormat="1" x14ac:dyDescent="0.3">
      <c r="A297" s="33">
        <v>1567</v>
      </c>
      <c r="B297" s="34" t="s">
        <v>349</v>
      </c>
      <c r="C297" s="36">
        <v>4739</v>
      </c>
      <c r="D297" s="36">
        <v>2038</v>
      </c>
      <c r="E297" s="37">
        <f t="shared" si="37"/>
        <v>2325.3189401373897</v>
      </c>
      <c r="F297" s="38">
        <f t="shared" si="44"/>
        <v>0.73942230870464731</v>
      </c>
      <c r="G297" s="39">
        <f t="shared" si="38"/>
        <v>491.67537993911407</v>
      </c>
      <c r="H297" s="39">
        <f t="shared" si="39"/>
        <v>176.74341156322626</v>
      </c>
      <c r="I297" s="37">
        <f t="shared" si="40"/>
        <v>668.41879150234035</v>
      </c>
      <c r="J297" s="40">
        <f t="shared" si="45"/>
        <v>-36.950485280786019</v>
      </c>
      <c r="K297" s="37">
        <f t="shared" si="41"/>
        <v>631.46830622155437</v>
      </c>
      <c r="L297" s="37">
        <f t="shared" si="42"/>
        <v>1362237.4970817696</v>
      </c>
      <c r="M297" s="37">
        <f t="shared" si="43"/>
        <v>1286932.4080795278</v>
      </c>
      <c r="N297" s="63"/>
      <c r="O297" s="74"/>
      <c r="P297" s="69"/>
    </row>
    <row r="298" spans="1:16" s="34" customFormat="1" x14ac:dyDescent="0.3">
      <c r="A298" s="33">
        <v>1571</v>
      </c>
      <c r="B298" s="34" t="s">
        <v>350</v>
      </c>
      <c r="C298" s="36">
        <v>4140</v>
      </c>
      <c r="D298" s="36">
        <v>1563</v>
      </c>
      <c r="E298" s="37">
        <f t="shared" si="37"/>
        <v>2648.7523992322458</v>
      </c>
      <c r="F298" s="38">
        <f t="shared" si="44"/>
        <v>0.84227009913382533</v>
      </c>
      <c r="G298" s="39">
        <f t="shared" si="38"/>
        <v>297.61530448220043</v>
      </c>
      <c r="H298" s="39">
        <f t="shared" si="39"/>
        <v>63.541700880026653</v>
      </c>
      <c r="I298" s="37">
        <f t="shared" si="40"/>
        <v>361.1570053622271</v>
      </c>
      <c r="J298" s="40">
        <f t="shared" si="45"/>
        <v>-36.950485280786019</v>
      </c>
      <c r="K298" s="37">
        <f t="shared" si="41"/>
        <v>324.20652008144106</v>
      </c>
      <c r="L298" s="37">
        <f t="shared" si="42"/>
        <v>564488.39938116097</v>
      </c>
      <c r="M298" s="37">
        <f t="shared" si="43"/>
        <v>506734.79088729236</v>
      </c>
      <c r="N298" s="63"/>
      <c r="O298" s="74"/>
      <c r="P298" s="69"/>
    </row>
    <row r="299" spans="1:16" s="34" customFormat="1" x14ac:dyDescent="0.3">
      <c r="A299" s="33">
        <v>1573</v>
      </c>
      <c r="B299" s="34" t="s">
        <v>351</v>
      </c>
      <c r="C299" s="36">
        <v>6278</v>
      </c>
      <c r="D299" s="36">
        <v>2146</v>
      </c>
      <c r="E299" s="37">
        <f t="shared" si="37"/>
        <v>2925.4426840633737</v>
      </c>
      <c r="F299" s="38">
        <f t="shared" si="44"/>
        <v>0.93025414539712681</v>
      </c>
      <c r="G299" s="39">
        <f t="shared" si="38"/>
        <v>131.60113358352373</v>
      </c>
      <c r="H299" s="39">
        <f t="shared" si="39"/>
        <v>0</v>
      </c>
      <c r="I299" s="37">
        <f t="shared" si="40"/>
        <v>131.60113358352373</v>
      </c>
      <c r="J299" s="40">
        <f t="shared" si="45"/>
        <v>-36.950485280786019</v>
      </c>
      <c r="K299" s="37">
        <f t="shared" si="41"/>
        <v>94.650648302737721</v>
      </c>
      <c r="L299" s="37">
        <f t="shared" si="42"/>
        <v>282416.03267024196</v>
      </c>
      <c r="M299" s="37">
        <f t="shared" si="43"/>
        <v>203120.29125767516</v>
      </c>
      <c r="N299" s="63"/>
      <c r="O299" s="74"/>
      <c r="P299" s="69"/>
    </row>
    <row r="300" spans="1:16" s="34" customFormat="1" x14ac:dyDescent="0.3">
      <c r="A300" s="33">
        <v>1576</v>
      </c>
      <c r="B300" s="34" t="s">
        <v>352</v>
      </c>
      <c r="C300" s="36">
        <v>9311</v>
      </c>
      <c r="D300" s="36">
        <v>3549</v>
      </c>
      <c r="E300" s="37">
        <f t="shared" si="37"/>
        <v>2623.5559312482387</v>
      </c>
      <c r="F300" s="38">
        <f t="shared" si="44"/>
        <v>0.83425793778840729</v>
      </c>
      <c r="G300" s="39">
        <f t="shared" si="38"/>
        <v>312.73318527260471</v>
      </c>
      <c r="H300" s="39">
        <f t="shared" si="39"/>
        <v>72.360464674429124</v>
      </c>
      <c r="I300" s="37">
        <f t="shared" si="40"/>
        <v>385.09364994703384</v>
      </c>
      <c r="J300" s="40">
        <f t="shared" si="45"/>
        <v>-36.950485280786019</v>
      </c>
      <c r="K300" s="37">
        <f t="shared" si="41"/>
        <v>348.1431646662478</v>
      </c>
      <c r="L300" s="37">
        <f t="shared" si="42"/>
        <v>1366697.3636620231</v>
      </c>
      <c r="M300" s="37">
        <f t="shared" si="43"/>
        <v>1235560.0914005134</v>
      </c>
      <c r="N300" s="63"/>
      <c r="O300" s="74"/>
      <c r="P300" s="69"/>
    </row>
    <row r="301" spans="1:16" s="34" customFormat="1" x14ac:dyDescent="0.3">
      <c r="A301" s="33">
        <v>1601</v>
      </c>
      <c r="B301" s="34" t="s">
        <v>353</v>
      </c>
      <c r="C301" s="36">
        <v>608169</v>
      </c>
      <c r="D301" s="36">
        <v>184960</v>
      </c>
      <c r="E301" s="37">
        <f t="shared" si="37"/>
        <v>3288.1109429065746</v>
      </c>
      <c r="F301" s="38">
        <f t="shared" si="44"/>
        <v>1.045578110905226</v>
      </c>
      <c r="G301" s="39">
        <f t="shared" si="38"/>
        <v>-85.999821722396788</v>
      </c>
      <c r="H301" s="39">
        <f t="shared" si="39"/>
        <v>0</v>
      </c>
      <c r="I301" s="37">
        <f t="shared" si="40"/>
        <v>-85.999821722396788</v>
      </c>
      <c r="J301" s="40">
        <f t="shared" si="45"/>
        <v>-36.950485280786019</v>
      </c>
      <c r="K301" s="37">
        <f t="shared" si="41"/>
        <v>-122.95030700318281</v>
      </c>
      <c r="L301" s="37">
        <f t="shared" si="42"/>
        <v>-15906527.025774511</v>
      </c>
      <c r="M301" s="37">
        <f t="shared" si="43"/>
        <v>-22740888.783308692</v>
      </c>
      <c r="N301" s="63"/>
      <c r="O301" s="74"/>
      <c r="P301" s="69"/>
    </row>
    <row r="302" spans="1:16" s="34" customFormat="1" x14ac:dyDescent="0.3">
      <c r="A302" s="33">
        <v>1612</v>
      </c>
      <c r="B302" s="34" t="s">
        <v>354</v>
      </c>
      <c r="C302" s="36">
        <v>11380</v>
      </c>
      <c r="D302" s="36">
        <v>4254</v>
      </c>
      <c r="E302" s="37">
        <f t="shared" si="37"/>
        <v>2675.1292900799249</v>
      </c>
      <c r="F302" s="38">
        <f t="shared" si="44"/>
        <v>0.85065762017035418</v>
      </c>
      <c r="G302" s="39">
        <f t="shared" si="38"/>
        <v>281.789169973593</v>
      </c>
      <c r="H302" s="39">
        <f t="shared" si="39"/>
        <v>54.309789083338977</v>
      </c>
      <c r="I302" s="37">
        <f t="shared" si="40"/>
        <v>336.09895905693196</v>
      </c>
      <c r="J302" s="40">
        <f t="shared" si="45"/>
        <v>-36.950485280786019</v>
      </c>
      <c r="K302" s="37">
        <f t="shared" si="41"/>
        <v>299.14847377614592</v>
      </c>
      <c r="L302" s="37">
        <f t="shared" si="42"/>
        <v>1429764.9718281885</v>
      </c>
      <c r="M302" s="37">
        <f t="shared" si="43"/>
        <v>1272577.6074437248</v>
      </c>
      <c r="N302" s="63"/>
      <c r="O302" s="74"/>
      <c r="P302" s="69"/>
    </row>
    <row r="303" spans="1:16" s="34" customFormat="1" x14ac:dyDescent="0.3">
      <c r="A303" s="33">
        <v>1613</v>
      </c>
      <c r="B303" s="34" t="s">
        <v>355</v>
      </c>
      <c r="C303" s="36">
        <v>2656</v>
      </c>
      <c r="D303" s="36">
        <v>982</v>
      </c>
      <c r="E303" s="37">
        <f t="shared" si="37"/>
        <v>2704.6843177189407</v>
      </c>
      <c r="F303" s="38">
        <f t="shared" si="44"/>
        <v>0.86005574891452541</v>
      </c>
      <c r="G303" s="39">
        <f t="shared" si="38"/>
        <v>264.05615339018351</v>
      </c>
      <c r="H303" s="39">
        <f t="shared" si="39"/>
        <v>43.965529409683427</v>
      </c>
      <c r="I303" s="37">
        <f t="shared" si="40"/>
        <v>308.02168279986694</v>
      </c>
      <c r="J303" s="40">
        <f t="shared" si="45"/>
        <v>-36.950485280786019</v>
      </c>
      <c r="K303" s="37">
        <f t="shared" si="41"/>
        <v>271.0711975190809</v>
      </c>
      <c r="L303" s="37">
        <f t="shared" si="42"/>
        <v>302477.29250946932</v>
      </c>
      <c r="M303" s="37">
        <f t="shared" si="43"/>
        <v>266191.91596373747</v>
      </c>
      <c r="N303" s="63"/>
      <c r="O303" s="74"/>
      <c r="P303" s="69"/>
    </row>
    <row r="304" spans="1:16" s="34" customFormat="1" x14ac:dyDescent="0.3">
      <c r="A304" s="33">
        <v>1617</v>
      </c>
      <c r="B304" s="34" t="s">
        <v>356</v>
      </c>
      <c r="C304" s="36">
        <v>11269</v>
      </c>
      <c r="D304" s="36">
        <v>4569</v>
      </c>
      <c r="E304" s="37">
        <f t="shared" si="37"/>
        <v>2466.4040271394178</v>
      </c>
      <c r="F304" s="38">
        <f t="shared" si="44"/>
        <v>0.78428559990919577</v>
      </c>
      <c r="G304" s="39">
        <f t="shared" si="38"/>
        <v>407.02432773789724</v>
      </c>
      <c r="H304" s="39">
        <f t="shared" si="39"/>
        <v>127.36363111251643</v>
      </c>
      <c r="I304" s="37">
        <f t="shared" si="40"/>
        <v>534.38795885041372</v>
      </c>
      <c r="J304" s="40">
        <f t="shared" si="45"/>
        <v>-36.950485280786019</v>
      </c>
      <c r="K304" s="37">
        <f t="shared" si="41"/>
        <v>497.43747356962768</v>
      </c>
      <c r="L304" s="37">
        <f t="shared" si="42"/>
        <v>2441618.5839875401</v>
      </c>
      <c r="M304" s="37">
        <f t="shared" si="43"/>
        <v>2272791.816739629</v>
      </c>
      <c r="N304" s="63"/>
      <c r="O304" s="74"/>
      <c r="P304" s="69"/>
    </row>
    <row r="305" spans="1:16" s="34" customFormat="1" x14ac:dyDescent="0.3">
      <c r="A305" s="33">
        <v>1620</v>
      </c>
      <c r="B305" s="34" t="s">
        <v>357</v>
      </c>
      <c r="C305" s="36">
        <v>17357</v>
      </c>
      <c r="D305" s="36">
        <v>4634</v>
      </c>
      <c r="E305" s="37">
        <f t="shared" si="37"/>
        <v>3745.5761760897713</v>
      </c>
      <c r="F305" s="38">
        <f t="shared" si="44"/>
        <v>1.1910463273437173</v>
      </c>
      <c r="G305" s="39">
        <f t="shared" si="38"/>
        <v>-360.47896163231479</v>
      </c>
      <c r="H305" s="39">
        <f t="shared" si="39"/>
        <v>0</v>
      </c>
      <c r="I305" s="37">
        <f t="shared" si="40"/>
        <v>-360.47896163231479</v>
      </c>
      <c r="J305" s="40">
        <f t="shared" si="45"/>
        <v>-36.950485280786019</v>
      </c>
      <c r="K305" s="37">
        <f t="shared" si="41"/>
        <v>-397.42944691310083</v>
      </c>
      <c r="L305" s="37">
        <f t="shared" si="42"/>
        <v>-1670459.5082041468</v>
      </c>
      <c r="M305" s="37">
        <f t="shared" si="43"/>
        <v>-1841688.0569953092</v>
      </c>
      <c r="N305" s="63"/>
      <c r="O305" s="74"/>
      <c r="P305" s="69"/>
    </row>
    <row r="306" spans="1:16" s="34" customFormat="1" x14ac:dyDescent="0.3">
      <c r="A306" s="33">
        <v>1621</v>
      </c>
      <c r="B306" s="34" t="s">
        <v>358</v>
      </c>
      <c r="C306" s="36">
        <v>13710</v>
      </c>
      <c r="D306" s="36">
        <v>5183</v>
      </c>
      <c r="E306" s="37">
        <f t="shared" si="37"/>
        <v>2645.1861856067912</v>
      </c>
      <c r="F306" s="38">
        <f t="shared" si="44"/>
        <v>0.84113608785186689</v>
      </c>
      <c r="G306" s="39">
        <f t="shared" si="38"/>
        <v>299.75503265747318</v>
      </c>
      <c r="H306" s="39">
        <f t="shared" si="39"/>
        <v>64.789875648935748</v>
      </c>
      <c r="I306" s="37">
        <f t="shared" si="40"/>
        <v>364.54490830640896</v>
      </c>
      <c r="J306" s="40">
        <f t="shared" si="45"/>
        <v>-36.950485280786019</v>
      </c>
      <c r="K306" s="37">
        <f t="shared" si="41"/>
        <v>327.59442302562292</v>
      </c>
      <c r="L306" s="37">
        <f t="shared" si="42"/>
        <v>1889436.2597521176</v>
      </c>
      <c r="M306" s="37">
        <f t="shared" si="43"/>
        <v>1697921.8945418035</v>
      </c>
      <c r="N306" s="63"/>
      <c r="O306" s="74"/>
      <c r="P306" s="69"/>
    </row>
    <row r="307" spans="1:16" s="34" customFormat="1" x14ac:dyDescent="0.3">
      <c r="A307" s="33">
        <v>1622</v>
      </c>
      <c r="B307" s="34" t="s">
        <v>359</v>
      </c>
      <c r="C307" s="36">
        <v>3919</v>
      </c>
      <c r="D307" s="36">
        <v>1770</v>
      </c>
      <c r="E307" s="37">
        <f t="shared" si="37"/>
        <v>2214.1242937853108</v>
      </c>
      <c r="F307" s="38">
        <f t="shared" si="44"/>
        <v>0.70406380338219332</v>
      </c>
      <c r="G307" s="39">
        <f t="shared" si="38"/>
        <v>558.39216775036141</v>
      </c>
      <c r="H307" s="39">
        <f t="shared" si="39"/>
        <v>215.66153778645389</v>
      </c>
      <c r="I307" s="37">
        <f t="shared" si="40"/>
        <v>774.0537055368153</v>
      </c>
      <c r="J307" s="40">
        <f t="shared" si="45"/>
        <v>-36.950485280786019</v>
      </c>
      <c r="K307" s="37">
        <f t="shared" si="41"/>
        <v>737.10322025602932</v>
      </c>
      <c r="L307" s="37">
        <f t="shared" si="42"/>
        <v>1370075.058800163</v>
      </c>
      <c r="M307" s="37">
        <f t="shared" si="43"/>
        <v>1304672.6998531718</v>
      </c>
      <c r="N307" s="63"/>
      <c r="O307" s="74"/>
      <c r="P307" s="69"/>
    </row>
    <row r="308" spans="1:16" s="34" customFormat="1" x14ac:dyDescent="0.3">
      <c r="A308" s="33">
        <v>1624</v>
      </c>
      <c r="B308" s="34" t="s">
        <v>360</v>
      </c>
      <c r="C308" s="36">
        <v>16194</v>
      </c>
      <c r="D308" s="36">
        <v>6676</v>
      </c>
      <c r="E308" s="37">
        <f t="shared" si="37"/>
        <v>2425.7040143798681</v>
      </c>
      <c r="F308" s="38">
        <f t="shared" si="44"/>
        <v>0.77134350543797592</v>
      </c>
      <c r="G308" s="39">
        <f t="shared" si="38"/>
        <v>431.44433539362706</v>
      </c>
      <c r="H308" s="39">
        <f t="shared" si="39"/>
        <v>141.60863557835884</v>
      </c>
      <c r="I308" s="37">
        <f t="shared" si="40"/>
        <v>573.05297097198593</v>
      </c>
      <c r="J308" s="40">
        <f t="shared" si="45"/>
        <v>-36.950485280786019</v>
      </c>
      <c r="K308" s="37">
        <f t="shared" si="41"/>
        <v>536.10248569119994</v>
      </c>
      <c r="L308" s="37">
        <f t="shared" si="42"/>
        <v>3825701.6342089782</v>
      </c>
      <c r="M308" s="37">
        <f t="shared" si="43"/>
        <v>3579020.1944744508</v>
      </c>
      <c r="N308" s="63"/>
      <c r="O308" s="74"/>
      <c r="P308" s="69"/>
    </row>
    <row r="309" spans="1:16" s="34" customFormat="1" x14ac:dyDescent="0.3">
      <c r="A309" s="33">
        <v>1627</v>
      </c>
      <c r="B309" s="34" t="s">
        <v>361</v>
      </c>
      <c r="C309" s="36">
        <v>10870</v>
      </c>
      <c r="D309" s="36">
        <v>4715</v>
      </c>
      <c r="E309" s="37">
        <f t="shared" si="37"/>
        <v>2305.4082714740189</v>
      </c>
      <c r="F309" s="38">
        <f t="shared" si="44"/>
        <v>0.73309096536210649</v>
      </c>
      <c r="G309" s="39">
        <f t="shared" si="38"/>
        <v>503.62178113713662</v>
      </c>
      <c r="H309" s="39">
        <f t="shared" si="39"/>
        <v>183.71214559540607</v>
      </c>
      <c r="I309" s="37">
        <f t="shared" si="40"/>
        <v>687.33392673254275</v>
      </c>
      <c r="J309" s="40">
        <f t="shared" si="45"/>
        <v>-36.950485280786019</v>
      </c>
      <c r="K309" s="37">
        <f t="shared" si="41"/>
        <v>650.38344145175677</v>
      </c>
      <c r="L309" s="37">
        <f t="shared" si="42"/>
        <v>3240779.4645439391</v>
      </c>
      <c r="M309" s="37">
        <f t="shared" si="43"/>
        <v>3066557.9264450329</v>
      </c>
      <c r="N309" s="63"/>
      <c r="O309" s="74"/>
      <c r="P309" s="69"/>
    </row>
    <row r="310" spans="1:16" s="34" customFormat="1" x14ac:dyDescent="0.3">
      <c r="A310" s="33">
        <v>1630</v>
      </c>
      <c r="B310" s="34" t="s">
        <v>362</v>
      </c>
      <c r="C310" s="36">
        <v>8515</v>
      </c>
      <c r="D310" s="36">
        <v>3248</v>
      </c>
      <c r="E310" s="37">
        <f t="shared" si="37"/>
        <v>2621.613300492611</v>
      </c>
      <c r="F310" s="38">
        <f t="shared" si="44"/>
        <v>0.83364020553091234</v>
      </c>
      <c r="G310" s="39">
        <f t="shared" si="38"/>
        <v>313.89876372598138</v>
      </c>
      <c r="H310" s="39">
        <f t="shared" si="39"/>
        <v>73.040385438898852</v>
      </c>
      <c r="I310" s="37">
        <f t="shared" si="40"/>
        <v>386.93914916488023</v>
      </c>
      <c r="J310" s="40">
        <f t="shared" si="45"/>
        <v>-36.950485280786019</v>
      </c>
      <c r="K310" s="37">
        <f t="shared" si="41"/>
        <v>349.98866388409419</v>
      </c>
      <c r="L310" s="37">
        <f t="shared" si="42"/>
        <v>1256778.356487531</v>
      </c>
      <c r="M310" s="37">
        <f t="shared" si="43"/>
        <v>1136763.1802955379</v>
      </c>
      <c r="N310" s="63"/>
      <c r="O310" s="74"/>
      <c r="P310" s="69"/>
    </row>
    <row r="311" spans="1:16" s="34" customFormat="1" x14ac:dyDescent="0.3">
      <c r="A311" s="33">
        <v>1632</v>
      </c>
      <c r="B311" s="34" t="s">
        <v>363</v>
      </c>
      <c r="C311" s="36">
        <v>2194</v>
      </c>
      <c r="D311" s="36">
        <v>977</v>
      </c>
      <c r="E311" s="37">
        <f t="shared" si="37"/>
        <v>2245.6499488229274</v>
      </c>
      <c r="F311" s="38">
        <f t="shared" si="44"/>
        <v>0.7140885669657917</v>
      </c>
      <c r="G311" s="39">
        <f t="shared" si="38"/>
        <v>539.47677472779151</v>
      </c>
      <c r="H311" s="39">
        <f t="shared" si="39"/>
        <v>204.62755852328809</v>
      </c>
      <c r="I311" s="37">
        <f t="shared" si="40"/>
        <v>744.10433325107965</v>
      </c>
      <c r="J311" s="40">
        <f t="shared" si="45"/>
        <v>-36.950485280786019</v>
      </c>
      <c r="K311" s="37">
        <f t="shared" si="41"/>
        <v>707.15384797029367</v>
      </c>
      <c r="L311" s="37">
        <f t="shared" si="42"/>
        <v>726989.93358630477</v>
      </c>
      <c r="M311" s="37">
        <f t="shared" si="43"/>
        <v>690889.30946697691</v>
      </c>
      <c r="N311" s="63"/>
      <c r="O311" s="74"/>
      <c r="P311" s="69"/>
    </row>
    <row r="312" spans="1:16" s="34" customFormat="1" x14ac:dyDescent="0.3">
      <c r="A312" s="33">
        <v>1633</v>
      </c>
      <c r="B312" s="34" t="s">
        <v>364</v>
      </c>
      <c r="C312" s="36">
        <v>2390</v>
      </c>
      <c r="D312" s="36">
        <v>1010</v>
      </c>
      <c r="E312" s="37">
        <f t="shared" si="37"/>
        <v>2366.3366336633662</v>
      </c>
      <c r="F312" s="38">
        <f t="shared" si="44"/>
        <v>0.75246542168205477</v>
      </c>
      <c r="G312" s="39">
        <f t="shared" si="38"/>
        <v>467.06476382352821</v>
      </c>
      <c r="H312" s="39">
        <f t="shared" si="39"/>
        <v>162.3872188291345</v>
      </c>
      <c r="I312" s="37">
        <f t="shared" si="40"/>
        <v>629.45198265266276</v>
      </c>
      <c r="J312" s="40">
        <f t="shared" si="45"/>
        <v>-36.950485280786019</v>
      </c>
      <c r="K312" s="37">
        <f t="shared" si="41"/>
        <v>592.50149737187678</v>
      </c>
      <c r="L312" s="37">
        <f t="shared" si="42"/>
        <v>635746.50247918942</v>
      </c>
      <c r="M312" s="37">
        <f t="shared" si="43"/>
        <v>598426.51234559552</v>
      </c>
      <c r="N312" s="63"/>
      <c r="O312" s="74"/>
      <c r="P312" s="69"/>
    </row>
    <row r="313" spans="1:16" s="34" customFormat="1" x14ac:dyDescent="0.3">
      <c r="A313" s="33">
        <v>1634</v>
      </c>
      <c r="B313" s="34" t="s">
        <v>365</v>
      </c>
      <c r="C313" s="36">
        <v>15753</v>
      </c>
      <c r="D313" s="36">
        <v>6852</v>
      </c>
      <c r="E313" s="37">
        <f t="shared" si="37"/>
        <v>2299.0367775831874</v>
      </c>
      <c r="F313" s="38">
        <f t="shared" si="44"/>
        <v>0.73106491007939423</v>
      </c>
      <c r="G313" s="39">
        <f t="shared" si="38"/>
        <v>507.44467747163549</v>
      </c>
      <c r="H313" s="39">
        <f t="shared" si="39"/>
        <v>185.94216845719711</v>
      </c>
      <c r="I313" s="37">
        <f t="shared" si="40"/>
        <v>693.3868459288326</v>
      </c>
      <c r="J313" s="40">
        <f t="shared" si="45"/>
        <v>-36.950485280786019</v>
      </c>
      <c r="K313" s="37">
        <f t="shared" si="41"/>
        <v>656.43636064804662</v>
      </c>
      <c r="L313" s="37">
        <f t="shared" si="42"/>
        <v>4751086.6683043614</v>
      </c>
      <c r="M313" s="37">
        <f t="shared" si="43"/>
        <v>4497901.9431604156</v>
      </c>
      <c r="N313" s="63"/>
      <c r="O313" s="74"/>
      <c r="P313" s="69"/>
    </row>
    <row r="314" spans="1:16" s="34" customFormat="1" x14ac:dyDescent="0.3">
      <c r="A314" s="33">
        <v>1635</v>
      </c>
      <c r="B314" s="34" t="s">
        <v>366</v>
      </c>
      <c r="C314" s="36">
        <v>5591</v>
      </c>
      <c r="D314" s="36">
        <v>2567</v>
      </c>
      <c r="E314" s="37">
        <f t="shared" si="37"/>
        <v>2178.0288274250097</v>
      </c>
      <c r="F314" s="38">
        <f t="shared" si="44"/>
        <v>0.6925858970145069</v>
      </c>
      <c r="G314" s="39">
        <f t="shared" si="38"/>
        <v>580.04944756654209</v>
      </c>
      <c r="H314" s="39">
        <f t="shared" si="39"/>
        <v>228.29495101255927</v>
      </c>
      <c r="I314" s="37">
        <f t="shared" si="40"/>
        <v>808.34439857910138</v>
      </c>
      <c r="J314" s="40">
        <f t="shared" si="45"/>
        <v>-36.950485280786019</v>
      </c>
      <c r="K314" s="37">
        <f t="shared" si="41"/>
        <v>771.3939132983154</v>
      </c>
      <c r="L314" s="37">
        <f t="shared" si="42"/>
        <v>2075020.0711525532</v>
      </c>
      <c r="M314" s="37">
        <f t="shared" si="43"/>
        <v>1980168.1754367757</v>
      </c>
      <c r="N314" s="63"/>
      <c r="O314" s="74"/>
      <c r="P314" s="69"/>
    </row>
    <row r="315" spans="1:16" s="34" customFormat="1" x14ac:dyDescent="0.3">
      <c r="A315" s="33">
        <v>1636</v>
      </c>
      <c r="B315" s="34" t="s">
        <v>367</v>
      </c>
      <c r="C315" s="36">
        <v>8605</v>
      </c>
      <c r="D315" s="36">
        <v>3967</v>
      </c>
      <c r="E315" s="37">
        <f t="shared" si="37"/>
        <v>2169.1454499621882</v>
      </c>
      <c r="F315" s="38">
        <f t="shared" si="44"/>
        <v>0.68976109420605169</v>
      </c>
      <c r="G315" s="39">
        <f t="shared" si="38"/>
        <v>585.37947404423505</v>
      </c>
      <c r="H315" s="39">
        <f t="shared" si="39"/>
        <v>231.4041331245468</v>
      </c>
      <c r="I315" s="37">
        <f t="shared" si="40"/>
        <v>816.78360716878183</v>
      </c>
      <c r="J315" s="40">
        <f t="shared" si="45"/>
        <v>-36.950485280786019</v>
      </c>
      <c r="K315" s="37">
        <f t="shared" si="41"/>
        <v>779.83312188799584</v>
      </c>
      <c r="L315" s="37">
        <f t="shared" si="42"/>
        <v>3240180.5696385577</v>
      </c>
      <c r="M315" s="37">
        <f t="shared" si="43"/>
        <v>3093597.9945296794</v>
      </c>
      <c r="N315" s="63"/>
      <c r="O315" s="74"/>
      <c r="P315" s="69"/>
    </row>
    <row r="316" spans="1:16" s="34" customFormat="1" x14ac:dyDescent="0.3">
      <c r="A316" s="33">
        <v>1638</v>
      </c>
      <c r="B316" s="34" t="s">
        <v>368</v>
      </c>
      <c r="C316" s="36">
        <v>30131</v>
      </c>
      <c r="D316" s="36">
        <v>11722</v>
      </c>
      <c r="E316" s="37">
        <f t="shared" si="37"/>
        <v>2570.4657908206791</v>
      </c>
      <c r="F316" s="38">
        <f t="shared" si="44"/>
        <v>0.81737593784990403</v>
      </c>
      <c r="G316" s="39">
        <f t="shared" si="38"/>
        <v>344.58726952914049</v>
      </c>
      <c r="H316" s="39">
        <f t="shared" si="39"/>
        <v>90.942013824074991</v>
      </c>
      <c r="I316" s="37">
        <f t="shared" si="40"/>
        <v>435.52928335321548</v>
      </c>
      <c r="J316" s="40">
        <f t="shared" si="45"/>
        <v>-36.950485280786019</v>
      </c>
      <c r="K316" s="37">
        <f t="shared" si="41"/>
        <v>398.57879807242944</v>
      </c>
      <c r="L316" s="37">
        <f t="shared" si="42"/>
        <v>5105274.259466392</v>
      </c>
      <c r="M316" s="37">
        <f t="shared" si="43"/>
        <v>4672140.6710050181</v>
      </c>
      <c r="N316" s="63"/>
      <c r="O316" s="74"/>
      <c r="P316" s="69"/>
    </row>
    <row r="317" spans="1:16" s="34" customFormat="1" x14ac:dyDescent="0.3">
      <c r="A317" s="33">
        <v>1640</v>
      </c>
      <c r="B317" s="34" t="s">
        <v>369</v>
      </c>
      <c r="C317" s="36">
        <v>15113</v>
      </c>
      <c r="D317" s="36">
        <v>5593</v>
      </c>
      <c r="E317" s="37">
        <f t="shared" si="37"/>
        <v>2702.127659574468</v>
      </c>
      <c r="F317" s="38">
        <f t="shared" si="44"/>
        <v>0.85924276363533481</v>
      </c>
      <c r="G317" s="39">
        <f t="shared" si="38"/>
        <v>265.59014827686713</v>
      </c>
      <c r="H317" s="39">
        <f t="shared" si="39"/>
        <v>44.860359760248883</v>
      </c>
      <c r="I317" s="37">
        <f t="shared" si="40"/>
        <v>310.45050803711604</v>
      </c>
      <c r="J317" s="40">
        <f t="shared" si="45"/>
        <v>-36.950485280786019</v>
      </c>
      <c r="K317" s="37">
        <f t="shared" si="41"/>
        <v>273.50002275633</v>
      </c>
      <c r="L317" s="37">
        <f t="shared" si="42"/>
        <v>1736349.69145159</v>
      </c>
      <c r="M317" s="37">
        <f t="shared" si="43"/>
        <v>1529685.6272761538</v>
      </c>
      <c r="N317" s="63"/>
      <c r="O317" s="74"/>
      <c r="P317" s="69"/>
    </row>
    <row r="318" spans="1:16" s="34" customFormat="1" x14ac:dyDescent="0.3">
      <c r="A318" s="33">
        <v>1644</v>
      </c>
      <c r="B318" s="34" t="s">
        <v>370</v>
      </c>
      <c r="C318" s="36">
        <v>4740</v>
      </c>
      <c r="D318" s="36">
        <v>2014</v>
      </c>
      <c r="E318" s="37">
        <f t="shared" si="37"/>
        <v>2353.5253227408143</v>
      </c>
      <c r="F318" s="38">
        <f t="shared" si="44"/>
        <v>0.74839158521327054</v>
      </c>
      <c r="G318" s="39">
        <f t="shared" si="38"/>
        <v>474.75155037705935</v>
      </c>
      <c r="H318" s="39">
        <f t="shared" si="39"/>
        <v>166.87117765202765</v>
      </c>
      <c r="I318" s="37">
        <f t="shared" si="40"/>
        <v>641.62272802908706</v>
      </c>
      <c r="J318" s="40">
        <f t="shared" si="45"/>
        <v>-36.950485280786019</v>
      </c>
      <c r="K318" s="37">
        <f t="shared" si="41"/>
        <v>604.67224274830107</v>
      </c>
      <c r="L318" s="37">
        <f t="shared" si="42"/>
        <v>1292228.1742505813</v>
      </c>
      <c r="M318" s="37">
        <f t="shared" si="43"/>
        <v>1217809.8968950785</v>
      </c>
      <c r="N318" s="63"/>
      <c r="O318" s="74"/>
      <c r="P318" s="69"/>
    </row>
    <row r="319" spans="1:16" s="34" customFormat="1" x14ac:dyDescent="0.3">
      <c r="A319" s="33">
        <v>1648</v>
      </c>
      <c r="B319" s="34" t="s">
        <v>371</v>
      </c>
      <c r="C319" s="36">
        <v>14258</v>
      </c>
      <c r="D319" s="36">
        <v>6336</v>
      </c>
      <c r="E319" s="37">
        <f t="shared" si="37"/>
        <v>2250.3156565656564</v>
      </c>
      <c r="F319" s="38">
        <f t="shared" si="44"/>
        <v>0.71557220361077856</v>
      </c>
      <c r="G319" s="39">
        <f t="shared" si="38"/>
        <v>536.67735008215413</v>
      </c>
      <c r="H319" s="39">
        <f t="shared" si="39"/>
        <v>202.99456081333295</v>
      </c>
      <c r="I319" s="37">
        <f t="shared" si="40"/>
        <v>739.67191089548714</v>
      </c>
      <c r="J319" s="40">
        <f t="shared" si="45"/>
        <v>-36.950485280786019</v>
      </c>
      <c r="K319" s="37">
        <f t="shared" si="41"/>
        <v>702.72142561470116</v>
      </c>
      <c r="L319" s="37">
        <f t="shared" si="42"/>
        <v>4686561.2274338063</v>
      </c>
      <c r="M319" s="37">
        <f t="shared" si="43"/>
        <v>4452442.9526947467</v>
      </c>
      <c r="N319" s="63"/>
      <c r="O319" s="74"/>
      <c r="P319" s="69"/>
    </row>
    <row r="320" spans="1:16" s="34" customFormat="1" x14ac:dyDescent="0.3">
      <c r="A320" s="33">
        <v>1653</v>
      </c>
      <c r="B320" s="34" t="s">
        <v>372</v>
      </c>
      <c r="C320" s="36">
        <v>42468</v>
      </c>
      <c r="D320" s="36">
        <v>15916</v>
      </c>
      <c r="E320" s="37">
        <f t="shared" si="37"/>
        <v>2668.2583563709477</v>
      </c>
      <c r="F320" s="38">
        <f t="shared" si="44"/>
        <v>0.84847274927873007</v>
      </c>
      <c r="G320" s="39">
        <f t="shared" si="38"/>
        <v>285.91173019897934</v>
      </c>
      <c r="H320" s="39">
        <f t="shared" si="39"/>
        <v>56.714615881480988</v>
      </c>
      <c r="I320" s="37">
        <f t="shared" si="40"/>
        <v>342.62634608046034</v>
      </c>
      <c r="J320" s="40">
        <f t="shared" si="45"/>
        <v>-36.950485280786019</v>
      </c>
      <c r="K320" s="37">
        <f t="shared" si="41"/>
        <v>305.6758607996743</v>
      </c>
      <c r="L320" s="37">
        <f t="shared" si="42"/>
        <v>5453240.9242166067</v>
      </c>
      <c r="M320" s="37">
        <f t="shared" si="43"/>
        <v>4865137.0004876163</v>
      </c>
      <c r="N320" s="63"/>
      <c r="O320" s="74"/>
      <c r="P320" s="69"/>
    </row>
    <row r="321" spans="1:16" s="34" customFormat="1" x14ac:dyDescent="0.3">
      <c r="A321" s="33">
        <v>1657</v>
      </c>
      <c r="B321" s="34" t="s">
        <v>373</v>
      </c>
      <c r="C321" s="36">
        <v>18733</v>
      </c>
      <c r="D321" s="36">
        <v>7668</v>
      </c>
      <c r="E321" s="37">
        <f t="shared" si="37"/>
        <v>2443.0099113197703</v>
      </c>
      <c r="F321" s="38">
        <f t="shared" si="44"/>
        <v>0.7768465639856138</v>
      </c>
      <c r="G321" s="39">
        <f t="shared" si="38"/>
        <v>421.06079722968576</v>
      </c>
      <c r="H321" s="39">
        <f t="shared" si="39"/>
        <v>135.55157164939308</v>
      </c>
      <c r="I321" s="37">
        <f t="shared" si="40"/>
        <v>556.61236887907887</v>
      </c>
      <c r="J321" s="40">
        <f t="shared" si="45"/>
        <v>-36.950485280786019</v>
      </c>
      <c r="K321" s="37">
        <f t="shared" si="41"/>
        <v>519.66188359829289</v>
      </c>
      <c r="L321" s="37">
        <f t="shared" si="42"/>
        <v>4268103.6445647767</v>
      </c>
      <c r="M321" s="37">
        <f t="shared" si="43"/>
        <v>3984767.3234317098</v>
      </c>
      <c r="N321" s="63"/>
      <c r="O321" s="74"/>
      <c r="P321" s="69"/>
    </row>
    <row r="322" spans="1:16" s="34" customFormat="1" x14ac:dyDescent="0.3">
      <c r="A322" s="33">
        <v>1662</v>
      </c>
      <c r="B322" s="34" t="s">
        <v>374</v>
      </c>
      <c r="C322" s="36">
        <v>16382</v>
      </c>
      <c r="D322" s="36">
        <v>5995</v>
      </c>
      <c r="E322" s="37">
        <f t="shared" si="37"/>
        <v>2732.6105087572978</v>
      </c>
      <c r="F322" s="38">
        <f t="shared" si="44"/>
        <v>0.86893592801360797</v>
      </c>
      <c r="G322" s="39">
        <f t="shared" si="38"/>
        <v>247.30043876716925</v>
      </c>
      <c r="H322" s="39">
        <f t="shared" si="39"/>
        <v>34.19136254625846</v>
      </c>
      <c r="I322" s="37">
        <f t="shared" si="40"/>
        <v>281.49180131342769</v>
      </c>
      <c r="J322" s="40">
        <f t="shared" si="45"/>
        <v>-36.950485280786019</v>
      </c>
      <c r="K322" s="37">
        <f t="shared" si="41"/>
        <v>244.54131603264167</v>
      </c>
      <c r="L322" s="37">
        <f t="shared" si="42"/>
        <v>1687543.348873999</v>
      </c>
      <c r="M322" s="37">
        <f t="shared" si="43"/>
        <v>1466025.1896156869</v>
      </c>
      <c r="N322" s="63"/>
      <c r="O322" s="74"/>
      <c r="P322" s="69"/>
    </row>
    <row r="323" spans="1:16" s="34" customFormat="1" x14ac:dyDescent="0.3">
      <c r="A323" s="33">
        <v>1663</v>
      </c>
      <c r="B323" s="34" t="s">
        <v>375</v>
      </c>
      <c r="C323" s="36">
        <v>41466</v>
      </c>
      <c r="D323" s="36">
        <v>13498</v>
      </c>
      <c r="E323" s="37">
        <f t="shared" si="37"/>
        <v>3072.0106682471478</v>
      </c>
      <c r="F323" s="38">
        <f t="shared" si="44"/>
        <v>0.97686092925661283</v>
      </c>
      <c r="G323" s="39">
        <f t="shared" si="38"/>
        <v>43.660343073259263</v>
      </c>
      <c r="H323" s="39">
        <f t="shared" si="39"/>
        <v>0</v>
      </c>
      <c r="I323" s="37">
        <f t="shared" si="40"/>
        <v>43.660343073259263</v>
      </c>
      <c r="J323" s="40">
        <f t="shared" si="45"/>
        <v>-36.950485280786019</v>
      </c>
      <c r="K323" s="37">
        <f t="shared" si="41"/>
        <v>6.7098577924732439</v>
      </c>
      <c r="L323" s="37">
        <f t="shared" si="42"/>
        <v>589327.31080285355</v>
      </c>
      <c r="M323" s="37">
        <f t="shared" si="43"/>
        <v>90569.66048280384</v>
      </c>
      <c r="N323" s="63"/>
      <c r="O323" s="74"/>
      <c r="P323" s="69"/>
    </row>
    <row r="324" spans="1:16" s="34" customFormat="1" x14ac:dyDescent="0.3">
      <c r="A324" s="33">
        <v>1664</v>
      </c>
      <c r="B324" s="34" t="s">
        <v>376</v>
      </c>
      <c r="C324" s="36">
        <v>9706</v>
      </c>
      <c r="D324" s="36">
        <v>4078</v>
      </c>
      <c r="E324" s="37">
        <f t="shared" si="37"/>
        <v>2380.0882785679255</v>
      </c>
      <c r="F324" s="38">
        <f t="shared" si="44"/>
        <v>0.75683827258362391</v>
      </c>
      <c r="G324" s="39">
        <f t="shared" si="38"/>
        <v>458.81377688079266</v>
      </c>
      <c r="H324" s="39">
        <f t="shared" si="39"/>
        <v>157.57414311253876</v>
      </c>
      <c r="I324" s="37">
        <f t="shared" si="40"/>
        <v>616.38791999333148</v>
      </c>
      <c r="J324" s="40">
        <f t="shared" si="45"/>
        <v>-36.950485280786019</v>
      </c>
      <c r="K324" s="37">
        <f t="shared" si="41"/>
        <v>579.4374347125455</v>
      </c>
      <c r="L324" s="37">
        <f t="shared" si="42"/>
        <v>2513629.937732806</v>
      </c>
      <c r="M324" s="37">
        <f t="shared" si="43"/>
        <v>2362945.8587577604</v>
      </c>
      <c r="N324" s="63"/>
      <c r="O324" s="74"/>
      <c r="P324" s="69"/>
    </row>
    <row r="325" spans="1:16" s="34" customFormat="1" x14ac:dyDescent="0.3">
      <c r="A325" s="33">
        <v>1665</v>
      </c>
      <c r="B325" s="34" t="s">
        <v>377</v>
      </c>
      <c r="C325" s="36">
        <v>2151</v>
      </c>
      <c r="D325" s="36">
        <v>863</v>
      </c>
      <c r="E325" s="37">
        <f t="shared" si="37"/>
        <v>2492.4681344148321</v>
      </c>
      <c r="F325" s="38">
        <f t="shared" si="44"/>
        <v>0.79257365968596505</v>
      </c>
      <c r="G325" s="39">
        <f t="shared" si="38"/>
        <v>391.38586337264866</v>
      </c>
      <c r="H325" s="39">
        <f t="shared" si="39"/>
        <v>118.24119356612145</v>
      </c>
      <c r="I325" s="37">
        <f t="shared" si="40"/>
        <v>509.62705693877012</v>
      </c>
      <c r="J325" s="40">
        <f t="shared" si="45"/>
        <v>-36.950485280786019</v>
      </c>
      <c r="K325" s="37">
        <f t="shared" si="41"/>
        <v>472.67657165798408</v>
      </c>
      <c r="L325" s="37">
        <f t="shared" si="42"/>
        <v>439808.15013815864</v>
      </c>
      <c r="M325" s="37">
        <f t="shared" si="43"/>
        <v>407919.88134084025</v>
      </c>
      <c r="N325" s="63"/>
      <c r="O325" s="74"/>
      <c r="P325" s="69"/>
    </row>
    <row r="326" spans="1:16" s="34" customFormat="1" x14ac:dyDescent="0.3">
      <c r="A326" s="33">
        <v>1702</v>
      </c>
      <c r="B326" s="34" t="s">
        <v>378</v>
      </c>
      <c r="C326" s="36">
        <v>52254</v>
      </c>
      <c r="D326" s="36">
        <v>21650</v>
      </c>
      <c r="E326" s="37">
        <f t="shared" si="37"/>
        <v>2413.5796766743647</v>
      </c>
      <c r="F326" s="38">
        <f t="shared" si="44"/>
        <v>0.76748811785093451</v>
      </c>
      <c r="G326" s="39">
        <f t="shared" si="38"/>
        <v>438.71893801692914</v>
      </c>
      <c r="H326" s="39">
        <f t="shared" si="39"/>
        <v>145.85215377528505</v>
      </c>
      <c r="I326" s="37">
        <f t="shared" si="40"/>
        <v>584.57109179221425</v>
      </c>
      <c r="J326" s="40">
        <f t="shared" si="45"/>
        <v>-36.950485280786019</v>
      </c>
      <c r="K326" s="37">
        <f t="shared" si="41"/>
        <v>547.62060651142826</v>
      </c>
      <c r="L326" s="37">
        <f t="shared" si="42"/>
        <v>12655964.137301438</v>
      </c>
      <c r="M326" s="37">
        <f t="shared" si="43"/>
        <v>11855986.130972423</v>
      </c>
      <c r="N326" s="63"/>
      <c r="O326" s="74"/>
      <c r="P326" s="69"/>
    </row>
    <row r="327" spans="1:16" s="34" customFormat="1" x14ac:dyDescent="0.3">
      <c r="A327" s="33">
        <v>1703</v>
      </c>
      <c r="B327" s="34" t="s">
        <v>379</v>
      </c>
      <c r="C327" s="36">
        <v>34907</v>
      </c>
      <c r="D327" s="36">
        <v>13026</v>
      </c>
      <c r="E327" s="37">
        <f t="shared" si="37"/>
        <v>2679.794257638569</v>
      </c>
      <c r="F327" s="38">
        <f t="shared" si="44"/>
        <v>0.85214102144606962</v>
      </c>
      <c r="G327" s="39">
        <f t="shared" si="38"/>
        <v>278.99018943840656</v>
      </c>
      <c r="H327" s="39">
        <f t="shared" si="39"/>
        <v>52.677050437813541</v>
      </c>
      <c r="I327" s="37">
        <f t="shared" si="40"/>
        <v>331.66723987622009</v>
      </c>
      <c r="J327" s="40">
        <f t="shared" si="45"/>
        <v>-36.950485280786019</v>
      </c>
      <c r="K327" s="37">
        <f t="shared" si="41"/>
        <v>294.71675459543405</v>
      </c>
      <c r="L327" s="37">
        <f t="shared" si="42"/>
        <v>4320297.4666276425</v>
      </c>
      <c r="M327" s="37">
        <f t="shared" si="43"/>
        <v>3838980.4453601241</v>
      </c>
      <c r="N327" s="63"/>
      <c r="O327" s="74"/>
      <c r="P327" s="69"/>
    </row>
    <row r="328" spans="1:16" s="34" customFormat="1" x14ac:dyDescent="0.3">
      <c r="A328" s="33">
        <v>1711</v>
      </c>
      <c r="B328" s="34" t="s">
        <v>380</v>
      </c>
      <c r="C328" s="36">
        <v>5410</v>
      </c>
      <c r="D328" s="36">
        <v>2558</v>
      </c>
      <c r="E328" s="37">
        <f t="shared" ref="E328:E391" si="46">(C328*1000)/D328</f>
        <v>2114.9335418295545</v>
      </c>
      <c r="F328" s="38">
        <f t="shared" si="44"/>
        <v>0.67252238618247717</v>
      </c>
      <c r="G328" s="39">
        <f t="shared" ref="G328:G391" si="47">(E$437-E328)*0.6</f>
        <v>617.90661892381524</v>
      </c>
      <c r="H328" s="39">
        <f t="shared" ref="H328:H391" si="48">IF(E328&gt;=E$437*0.9,0,IF(E328&lt;0.9*E$437,(E$437*0.9-E328)*0.35))</f>
        <v>250.37830097096858</v>
      </c>
      <c r="I328" s="37">
        <f t="shared" ref="I328:I390" si="49">G328+H328</f>
        <v>868.2849198947838</v>
      </c>
      <c r="J328" s="40">
        <f t="shared" si="45"/>
        <v>-36.950485280786019</v>
      </c>
      <c r="K328" s="37">
        <f t="shared" ref="K328:K390" si="50">I328+J328</f>
        <v>831.33443461399781</v>
      </c>
      <c r="L328" s="37">
        <f t="shared" ref="L328:L391" si="51">(I328*D328)</f>
        <v>2221072.8250908568</v>
      </c>
      <c r="M328" s="37">
        <f t="shared" ref="M328:M391" si="52">(K328*D328)</f>
        <v>2126553.4837426064</v>
      </c>
      <c r="N328" s="63"/>
      <c r="O328" s="74"/>
      <c r="P328" s="69"/>
    </row>
    <row r="329" spans="1:16" s="34" customFormat="1" x14ac:dyDescent="0.3">
      <c r="A329" s="33">
        <v>1714</v>
      </c>
      <c r="B329" s="34" t="s">
        <v>381</v>
      </c>
      <c r="C329" s="36">
        <v>61187</v>
      </c>
      <c r="D329" s="36">
        <v>22957</v>
      </c>
      <c r="E329" s="37">
        <f t="shared" si="46"/>
        <v>2665.2872762120487</v>
      </c>
      <c r="F329" s="38">
        <f t="shared" ref="F329:F392" si="53">IF(ISNUMBER(C329),E329/E$437,"")</f>
        <v>0.84752798298774124</v>
      </c>
      <c r="G329" s="39">
        <f t="shared" si="47"/>
        <v>287.69437829431871</v>
      </c>
      <c r="H329" s="39">
        <f t="shared" si="48"/>
        <v>57.754493937095639</v>
      </c>
      <c r="I329" s="37">
        <f t="shared" si="49"/>
        <v>345.44887223141433</v>
      </c>
      <c r="J329" s="40">
        <f t="shared" si="45"/>
        <v>-36.950485280786019</v>
      </c>
      <c r="K329" s="37">
        <f t="shared" si="50"/>
        <v>308.49838695062829</v>
      </c>
      <c r="L329" s="37">
        <f t="shared" si="51"/>
        <v>7930469.7598165786</v>
      </c>
      <c r="M329" s="37">
        <f t="shared" si="52"/>
        <v>7082197.4692255734</v>
      </c>
      <c r="N329" s="63"/>
      <c r="O329" s="74"/>
      <c r="P329" s="69"/>
    </row>
    <row r="330" spans="1:16" s="34" customFormat="1" x14ac:dyDescent="0.3">
      <c r="A330" s="33">
        <v>1717</v>
      </c>
      <c r="B330" s="34" t="s">
        <v>382</v>
      </c>
      <c r="C330" s="36">
        <v>5507</v>
      </c>
      <c r="D330" s="36">
        <v>2624</v>
      </c>
      <c r="E330" s="37">
        <f t="shared" si="46"/>
        <v>2098.7042682926831</v>
      </c>
      <c r="F330" s="38">
        <f t="shared" si="53"/>
        <v>0.66736168039709198</v>
      </c>
      <c r="G330" s="39">
        <f t="shared" si="47"/>
        <v>627.64418304593812</v>
      </c>
      <c r="H330" s="39">
        <f t="shared" si="48"/>
        <v>256.05854670887362</v>
      </c>
      <c r="I330" s="37">
        <f t="shared" si="49"/>
        <v>883.7027297548118</v>
      </c>
      <c r="J330" s="40">
        <f t="shared" ref="J330:J361" si="54">I$439</f>
        <v>-36.950485280786019</v>
      </c>
      <c r="K330" s="37">
        <f t="shared" si="50"/>
        <v>846.75224447402582</v>
      </c>
      <c r="L330" s="37">
        <f t="shared" si="51"/>
        <v>2318835.9628766263</v>
      </c>
      <c r="M330" s="37">
        <f t="shared" si="52"/>
        <v>2221877.8894998436</v>
      </c>
      <c r="N330" s="63"/>
      <c r="O330" s="74"/>
      <c r="P330" s="69"/>
    </row>
    <row r="331" spans="1:16" s="34" customFormat="1" x14ac:dyDescent="0.3">
      <c r="A331" s="33">
        <v>1718</v>
      </c>
      <c r="B331" s="34" t="s">
        <v>383</v>
      </c>
      <c r="C331" s="36">
        <v>7897</v>
      </c>
      <c r="D331" s="36">
        <v>3506</v>
      </c>
      <c r="E331" s="37">
        <f t="shared" si="46"/>
        <v>2252.4244152880774</v>
      </c>
      <c r="F331" s="38">
        <f t="shared" si="53"/>
        <v>0.71624276248170116</v>
      </c>
      <c r="G331" s="39">
        <f t="shared" si="47"/>
        <v>535.41209484870149</v>
      </c>
      <c r="H331" s="39">
        <f t="shared" si="48"/>
        <v>202.25649526048559</v>
      </c>
      <c r="I331" s="37">
        <f t="shared" si="49"/>
        <v>737.66859010918711</v>
      </c>
      <c r="J331" s="40">
        <f t="shared" si="54"/>
        <v>-36.950485280786019</v>
      </c>
      <c r="K331" s="37">
        <f t="shared" si="50"/>
        <v>700.71810482840112</v>
      </c>
      <c r="L331" s="37">
        <f t="shared" si="51"/>
        <v>2586266.0769228102</v>
      </c>
      <c r="M331" s="37">
        <f t="shared" si="52"/>
        <v>2456717.6755283745</v>
      </c>
      <c r="N331" s="63"/>
      <c r="O331" s="74"/>
      <c r="P331" s="69"/>
    </row>
    <row r="332" spans="1:16" s="34" customFormat="1" x14ac:dyDescent="0.3">
      <c r="A332" s="33">
        <v>1719</v>
      </c>
      <c r="B332" s="34" t="s">
        <v>384</v>
      </c>
      <c r="C332" s="36">
        <v>48975</v>
      </c>
      <c r="D332" s="36">
        <v>19474</v>
      </c>
      <c r="E332" s="37">
        <f t="shared" si="46"/>
        <v>2514.8916504056692</v>
      </c>
      <c r="F332" s="38">
        <f t="shared" si="53"/>
        <v>0.79970405701642355</v>
      </c>
      <c r="G332" s="39">
        <f t="shared" si="47"/>
        <v>377.9317537781464</v>
      </c>
      <c r="H332" s="39">
        <f t="shared" si="48"/>
        <v>110.39296296932845</v>
      </c>
      <c r="I332" s="37">
        <f t="shared" si="49"/>
        <v>488.32471674747484</v>
      </c>
      <c r="J332" s="40">
        <f t="shared" si="54"/>
        <v>-36.950485280786019</v>
      </c>
      <c r="K332" s="37">
        <f t="shared" si="50"/>
        <v>451.3742314666888</v>
      </c>
      <c r="L332" s="37">
        <f t="shared" si="51"/>
        <v>9509635.5339403246</v>
      </c>
      <c r="M332" s="37">
        <f t="shared" si="52"/>
        <v>8790061.7835822981</v>
      </c>
      <c r="N332" s="63"/>
      <c r="O332" s="74"/>
      <c r="P332" s="69"/>
    </row>
    <row r="333" spans="1:16" s="34" customFormat="1" x14ac:dyDescent="0.3">
      <c r="A333" s="33">
        <v>1721</v>
      </c>
      <c r="B333" s="34" t="s">
        <v>385</v>
      </c>
      <c r="C333" s="36">
        <v>36273</v>
      </c>
      <c r="D333" s="36">
        <v>14809</v>
      </c>
      <c r="E333" s="37">
        <f t="shared" si="46"/>
        <v>2449.3888851374163</v>
      </c>
      <c r="F333" s="38">
        <f t="shared" si="53"/>
        <v>0.77887499779140024</v>
      </c>
      <c r="G333" s="39">
        <f t="shared" si="47"/>
        <v>417.23341293909817</v>
      </c>
      <c r="H333" s="39">
        <f t="shared" si="48"/>
        <v>133.31893081321698</v>
      </c>
      <c r="I333" s="37">
        <f t="shared" si="49"/>
        <v>550.55234375231521</v>
      </c>
      <c r="J333" s="40">
        <f t="shared" si="54"/>
        <v>-36.950485280786019</v>
      </c>
      <c r="K333" s="37">
        <f t="shared" si="50"/>
        <v>513.60185847152923</v>
      </c>
      <c r="L333" s="37">
        <f t="shared" si="51"/>
        <v>8153129.6586280363</v>
      </c>
      <c r="M333" s="37">
        <f t="shared" si="52"/>
        <v>7605929.9221048765</v>
      </c>
      <c r="N333" s="63"/>
      <c r="O333" s="74"/>
      <c r="P333" s="69"/>
    </row>
    <row r="334" spans="1:16" s="34" customFormat="1" x14ac:dyDescent="0.3">
      <c r="A334" s="33">
        <v>1724</v>
      </c>
      <c r="B334" s="34" t="s">
        <v>386</v>
      </c>
      <c r="C334" s="36">
        <v>5247</v>
      </c>
      <c r="D334" s="36">
        <v>2547</v>
      </c>
      <c r="E334" s="37">
        <f t="shared" si="46"/>
        <v>2060.0706713780919</v>
      </c>
      <c r="F334" s="38">
        <f t="shared" si="53"/>
        <v>0.65507668029191768</v>
      </c>
      <c r="G334" s="39">
        <f t="shared" si="47"/>
        <v>650.82434119469281</v>
      </c>
      <c r="H334" s="39">
        <f t="shared" si="48"/>
        <v>269.58030562898051</v>
      </c>
      <c r="I334" s="37">
        <f t="shared" si="49"/>
        <v>920.40464682367337</v>
      </c>
      <c r="J334" s="40">
        <f t="shared" si="54"/>
        <v>-36.950485280786019</v>
      </c>
      <c r="K334" s="37">
        <f t="shared" si="50"/>
        <v>883.45416154288739</v>
      </c>
      <c r="L334" s="37">
        <f t="shared" si="51"/>
        <v>2344270.6354598962</v>
      </c>
      <c r="M334" s="37">
        <f t="shared" si="52"/>
        <v>2250157.7494497341</v>
      </c>
      <c r="N334" s="63"/>
      <c r="O334" s="74"/>
      <c r="P334" s="69"/>
    </row>
    <row r="335" spans="1:16" s="34" customFormat="1" x14ac:dyDescent="0.3">
      <c r="A335" s="33">
        <v>1725</v>
      </c>
      <c r="B335" s="34" t="s">
        <v>387</v>
      </c>
      <c r="C335" s="36">
        <v>3206</v>
      </c>
      <c r="D335" s="36">
        <v>1644</v>
      </c>
      <c r="E335" s="37">
        <f t="shared" si="46"/>
        <v>1950.1216545012167</v>
      </c>
      <c r="F335" s="38">
        <f t="shared" si="53"/>
        <v>0.62011426954661919</v>
      </c>
      <c r="G335" s="39">
        <f t="shared" si="47"/>
        <v>716.79375132081793</v>
      </c>
      <c r="H335" s="39">
        <f t="shared" si="48"/>
        <v>308.06246153588683</v>
      </c>
      <c r="I335" s="37">
        <f t="shared" si="49"/>
        <v>1024.8562128567048</v>
      </c>
      <c r="J335" s="40">
        <f t="shared" si="54"/>
        <v>-36.950485280786019</v>
      </c>
      <c r="K335" s="37">
        <f t="shared" si="50"/>
        <v>987.90572757591883</v>
      </c>
      <c r="L335" s="37">
        <f t="shared" si="51"/>
        <v>1684863.6139364226</v>
      </c>
      <c r="M335" s="37">
        <f t="shared" si="52"/>
        <v>1624117.0161348106</v>
      </c>
      <c r="N335" s="63"/>
      <c r="O335" s="74"/>
      <c r="P335" s="69"/>
    </row>
    <row r="336" spans="1:16" s="34" customFormat="1" x14ac:dyDescent="0.3">
      <c r="A336" s="33">
        <v>1736</v>
      </c>
      <c r="B336" s="34" t="s">
        <v>388</v>
      </c>
      <c r="C336" s="36">
        <v>4663</v>
      </c>
      <c r="D336" s="36">
        <v>2153</v>
      </c>
      <c r="E336" s="37">
        <f t="shared" si="46"/>
        <v>2165.8151416627961</v>
      </c>
      <c r="F336" s="38">
        <f t="shared" si="53"/>
        <v>0.68870209786411796</v>
      </c>
      <c r="G336" s="39">
        <f t="shared" si="47"/>
        <v>587.37765902387025</v>
      </c>
      <c r="H336" s="39">
        <f t="shared" si="48"/>
        <v>232.56974102933404</v>
      </c>
      <c r="I336" s="37">
        <f t="shared" si="49"/>
        <v>819.94740005320432</v>
      </c>
      <c r="J336" s="40">
        <f t="shared" si="54"/>
        <v>-36.950485280786019</v>
      </c>
      <c r="K336" s="37">
        <f t="shared" si="50"/>
        <v>782.99691477241834</v>
      </c>
      <c r="L336" s="37">
        <f t="shared" si="51"/>
        <v>1765346.7523145489</v>
      </c>
      <c r="M336" s="37">
        <f t="shared" si="52"/>
        <v>1685792.3575050167</v>
      </c>
      <c r="N336" s="63"/>
      <c r="O336" s="74"/>
      <c r="P336" s="69"/>
    </row>
    <row r="337" spans="1:16" s="34" customFormat="1" x14ac:dyDescent="0.3">
      <c r="A337" s="33">
        <v>1738</v>
      </c>
      <c r="B337" s="34" t="s">
        <v>389</v>
      </c>
      <c r="C337" s="36">
        <v>3577</v>
      </c>
      <c r="D337" s="36">
        <v>1394</v>
      </c>
      <c r="E337" s="37">
        <f t="shared" si="46"/>
        <v>2565.9971305595409</v>
      </c>
      <c r="F337" s="38">
        <f t="shared" si="53"/>
        <v>0.81595495983692123</v>
      </c>
      <c r="G337" s="39">
        <f t="shared" si="47"/>
        <v>347.2684656858234</v>
      </c>
      <c r="H337" s="39">
        <f t="shared" si="48"/>
        <v>92.506044915473367</v>
      </c>
      <c r="I337" s="37">
        <f t="shared" si="49"/>
        <v>439.77451060129675</v>
      </c>
      <c r="J337" s="40">
        <f t="shared" si="54"/>
        <v>-36.950485280786019</v>
      </c>
      <c r="K337" s="37">
        <f t="shared" si="50"/>
        <v>402.82402532051071</v>
      </c>
      <c r="L337" s="37">
        <f t="shared" si="51"/>
        <v>613045.66777820769</v>
      </c>
      <c r="M337" s="37">
        <f t="shared" si="52"/>
        <v>561536.69129679189</v>
      </c>
      <c r="N337" s="63"/>
      <c r="O337" s="74"/>
      <c r="P337" s="69"/>
    </row>
    <row r="338" spans="1:16" s="34" customFormat="1" x14ac:dyDescent="0.3">
      <c r="A338" s="33">
        <v>1739</v>
      </c>
      <c r="B338" s="34" t="s">
        <v>390</v>
      </c>
      <c r="C338" s="36">
        <v>1157</v>
      </c>
      <c r="D338" s="36">
        <v>475</v>
      </c>
      <c r="E338" s="37">
        <f t="shared" si="46"/>
        <v>2435.7894736842104</v>
      </c>
      <c r="F338" s="38">
        <f t="shared" si="53"/>
        <v>0.77455055522131577</v>
      </c>
      <c r="G338" s="39">
        <f t="shared" si="47"/>
        <v>425.39305981102171</v>
      </c>
      <c r="H338" s="39">
        <f t="shared" si="48"/>
        <v>138.07872482183905</v>
      </c>
      <c r="I338" s="37">
        <f t="shared" si="49"/>
        <v>563.47178463286082</v>
      </c>
      <c r="J338" s="40">
        <f t="shared" si="54"/>
        <v>-36.950485280786019</v>
      </c>
      <c r="K338" s="37">
        <f t="shared" si="50"/>
        <v>526.52129935207483</v>
      </c>
      <c r="L338" s="37">
        <f t="shared" si="51"/>
        <v>267649.09770060889</v>
      </c>
      <c r="M338" s="37">
        <f t="shared" si="52"/>
        <v>250097.61719223554</v>
      </c>
      <c r="N338" s="63"/>
      <c r="O338" s="74"/>
      <c r="P338" s="69"/>
    </row>
    <row r="339" spans="1:16" s="34" customFormat="1" x14ac:dyDescent="0.3">
      <c r="A339" s="33">
        <v>1740</v>
      </c>
      <c r="B339" s="34" t="s">
        <v>391</v>
      </c>
      <c r="C339" s="36">
        <v>2124</v>
      </c>
      <c r="D339" s="36">
        <v>892</v>
      </c>
      <c r="E339" s="37">
        <f t="shared" si="46"/>
        <v>2381.1659192825114</v>
      </c>
      <c r="F339" s="38">
        <f t="shared" si="53"/>
        <v>0.75718094883821385</v>
      </c>
      <c r="G339" s="39">
        <f t="shared" si="47"/>
        <v>458.16719245204109</v>
      </c>
      <c r="H339" s="39">
        <f t="shared" si="48"/>
        <v>157.19696886243369</v>
      </c>
      <c r="I339" s="37">
        <f t="shared" si="49"/>
        <v>615.36416131447481</v>
      </c>
      <c r="J339" s="40">
        <f t="shared" si="54"/>
        <v>-36.950485280786019</v>
      </c>
      <c r="K339" s="37">
        <f t="shared" si="50"/>
        <v>578.41367603368883</v>
      </c>
      <c r="L339" s="37">
        <f t="shared" si="51"/>
        <v>548904.83189251157</v>
      </c>
      <c r="M339" s="37">
        <f t="shared" si="52"/>
        <v>515944.99902205041</v>
      </c>
      <c r="N339" s="63"/>
      <c r="O339" s="74"/>
      <c r="P339" s="69"/>
    </row>
    <row r="340" spans="1:16" s="34" customFormat="1" x14ac:dyDescent="0.3">
      <c r="A340" s="33">
        <v>1742</v>
      </c>
      <c r="B340" s="34" t="s">
        <v>392</v>
      </c>
      <c r="C340" s="36">
        <v>5929</v>
      </c>
      <c r="D340" s="36">
        <v>2489</v>
      </c>
      <c r="E340" s="37">
        <f t="shared" si="46"/>
        <v>2382.0811570912015</v>
      </c>
      <c r="F340" s="38">
        <f t="shared" si="53"/>
        <v>0.75747198300210172</v>
      </c>
      <c r="G340" s="39">
        <f t="shared" si="47"/>
        <v>457.61804976682703</v>
      </c>
      <c r="H340" s="39">
        <f t="shared" si="48"/>
        <v>156.87663562939215</v>
      </c>
      <c r="I340" s="37">
        <f t="shared" si="49"/>
        <v>614.49468539621921</v>
      </c>
      <c r="J340" s="40">
        <f t="shared" si="54"/>
        <v>-36.950485280786019</v>
      </c>
      <c r="K340" s="37">
        <f t="shared" si="50"/>
        <v>577.54420011543323</v>
      </c>
      <c r="L340" s="37">
        <f t="shared" si="51"/>
        <v>1529477.2719511897</v>
      </c>
      <c r="M340" s="37">
        <f t="shared" si="52"/>
        <v>1437507.5140873133</v>
      </c>
      <c r="N340" s="63"/>
      <c r="O340" s="74"/>
      <c r="P340" s="69"/>
    </row>
    <row r="341" spans="1:16" s="34" customFormat="1" x14ac:dyDescent="0.3">
      <c r="A341" s="33">
        <v>1743</v>
      </c>
      <c r="B341" s="34" t="s">
        <v>393</v>
      </c>
      <c r="C341" s="36">
        <v>2772</v>
      </c>
      <c r="D341" s="36">
        <v>1252</v>
      </c>
      <c r="E341" s="37">
        <f t="shared" si="46"/>
        <v>2214.0575079872206</v>
      </c>
      <c r="F341" s="38">
        <f t="shared" si="53"/>
        <v>0.70404256633459517</v>
      </c>
      <c r="G341" s="39">
        <f t="shared" si="47"/>
        <v>558.43223922921561</v>
      </c>
      <c r="H341" s="39">
        <f t="shared" si="48"/>
        <v>215.68491281578548</v>
      </c>
      <c r="I341" s="37">
        <f t="shared" si="49"/>
        <v>774.11715204500115</v>
      </c>
      <c r="J341" s="40">
        <f t="shared" si="54"/>
        <v>-36.950485280786019</v>
      </c>
      <c r="K341" s="37">
        <f t="shared" si="50"/>
        <v>737.16666676421517</v>
      </c>
      <c r="L341" s="37">
        <f t="shared" si="51"/>
        <v>969194.67436034139</v>
      </c>
      <c r="M341" s="37">
        <f t="shared" si="52"/>
        <v>922932.66678879736</v>
      </c>
      <c r="N341" s="63"/>
      <c r="O341" s="74"/>
      <c r="P341" s="69"/>
    </row>
    <row r="342" spans="1:16" s="34" customFormat="1" x14ac:dyDescent="0.3">
      <c r="A342" s="33">
        <v>1744</v>
      </c>
      <c r="B342" s="34" t="s">
        <v>394</v>
      </c>
      <c r="C342" s="36">
        <v>8952</v>
      </c>
      <c r="D342" s="36">
        <v>3751</v>
      </c>
      <c r="E342" s="37">
        <f t="shared" si="46"/>
        <v>2386.5635830445212</v>
      </c>
      <c r="F342" s="38">
        <f t="shared" si="53"/>
        <v>0.75889733833284412</v>
      </c>
      <c r="G342" s="39">
        <f t="shared" si="47"/>
        <v>454.92859419483517</v>
      </c>
      <c r="H342" s="39">
        <f t="shared" si="48"/>
        <v>155.30778654573024</v>
      </c>
      <c r="I342" s="37">
        <f t="shared" si="49"/>
        <v>610.23638074056544</v>
      </c>
      <c r="J342" s="40">
        <f t="shared" si="54"/>
        <v>-36.950485280786019</v>
      </c>
      <c r="K342" s="37">
        <f t="shared" si="50"/>
        <v>573.28589545977945</v>
      </c>
      <c r="L342" s="37">
        <f t="shared" si="51"/>
        <v>2288996.6641578609</v>
      </c>
      <c r="M342" s="37">
        <f t="shared" si="52"/>
        <v>2150395.3938696329</v>
      </c>
      <c r="N342" s="63"/>
      <c r="O342" s="74"/>
      <c r="P342" s="69"/>
    </row>
    <row r="343" spans="1:16" s="34" customFormat="1" x14ac:dyDescent="0.3">
      <c r="A343" s="33">
        <v>1748</v>
      </c>
      <c r="B343" s="34" t="s">
        <v>395</v>
      </c>
      <c r="C343" s="36">
        <v>1267</v>
      </c>
      <c r="D343" s="36">
        <v>630</v>
      </c>
      <c r="E343" s="37">
        <f t="shared" si="46"/>
        <v>2011.1111111111111</v>
      </c>
      <c r="F343" s="38">
        <f t="shared" si="53"/>
        <v>0.63950815312736609</v>
      </c>
      <c r="G343" s="39">
        <f t="shared" si="47"/>
        <v>680.20007735488127</v>
      </c>
      <c r="H343" s="39">
        <f t="shared" si="48"/>
        <v>286.71615172242377</v>
      </c>
      <c r="I343" s="37">
        <f t="shared" si="49"/>
        <v>966.91622907730505</v>
      </c>
      <c r="J343" s="40">
        <f t="shared" si="54"/>
        <v>-36.950485280786019</v>
      </c>
      <c r="K343" s="37">
        <f t="shared" si="50"/>
        <v>929.96574379651906</v>
      </c>
      <c r="L343" s="37">
        <f t="shared" si="51"/>
        <v>609157.22431870212</v>
      </c>
      <c r="M343" s="37">
        <f t="shared" si="52"/>
        <v>585878.41859180701</v>
      </c>
      <c r="N343" s="63"/>
      <c r="O343" s="74"/>
      <c r="P343" s="69"/>
    </row>
    <row r="344" spans="1:16" s="34" customFormat="1" x14ac:dyDescent="0.3">
      <c r="A344" s="33">
        <v>1749</v>
      </c>
      <c r="B344" s="34" t="s">
        <v>396</v>
      </c>
      <c r="C344" s="36">
        <v>2884</v>
      </c>
      <c r="D344" s="36">
        <v>1119</v>
      </c>
      <c r="E344" s="37">
        <f t="shared" si="46"/>
        <v>2577.301161751564</v>
      </c>
      <c r="F344" s="38">
        <f t="shared" si="53"/>
        <v>0.81954950022336015</v>
      </c>
      <c r="G344" s="39">
        <f t="shared" si="47"/>
        <v>340.48604697060955</v>
      </c>
      <c r="H344" s="39">
        <f t="shared" si="48"/>
        <v>88.549633998265278</v>
      </c>
      <c r="I344" s="37">
        <f t="shared" si="49"/>
        <v>429.03568096887483</v>
      </c>
      <c r="J344" s="40">
        <f t="shared" si="54"/>
        <v>-36.950485280786019</v>
      </c>
      <c r="K344" s="37">
        <f t="shared" si="50"/>
        <v>392.08519568808879</v>
      </c>
      <c r="L344" s="37">
        <f t="shared" si="51"/>
        <v>480090.92700417095</v>
      </c>
      <c r="M344" s="37">
        <f t="shared" si="52"/>
        <v>438743.33397497138</v>
      </c>
      <c r="N344" s="63"/>
      <c r="O344" s="74"/>
      <c r="P344" s="69"/>
    </row>
    <row r="345" spans="1:16" s="34" customFormat="1" x14ac:dyDescent="0.3">
      <c r="A345" s="33">
        <v>1750</v>
      </c>
      <c r="B345" s="34" t="s">
        <v>397</v>
      </c>
      <c r="C345" s="36">
        <v>12305</v>
      </c>
      <c r="D345" s="36">
        <v>4363</v>
      </c>
      <c r="E345" s="37">
        <f t="shared" si="46"/>
        <v>2820.3071281228513</v>
      </c>
      <c r="F345" s="38">
        <f t="shared" si="53"/>
        <v>0.89682235496243723</v>
      </c>
      <c r="G345" s="39">
        <f t="shared" si="47"/>
        <v>194.68246714783717</v>
      </c>
      <c r="H345" s="39">
        <f t="shared" si="48"/>
        <v>3.4975457683147395</v>
      </c>
      <c r="I345" s="37">
        <f t="shared" si="49"/>
        <v>198.18001291615192</v>
      </c>
      <c r="J345" s="40">
        <f t="shared" si="54"/>
        <v>-36.950485280786019</v>
      </c>
      <c r="K345" s="37">
        <f t="shared" si="50"/>
        <v>161.22952763536591</v>
      </c>
      <c r="L345" s="37">
        <f t="shared" si="51"/>
        <v>864659.39635317086</v>
      </c>
      <c r="M345" s="37">
        <f t="shared" si="52"/>
        <v>703444.42907310149</v>
      </c>
      <c r="N345" s="63"/>
      <c r="O345" s="74"/>
      <c r="P345" s="69"/>
    </row>
    <row r="346" spans="1:16" s="34" customFormat="1" x14ac:dyDescent="0.3">
      <c r="A346" s="33">
        <v>1751</v>
      </c>
      <c r="B346" s="34" t="s">
        <v>398</v>
      </c>
      <c r="C346" s="36">
        <v>11700</v>
      </c>
      <c r="D346" s="36">
        <v>5081</v>
      </c>
      <c r="E346" s="37">
        <f t="shared" si="46"/>
        <v>2302.6963196221218</v>
      </c>
      <c r="F346" s="38">
        <f t="shared" si="53"/>
        <v>0.7322285986283168</v>
      </c>
      <c r="G346" s="39">
        <f t="shared" si="47"/>
        <v>505.24895224827486</v>
      </c>
      <c r="H346" s="39">
        <f t="shared" si="48"/>
        <v>184.66132874357004</v>
      </c>
      <c r="I346" s="37">
        <f t="shared" si="49"/>
        <v>689.91028099184496</v>
      </c>
      <c r="J346" s="40">
        <f t="shared" si="54"/>
        <v>-36.950485280786019</v>
      </c>
      <c r="K346" s="37">
        <f t="shared" si="50"/>
        <v>652.95979571105897</v>
      </c>
      <c r="L346" s="37">
        <f t="shared" si="51"/>
        <v>3505434.1377195641</v>
      </c>
      <c r="M346" s="37">
        <f t="shared" si="52"/>
        <v>3317688.7220078907</v>
      </c>
      <c r="N346" s="63"/>
      <c r="O346" s="74"/>
      <c r="P346" s="69"/>
    </row>
    <row r="347" spans="1:16" s="34" customFormat="1" x14ac:dyDescent="0.3">
      <c r="A347" s="33">
        <v>1755</v>
      </c>
      <c r="B347" s="34" t="s">
        <v>399</v>
      </c>
      <c r="C347" s="36">
        <v>1250</v>
      </c>
      <c r="D347" s="36">
        <v>574</v>
      </c>
      <c r="E347" s="37">
        <f t="shared" si="46"/>
        <v>2177.7003484320558</v>
      </c>
      <c r="F347" s="38">
        <f t="shared" si="53"/>
        <v>0.69248144480748342</v>
      </c>
      <c r="G347" s="39">
        <f t="shared" si="47"/>
        <v>580.24653496231451</v>
      </c>
      <c r="H347" s="39">
        <f t="shared" si="48"/>
        <v>228.40991866009315</v>
      </c>
      <c r="I347" s="37">
        <f t="shared" si="49"/>
        <v>808.65645362240764</v>
      </c>
      <c r="J347" s="40">
        <f t="shared" si="54"/>
        <v>-36.950485280786019</v>
      </c>
      <c r="K347" s="37">
        <f t="shared" si="50"/>
        <v>771.70596834162166</v>
      </c>
      <c r="L347" s="37">
        <f t="shared" si="51"/>
        <v>464168.80437926197</v>
      </c>
      <c r="M347" s="37">
        <f t="shared" si="52"/>
        <v>442959.22582809086</v>
      </c>
      <c r="N347" s="63"/>
      <c r="O347" s="74"/>
      <c r="P347" s="69"/>
    </row>
    <row r="348" spans="1:16" s="34" customFormat="1" x14ac:dyDescent="0.3">
      <c r="A348" s="33">
        <v>1756</v>
      </c>
      <c r="B348" s="34" t="s">
        <v>400</v>
      </c>
      <c r="C348" s="36">
        <v>16598</v>
      </c>
      <c r="D348" s="36">
        <v>6770</v>
      </c>
      <c r="E348" s="37">
        <f t="shared" si="46"/>
        <v>2451.6986706056132</v>
      </c>
      <c r="F348" s="38">
        <f t="shared" si="53"/>
        <v>0.77960948065051539</v>
      </c>
      <c r="G348" s="39">
        <f t="shared" si="47"/>
        <v>415.84754165818003</v>
      </c>
      <c r="H348" s="39">
        <f t="shared" si="48"/>
        <v>132.51050589934806</v>
      </c>
      <c r="I348" s="37">
        <f t="shared" si="49"/>
        <v>548.35804755752815</v>
      </c>
      <c r="J348" s="40">
        <f t="shared" si="54"/>
        <v>-36.950485280786019</v>
      </c>
      <c r="K348" s="37">
        <f t="shared" si="50"/>
        <v>511.40756227674211</v>
      </c>
      <c r="L348" s="37">
        <f t="shared" si="51"/>
        <v>3712383.9819644657</v>
      </c>
      <c r="M348" s="37">
        <f t="shared" si="52"/>
        <v>3462229.1966135441</v>
      </c>
      <c r="N348" s="63"/>
      <c r="O348" s="74"/>
      <c r="P348" s="69"/>
    </row>
    <row r="349" spans="1:16" s="34" customFormat="1" x14ac:dyDescent="0.3">
      <c r="A349" s="33">
        <v>1804</v>
      </c>
      <c r="B349" s="34" t="s">
        <v>401</v>
      </c>
      <c r="C349" s="36">
        <v>161613</v>
      </c>
      <c r="D349" s="36">
        <v>50185</v>
      </c>
      <c r="E349" s="37">
        <f t="shared" si="46"/>
        <v>3220.3447245192788</v>
      </c>
      <c r="F349" s="38">
        <f t="shared" si="53"/>
        <v>1.0240293019280122</v>
      </c>
      <c r="G349" s="39">
        <f t="shared" si="47"/>
        <v>-45.340090690019316</v>
      </c>
      <c r="H349" s="39">
        <f t="shared" si="48"/>
        <v>0</v>
      </c>
      <c r="I349" s="37">
        <f t="shared" si="49"/>
        <v>-45.340090690019316</v>
      </c>
      <c r="J349" s="40">
        <f t="shared" si="54"/>
        <v>-36.950485280786019</v>
      </c>
      <c r="K349" s="37">
        <f t="shared" si="50"/>
        <v>-82.290575970805335</v>
      </c>
      <c r="L349" s="37">
        <f t="shared" si="51"/>
        <v>-2275392.4512786195</v>
      </c>
      <c r="M349" s="37">
        <f t="shared" si="52"/>
        <v>-4129752.5550948656</v>
      </c>
      <c r="N349" s="63"/>
      <c r="O349" s="74"/>
      <c r="P349" s="69"/>
    </row>
    <row r="350" spans="1:16" s="34" customFormat="1" x14ac:dyDescent="0.3">
      <c r="A350" s="33">
        <v>1805</v>
      </c>
      <c r="B350" s="34" t="s">
        <v>402</v>
      </c>
      <c r="C350" s="36">
        <v>53021</v>
      </c>
      <c r="D350" s="36">
        <v>18853</v>
      </c>
      <c r="E350" s="37">
        <f t="shared" si="46"/>
        <v>2812.3375590091764</v>
      </c>
      <c r="F350" s="38">
        <f t="shared" si="53"/>
        <v>0.89428813176763255</v>
      </c>
      <c r="G350" s="39">
        <f t="shared" si="47"/>
        <v>199.4642086160421</v>
      </c>
      <c r="H350" s="39">
        <f t="shared" si="48"/>
        <v>6.2868949581009472</v>
      </c>
      <c r="I350" s="37">
        <f t="shared" si="49"/>
        <v>205.75110357414306</v>
      </c>
      <c r="J350" s="40">
        <f t="shared" si="54"/>
        <v>-36.950485280786019</v>
      </c>
      <c r="K350" s="37">
        <f t="shared" si="50"/>
        <v>168.80061829335705</v>
      </c>
      <c r="L350" s="37">
        <f t="shared" si="51"/>
        <v>3879025.555683319</v>
      </c>
      <c r="M350" s="37">
        <f t="shared" si="52"/>
        <v>3182398.0566846603</v>
      </c>
      <c r="N350" s="63"/>
      <c r="O350" s="74"/>
      <c r="P350" s="69"/>
    </row>
    <row r="351" spans="1:16" s="34" customFormat="1" x14ac:dyDescent="0.3">
      <c r="A351" s="33">
        <v>1811</v>
      </c>
      <c r="B351" s="34" t="s">
        <v>403</v>
      </c>
      <c r="C351" s="36">
        <v>3204</v>
      </c>
      <c r="D351" s="36">
        <v>1482</v>
      </c>
      <c r="E351" s="37">
        <f t="shared" si="46"/>
        <v>2161.9433198380566</v>
      </c>
      <c r="F351" s="38">
        <f t="shared" si="53"/>
        <v>0.68747090700116786</v>
      </c>
      <c r="G351" s="39">
        <f t="shared" si="47"/>
        <v>589.70075211871392</v>
      </c>
      <c r="H351" s="39">
        <f t="shared" si="48"/>
        <v>233.92487866799286</v>
      </c>
      <c r="I351" s="37">
        <f t="shared" si="49"/>
        <v>823.62563078670678</v>
      </c>
      <c r="J351" s="40">
        <f t="shared" si="54"/>
        <v>-36.950485280786019</v>
      </c>
      <c r="K351" s="37">
        <f t="shared" si="50"/>
        <v>786.6751455059208</v>
      </c>
      <c r="L351" s="37">
        <f t="shared" si="51"/>
        <v>1220613.1848258995</v>
      </c>
      <c r="M351" s="37">
        <f t="shared" si="52"/>
        <v>1165852.5656397745</v>
      </c>
      <c r="N351" s="63"/>
      <c r="O351" s="74"/>
      <c r="P351" s="69"/>
    </row>
    <row r="352" spans="1:16" s="34" customFormat="1" x14ac:dyDescent="0.3">
      <c r="A352" s="33">
        <v>1812</v>
      </c>
      <c r="B352" s="34" t="s">
        <v>404</v>
      </c>
      <c r="C352" s="36">
        <v>4367</v>
      </c>
      <c r="D352" s="36">
        <v>2063</v>
      </c>
      <c r="E352" s="37">
        <f t="shared" si="46"/>
        <v>2116.8201648085314</v>
      </c>
      <c r="F352" s="38">
        <f t="shared" si="53"/>
        <v>0.67312230866824507</v>
      </c>
      <c r="G352" s="39">
        <f t="shared" si="47"/>
        <v>616.77464513642906</v>
      </c>
      <c r="H352" s="39">
        <f t="shared" si="48"/>
        <v>249.71798292832668</v>
      </c>
      <c r="I352" s="37">
        <f t="shared" si="49"/>
        <v>866.49262806475576</v>
      </c>
      <c r="J352" s="40">
        <f t="shared" si="54"/>
        <v>-36.950485280786019</v>
      </c>
      <c r="K352" s="37">
        <f t="shared" si="50"/>
        <v>829.54214278396978</v>
      </c>
      <c r="L352" s="37">
        <f t="shared" si="51"/>
        <v>1787574.2916975911</v>
      </c>
      <c r="M352" s="37">
        <f t="shared" si="52"/>
        <v>1711345.4405633297</v>
      </c>
      <c r="N352" s="63"/>
      <c r="O352" s="74"/>
      <c r="P352" s="69"/>
    </row>
    <row r="353" spans="1:16" s="34" customFormat="1" x14ac:dyDescent="0.3">
      <c r="A353" s="33">
        <v>1813</v>
      </c>
      <c r="B353" s="34" t="s">
        <v>405</v>
      </c>
      <c r="C353" s="36">
        <v>21210</v>
      </c>
      <c r="D353" s="36">
        <v>7934</v>
      </c>
      <c r="E353" s="37">
        <f t="shared" si="46"/>
        <v>2673.3047643055206</v>
      </c>
      <c r="F353" s="38">
        <f t="shared" si="53"/>
        <v>0.85007744381814965</v>
      </c>
      <c r="G353" s="39">
        <f t="shared" si="47"/>
        <v>282.88388543823555</v>
      </c>
      <c r="H353" s="39">
        <f t="shared" si="48"/>
        <v>54.948373104380465</v>
      </c>
      <c r="I353" s="37">
        <f t="shared" si="49"/>
        <v>337.83225854261605</v>
      </c>
      <c r="J353" s="40">
        <f t="shared" si="54"/>
        <v>-36.950485280786019</v>
      </c>
      <c r="K353" s="37">
        <f t="shared" si="50"/>
        <v>300.88177326183001</v>
      </c>
      <c r="L353" s="37">
        <f t="shared" si="51"/>
        <v>2680361.1392771159</v>
      </c>
      <c r="M353" s="37">
        <f t="shared" si="52"/>
        <v>2387195.9890593593</v>
      </c>
      <c r="N353" s="63"/>
      <c r="O353" s="74"/>
      <c r="P353" s="69"/>
    </row>
    <row r="354" spans="1:16" s="34" customFormat="1" x14ac:dyDescent="0.3">
      <c r="A354" s="33">
        <v>1815</v>
      </c>
      <c r="B354" s="34" t="s">
        <v>406</v>
      </c>
      <c r="C354" s="36">
        <v>2644</v>
      </c>
      <c r="D354" s="36">
        <v>1225</v>
      </c>
      <c r="E354" s="37">
        <f t="shared" si="46"/>
        <v>2158.3673469387754</v>
      </c>
      <c r="F354" s="38">
        <f t="shared" si="53"/>
        <v>0.68633379239232395</v>
      </c>
      <c r="G354" s="39">
        <f t="shared" si="47"/>
        <v>591.84633585828271</v>
      </c>
      <c r="H354" s="39">
        <f t="shared" si="48"/>
        <v>235.17646918274127</v>
      </c>
      <c r="I354" s="37">
        <f t="shared" si="49"/>
        <v>827.02280504102396</v>
      </c>
      <c r="J354" s="40">
        <f t="shared" si="54"/>
        <v>-36.950485280786019</v>
      </c>
      <c r="K354" s="37">
        <f t="shared" si="50"/>
        <v>790.07231976023797</v>
      </c>
      <c r="L354" s="37">
        <f t="shared" si="51"/>
        <v>1013102.9361752543</v>
      </c>
      <c r="M354" s="37">
        <f t="shared" si="52"/>
        <v>967838.59170629154</v>
      </c>
      <c r="N354" s="63"/>
      <c r="O354" s="74"/>
      <c r="P354" s="69"/>
    </row>
    <row r="355" spans="1:16" s="34" customFormat="1" x14ac:dyDescent="0.3">
      <c r="A355" s="33">
        <v>1816</v>
      </c>
      <c r="B355" s="34" t="s">
        <v>407</v>
      </c>
      <c r="C355" s="36">
        <v>1000</v>
      </c>
      <c r="D355" s="36">
        <v>510</v>
      </c>
      <c r="E355" s="37">
        <f t="shared" si="46"/>
        <v>1960.7843137254902</v>
      </c>
      <c r="F355" s="38">
        <f t="shared" si="53"/>
        <v>0.62350486167763997</v>
      </c>
      <c r="G355" s="39">
        <f t="shared" si="47"/>
        <v>710.39615578625387</v>
      </c>
      <c r="H355" s="39">
        <f t="shared" si="48"/>
        <v>304.33053080739109</v>
      </c>
      <c r="I355" s="37">
        <f t="shared" si="49"/>
        <v>1014.7266865936449</v>
      </c>
      <c r="J355" s="40">
        <f t="shared" si="54"/>
        <v>-36.950485280786019</v>
      </c>
      <c r="K355" s="37">
        <f t="shared" si="50"/>
        <v>977.77620131285892</v>
      </c>
      <c r="L355" s="37">
        <f t="shared" si="51"/>
        <v>517510.61016275891</v>
      </c>
      <c r="M355" s="37">
        <f t="shared" si="52"/>
        <v>498665.86266955803</v>
      </c>
      <c r="N355" s="63"/>
      <c r="O355" s="74"/>
      <c r="P355" s="69"/>
    </row>
    <row r="356" spans="1:16" s="34" customFormat="1" x14ac:dyDescent="0.3">
      <c r="A356" s="33">
        <v>1818</v>
      </c>
      <c r="B356" s="34" t="s">
        <v>322</v>
      </c>
      <c r="C356" s="36">
        <v>5793</v>
      </c>
      <c r="D356" s="36">
        <v>1737</v>
      </c>
      <c r="E356" s="37">
        <f t="shared" si="46"/>
        <v>3335.0604490500864</v>
      </c>
      <c r="F356" s="38">
        <f t="shared" si="53"/>
        <v>1.0605074660254863</v>
      </c>
      <c r="G356" s="39">
        <f t="shared" si="47"/>
        <v>-114.16952540850389</v>
      </c>
      <c r="H356" s="39">
        <f t="shared" si="48"/>
        <v>0</v>
      </c>
      <c r="I356" s="37">
        <f t="shared" si="49"/>
        <v>-114.16952540850389</v>
      </c>
      <c r="J356" s="40">
        <f t="shared" si="54"/>
        <v>-36.950485280786019</v>
      </c>
      <c r="K356" s="37">
        <f t="shared" si="50"/>
        <v>-151.1200106892899</v>
      </c>
      <c r="L356" s="37">
        <f t="shared" si="51"/>
        <v>-198312.46563457124</v>
      </c>
      <c r="M356" s="37">
        <f t="shared" si="52"/>
        <v>-262495.45856729656</v>
      </c>
      <c r="N356" s="63"/>
      <c r="O356" s="74"/>
      <c r="P356" s="69"/>
    </row>
    <row r="357" spans="1:16" s="34" customFormat="1" x14ac:dyDescent="0.3">
      <c r="A357" s="33">
        <v>1820</v>
      </c>
      <c r="B357" s="34" t="s">
        <v>408</v>
      </c>
      <c r="C357" s="36">
        <v>20275</v>
      </c>
      <c r="D357" s="36">
        <v>7454</v>
      </c>
      <c r="E357" s="37">
        <f t="shared" si="46"/>
        <v>2720.0160987389322</v>
      </c>
      <c r="F357" s="38">
        <f t="shared" si="53"/>
        <v>0.8649310633166376</v>
      </c>
      <c r="G357" s="39">
        <f t="shared" si="47"/>
        <v>254.85708477818861</v>
      </c>
      <c r="H357" s="39">
        <f t="shared" si="48"/>
        <v>38.599406052686412</v>
      </c>
      <c r="I357" s="37">
        <f t="shared" si="49"/>
        <v>293.456490830875</v>
      </c>
      <c r="J357" s="40">
        <f t="shared" si="54"/>
        <v>-36.950485280786019</v>
      </c>
      <c r="K357" s="37">
        <f t="shared" si="50"/>
        <v>256.50600555008896</v>
      </c>
      <c r="L357" s="37">
        <f t="shared" si="51"/>
        <v>2187424.6826533424</v>
      </c>
      <c r="M357" s="37">
        <f t="shared" si="52"/>
        <v>1911995.7653703631</v>
      </c>
      <c r="N357" s="63"/>
      <c r="O357" s="74"/>
      <c r="P357" s="69"/>
    </row>
    <row r="358" spans="1:16" s="34" customFormat="1" x14ac:dyDescent="0.3">
      <c r="A358" s="33">
        <v>1822</v>
      </c>
      <c r="B358" s="34" t="s">
        <v>409</v>
      </c>
      <c r="C358" s="36">
        <v>4942</v>
      </c>
      <c r="D358" s="36">
        <v>2188</v>
      </c>
      <c r="E358" s="37">
        <f t="shared" si="46"/>
        <v>2258.6837294332722</v>
      </c>
      <c r="F358" s="38">
        <f t="shared" si="53"/>
        <v>0.71823314600985244</v>
      </c>
      <c r="G358" s="39">
        <f t="shared" si="47"/>
        <v>531.65650636158455</v>
      </c>
      <c r="H358" s="39">
        <f t="shared" si="48"/>
        <v>200.06573530966739</v>
      </c>
      <c r="I358" s="37">
        <f t="shared" si="49"/>
        <v>731.72224167125194</v>
      </c>
      <c r="J358" s="40">
        <f t="shared" si="54"/>
        <v>-36.950485280786019</v>
      </c>
      <c r="K358" s="37">
        <f t="shared" si="50"/>
        <v>694.77175639046595</v>
      </c>
      <c r="L358" s="37">
        <f t="shared" si="51"/>
        <v>1601008.2647766992</v>
      </c>
      <c r="M358" s="37">
        <f t="shared" si="52"/>
        <v>1520160.6029823394</v>
      </c>
      <c r="N358" s="63"/>
      <c r="O358" s="74"/>
      <c r="P358" s="69"/>
    </row>
    <row r="359" spans="1:16" s="34" customFormat="1" x14ac:dyDescent="0.3">
      <c r="A359" s="33">
        <v>1824</v>
      </c>
      <c r="B359" s="34" t="s">
        <v>410</v>
      </c>
      <c r="C359" s="36">
        <v>35522</v>
      </c>
      <c r="D359" s="36">
        <v>13352</v>
      </c>
      <c r="E359" s="37">
        <f t="shared" si="46"/>
        <v>2660.4254044337927</v>
      </c>
      <c r="F359" s="38">
        <f t="shared" si="53"/>
        <v>0.84598196863553732</v>
      </c>
      <c r="G359" s="39">
        <f t="shared" si="47"/>
        <v>290.61150136127236</v>
      </c>
      <c r="H359" s="39">
        <f t="shared" si="48"/>
        <v>59.456149059485249</v>
      </c>
      <c r="I359" s="37">
        <f t="shared" si="49"/>
        <v>350.06765042075762</v>
      </c>
      <c r="J359" s="40">
        <f t="shared" si="54"/>
        <v>-36.950485280786019</v>
      </c>
      <c r="K359" s="37">
        <f t="shared" si="50"/>
        <v>313.11716513997158</v>
      </c>
      <c r="L359" s="37">
        <f t="shared" si="51"/>
        <v>4674103.2684179554</v>
      </c>
      <c r="M359" s="37">
        <f t="shared" si="52"/>
        <v>4180740.3889489006</v>
      </c>
      <c r="N359" s="63"/>
      <c r="O359" s="74"/>
      <c r="P359" s="69"/>
    </row>
    <row r="360" spans="1:16" s="34" customFormat="1" x14ac:dyDescent="0.3">
      <c r="A360" s="33">
        <v>1825</v>
      </c>
      <c r="B360" s="34" t="s">
        <v>411</v>
      </c>
      <c r="C360" s="36">
        <v>3233</v>
      </c>
      <c r="D360" s="36">
        <v>1458</v>
      </c>
      <c r="E360" s="37">
        <f t="shared" si="46"/>
        <v>2217.4211248285324</v>
      </c>
      <c r="F360" s="38">
        <f t="shared" si="53"/>
        <v>0.70511215437581831</v>
      </c>
      <c r="G360" s="39">
        <f t="shared" si="47"/>
        <v>556.41406912442847</v>
      </c>
      <c r="H360" s="39">
        <f t="shared" si="48"/>
        <v>214.50764692132634</v>
      </c>
      <c r="I360" s="37">
        <f t="shared" si="49"/>
        <v>770.92171604575481</v>
      </c>
      <c r="J360" s="40">
        <f t="shared" si="54"/>
        <v>-36.950485280786019</v>
      </c>
      <c r="K360" s="37">
        <f t="shared" si="50"/>
        <v>733.97123076496882</v>
      </c>
      <c r="L360" s="37">
        <f t="shared" si="51"/>
        <v>1124003.8619947105</v>
      </c>
      <c r="M360" s="37">
        <f t="shared" si="52"/>
        <v>1070130.0544553245</v>
      </c>
      <c r="N360" s="63"/>
      <c r="O360" s="74"/>
      <c r="P360" s="69"/>
    </row>
    <row r="361" spans="1:16" s="34" customFormat="1" x14ac:dyDescent="0.3">
      <c r="A361" s="33">
        <v>1826</v>
      </c>
      <c r="B361" s="34" t="s">
        <v>412</v>
      </c>
      <c r="C361" s="36">
        <v>3112</v>
      </c>
      <c r="D361" s="36">
        <v>1533</v>
      </c>
      <c r="E361" s="37">
        <f t="shared" si="46"/>
        <v>2030.006523157208</v>
      </c>
      <c r="F361" s="38">
        <f t="shared" si="53"/>
        <v>0.64551665757717935</v>
      </c>
      <c r="G361" s="39">
        <f t="shared" si="47"/>
        <v>668.86283012722311</v>
      </c>
      <c r="H361" s="39">
        <f t="shared" si="48"/>
        <v>280.10275750628989</v>
      </c>
      <c r="I361" s="37">
        <f t="shared" si="49"/>
        <v>948.965587633513</v>
      </c>
      <c r="J361" s="40">
        <f t="shared" si="54"/>
        <v>-36.950485280786019</v>
      </c>
      <c r="K361" s="37">
        <f t="shared" si="50"/>
        <v>912.01510235272701</v>
      </c>
      <c r="L361" s="37">
        <f t="shared" si="51"/>
        <v>1454764.2458421753</v>
      </c>
      <c r="M361" s="37">
        <f t="shared" si="52"/>
        <v>1398119.1519067306</v>
      </c>
      <c r="N361" s="63"/>
      <c r="O361" s="74"/>
      <c r="P361" s="69"/>
    </row>
    <row r="362" spans="1:16" s="34" customFormat="1" x14ac:dyDescent="0.3">
      <c r="A362" s="33">
        <v>1827</v>
      </c>
      <c r="B362" s="34" t="s">
        <v>413</v>
      </c>
      <c r="C362" s="36">
        <v>3929</v>
      </c>
      <c r="D362" s="36">
        <v>1407</v>
      </c>
      <c r="E362" s="37">
        <f t="shared" si="46"/>
        <v>2792.4662402274344</v>
      </c>
      <c r="F362" s="38">
        <f t="shared" si="53"/>
        <v>0.88796930119476769</v>
      </c>
      <c r="G362" s="39">
        <f t="shared" si="47"/>
        <v>211.38699988508733</v>
      </c>
      <c r="H362" s="39">
        <f t="shared" si="48"/>
        <v>13.241856531710663</v>
      </c>
      <c r="I362" s="37">
        <f t="shared" si="49"/>
        <v>224.62885641679799</v>
      </c>
      <c r="J362" s="40">
        <f t="shared" ref="J362:J392" si="55">I$439</f>
        <v>-36.950485280786019</v>
      </c>
      <c r="K362" s="37">
        <f t="shared" si="50"/>
        <v>187.67837113601198</v>
      </c>
      <c r="L362" s="37">
        <f t="shared" si="51"/>
        <v>316052.8009784348</v>
      </c>
      <c r="M362" s="37">
        <f t="shared" si="52"/>
        <v>264063.46818836883</v>
      </c>
      <c r="N362" s="63"/>
      <c r="O362" s="74"/>
      <c r="P362" s="69"/>
    </row>
    <row r="363" spans="1:16" s="34" customFormat="1" x14ac:dyDescent="0.3">
      <c r="A363" s="33">
        <v>1828</v>
      </c>
      <c r="B363" s="34" t="s">
        <v>414</v>
      </c>
      <c r="C363" s="36">
        <v>4177</v>
      </c>
      <c r="D363" s="36">
        <v>1871</v>
      </c>
      <c r="E363" s="37">
        <f t="shared" si="46"/>
        <v>2232.4959914484234</v>
      </c>
      <c r="F363" s="38">
        <f t="shared" si="53"/>
        <v>0.70990577321540682</v>
      </c>
      <c r="G363" s="39">
        <f t="shared" si="47"/>
        <v>547.36914915249383</v>
      </c>
      <c r="H363" s="39">
        <f t="shared" si="48"/>
        <v>209.23144360436447</v>
      </c>
      <c r="I363" s="37">
        <f t="shared" si="49"/>
        <v>756.6005927568583</v>
      </c>
      <c r="J363" s="40">
        <f t="shared" si="55"/>
        <v>-36.950485280786019</v>
      </c>
      <c r="K363" s="37">
        <f t="shared" si="50"/>
        <v>719.65010747607232</v>
      </c>
      <c r="L363" s="37">
        <f t="shared" si="51"/>
        <v>1415599.7090480819</v>
      </c>
      <c r="M363" s="37">
        <f t="shared" si="52"/>
        <v>1346465.3510877313</v>
      </c>
      <c r="N363" s="63"/>
      <c r="O363" s="74"/>
      <c r="P363" s="69"/>
    </row>
    <row r="364" spans="1:16" s="34" customFormat="1" x14ac:dyDescent="0.3">
      <c r="A364" s="33">
        <v>1832</v>
      </c>
      <c r="B364" s="34" t="s">
        <v>415</v>
      </c>
      <c r="C364" s="36">
        <v>11175</v>
      </c>
      <c r="D364" s="36">
        <v>4528</v>
      </c>
      <c r="E364" s="37">
        <f t="shared" si="46"/>
        <v>2467.9770318021201</v>
      </c>
      <c r="F364" s="38">
        <f t="shared" si="53"/>
        <v>0.78478579569706042</v>
      </c>
      <c r="G364" s="39">
        <f t="shared" si="47"/>
        <v>406.08052494027589</v>
      </c>
      <c r="H364" s="39">
        <f t="shared" si="48"/>
        <v>126.81307948057064</v>
      </c>
      <c r="I364" s="37">
        <f t="shared" si="49"/>
        <v>532.89360442084649</v>
      </c>
      <c r="J364" s="40">
        <f t="shared" si="55"/>
        <v>-36.950485280786019</v>
      </c>
      <c r="K364" s="37">
        <f t="shared" si="50"/>
        <v>495.94311914006045</v>
      </c>
      <c r="L364" s="37">
        <f t="shared" si="51"/>
        <v>2412942.2408175929</v>
      </c>
      <c r="M364" s="37">
        <f t="shared" si="52"/>
        <v>2245630.4434661935</v>
      </c>
      <c r="N364" s="63"/>
      <c r="O364" s="74"/>
      <c r="P364" s="69"/>
    </row>
    <row r="365" spans="1:16" s="34" customFormat="1" x14ac:dyDescent="0.3">
      <c r="A365" s="33">
        <v>1833</v>
      </c>
      <c r="B365" s="34" t="s">
        <v>416</v>
      </c>
      <c r="C365" s="36">
        <v>72572</v>
      </c>
      <c r="D365" s="36">
        <v>26078</v>
      </c>
      <c r="E365" s="37">
        <f t="shared" si="46"/>
        <v>2782.8821228621828</v>
      </c>
      <c r="F365" s="38">
        <f t="shared" si="53"/>
        <v>0.88492167187098481</v>
      </c>
      <c r="G365" s="39">
        <f t="shared" si="47"/>
        <v>217.13747030423829</v>
      </c>
      <c r="H365" s="39">
        <f t="shared" si="48"/>
        <v>16.596297609548717</v>
      </c>
      <c r="I365" s="37">
        <f t="shared" si="49"/>
        <v>233.73376791378701</v>
      </c>
      <c r="J365" s="40">
        <f t="shared" si="55"/>
        <v>-36.950485280786019</v>
      </c>
      <c r="K365" s="37">
        <f t="shared" si="50"/>
        <v>196.78328263300099</v>
      </c>
      <c r="L365" s="37">
        <f t="shared" si="51"/>
        <v>6095309.1996557377</v>
      </c>
      <c r="M365" s="37">
        <f t="shared" si="52"/>
        <v>5131714.4445033995</v>
      </c>
      <c r="N365" s="63"/>
      <c r="O365" s="74"/>
      <c r="P365" s="69"/>
    </row>
    <row r="366" spans="1:16" s="34" customFormat="1" x14ac:dyDescent="0.3">
      <c r="A366" s="33">
        <v>1834</v>
      </c>
      <c r="B366" s="34" t="s">
        <v>417</v>
      </c>
      <c r="C366" s="36">
        <v>4821</v>
      </c>
      <c r="D366" s="36">
        <v>1917</v>
      </c>
      <c r="E366" s="37">
        <f t="shared" si="46"/>
        <v>2514.8669796557119</v>
      </c>
      <c r="F366" s="38">
        <f t="shared" si="53"/>
        <v>0.79969621202682839</v>
      </c>
      <c r="G366" s="39">
        <f t="shared" si="47"/>
        <v>377.94655622812076</v>
      </c>
      <c r="H366" s="39">
        <f t="shared" si="48"/>
        <v>110.40159773181351</v>
      </c>
      <c r="I366" s="37">
        <f t="shared" si="49"/>
        <v>488.34815395993428</v>
      </c>
      <c r="J366" s="40">
        <f t="shared" si="55"/>
        <v>-36.950485280786019</v>
      </c>
      <c r="K366" s="37">
        <f t="shared" si="50"/>
        <v>451.39766867914824</v>
      </c>
      <c r="L366" s="37">
        <f t="shared" si="51"/>
        <v>936163.41114119405</v>
      </c>
      <c r="M366" s="37">
        <f t="shared" si="52"/>
        <v>865329.33085792721</v>
      </c>
      <c r="N366" s="63"/>
      <c r="O366" s="74"/>
      <c r="P366" s="69"/>
    </row>
    <row r="367" spans="1:16" s="34" customFormat="1" x14ac:dyDescent="0.3">
      <c r="A367" s="33">
        <v>1835</v>
      </c>
      <c r="B367" s="34" t="s">
        <v>418</v>
      </c>
      <c r="C367" s="36">
        <v>1341</v>
      </c>
      <c r="D367" s="36">
        <v>486</v>
      </c>
      <c r="E367" s="37">
        <f t="shared" si="46"/>
        <v>2759.2592592592591</v>
      </c>
      <c r="F367" s="38">
        <f t="shared" si="53"/>
        <v>0.87740989701636773</v>
      </c>
      <c r="G367" s="39">
        <f t="shared" si="47"/>
        <v>231.31118846599247</v>
      </c>
      <c r="H367" s="39">
        <f t="shared" si="48"/>
        <v>24.864299870571994</v>
      </c>
      <c r="I367" s="37">
        <f t="shared" si="49"/>
        <v>256.17548833656446</v>
      </c>
      <c r="J367" s="40">
        <f t="shared" si="55"/>
        <v>-36.950485280786019</v>
      </c>
      <c r="K367" s="37">
        <f t="shared" si="50"/>
        <v>219.22500305577844</v>
      </c>
      <c r="L367" s="37">
        <f t="shared" si="51"/>
        <v>124501.28733157033</v>
      </c>
      <c r="M367" s="37">
        <f t="shared" si="52"/>
        <v>106543.35148510833</v>
      </c>
      <c r="N367" s="63"/>
      <c r="O367" s="74"/>
      <c r="P367" s="69"/>
    </row>
    <row r="368" spans="1:16" s="34" customFormat="1" x14ac:dyDescent="0.3">
      <c r="A368" s="33">
        <v>1836</v>
      </c>
      <c r="B368" s="34" t="s">
        <v>419</v>
      </c>
      <c r="C368" s="36">
        <v>3013</v>
      </c>
      <c r="D368" s="36">
        <v>1269</v>
      </c>
      <c r="E368" s="37">
        <f t="shared" si="46"/>
        <v>2374.3104806934593</v>
      </c>
      <c r="F368" s="38">
        <f t="shared" si="53"/>
        <v>0.75500100520071856</v>
      </c>
      <c r="G368" s="39">
        <f t="shared" si="47"/>
        <v>462.2804556054723</v>
      </c>
      <c r="H368" s="39">
        <f t="shared" si="48"/>
        <v>159.59637236860192</v>
      </c>
      <c r="I368" s="37">
        <f t="shared" si="49"/>
        <v>621.87682797407422</v>
      </c>
      <c r="J368" s="40">
        <f t="shared" si="55"/>
        <v>-36.950485280786019</v>
      </c>
      <c r="K368" s="37">
        <f t="shared" si="50"/>
        <v>584.92634269328823</v>
      </c>
      <c r="L368" s="37">
        <f t="shared" si="51"/>
        <v>789161.69469910022</v>
      </c>
      <c r="M368" s="37">
        <f t="shared" si="52"/>
        <v>742271.52887778275</v>
      </c>
      <c r="N368" s="63"/>
      <c r="O368" s="74"/>
      <c r="P368" s="69"/>
    </row>
    <row r="369" spans="1:16" s="34" customFormat="1" x14ac:dyDescent="0.3">
      <c r="A369" s="33">
        <v>1837</v>
      </c>
      <c r="B369" s="34" t="s">
        <v>420</v>
      </c>
      <c r="C369" s="36">
        <v>18855</v>
      </c>
      <c r="D369" s="36">
        <v>6454</v>
      </c>
      <c r="E369" s="37">
        <f t="shared" si="46"/>
        <v>2921.4440656956926</v>
      </c>
      <c r="F369" s="38">
        <f t="shared" si="53"/>
        <v>0.92898263482108301</v>
      </c>
      <c r="G369" s="39">
        <f t="shared" si="47"/>
        <v>134.00030460413237</v>
      </c>
      <c r="H369" s="39">
        <f t="shared" si="48"/>
        <v>0</v>
      </c>
      <c r="I369" s="37">
        <f t="shared" si="49"/>
        <v>134.00030460413237</v>
      </c>
      <c r="J369" s="40">
        <f t="shared" si="55"/>
        <v>-36.950485280786019</v>
      </c>
      <c r="K369" s="37">
        <f t="shared" si="50"/>
        <v>97.049819323346355</v>
      </c>
      <c r="L369" s="37">
        <f t="shared" si="51"/>
        <v>864837.96591507026</v>
      </c>
      <c r="M369" s="37">
        <f t="shared" si="52"/>
        <v>626359.53391287732</v>
      </c>
      <c r="N369" s="63"/>
      <c r="O369" s="74"/>
      <c r="P369" s="69"/>
    </row>
    <row r="370" spans="1:16" s="34" customFormat="1" x14ac:dyDescent="0.3">
      <c r="A370" s="33">
        <v>1838</v>
      </c>
      <c r="B370" s="34" t="s">
        <v>421</v>
      </c>
      <c r="C370" s="36">
        <v>5076</v>
      </c>
      <c r="D370" s="36">
        <v>2014</v>
      </c>
      <c r="E370" s="37">
        <f t="shared" si="46"/>
        <v>2520.3574975173783</v>
      </c>
      <c r="F370" s="38">
        <f t="shared" si="53"/>
        <v>0.80144212796256564</v>
      </c>
      <c r="G370" s="39">
        <f t="shared" si="47"/>
        <v>374.65224551112095</v>
      </c>
      <c r="H370" s="39">
        <f t="shared" si="48"/>
        <v>108.47991648023027</v>
      </c>
      <c r="I370" s="37">
        <f t="shared" si="49"/>
        <v>483.13216199135121</v>
      </c>
      <c r="J370" s="40">
        <f t="shared" si="55"/>
        <v>-36.950485280786019</v>
      </c>
      <c r="K370" s="37">
        <f t="shared" si="50"/>
        <v>446.18167671056517</v>
      </c>
      <c r="L370" s="37">
        <f t="shared" si="51"/>
        <v>973028.1742505813</v>
      </c>
      <c r="M370" s="37">
        <f t="shared" si="52"/>
        <v>898609.89689507824</v>
      </c>
      <c r="N370" s="63"/>
      <c r="O370" s="74"/>
      <c r="P370" s="69"/>
    </row>
    <row r="371" spans="1:16" s="34" customFormat="1" x14ac:dyDescent="0.3">
      <c r="A371" s="33">
        <v>1839</v>
      </c>
      <c r="B371" s="34" t="s">
        <v>422</v>
      </c>
      <c r="C371" s="36">
        <v>2226</v>
      </c>
      <c r="D371" s="36">
        <v>1058</v>
      </c>
      <c r="E371" s="37">
        <f t="shared" si="46"/>
        <v>2103.9697542533081</v>
      </c>
      <c r="F371" s="38">
        <f t="shared" si="53"/>
        <v>0.66903603900581998</v>
      </c>
      <c r="G371" s="39">
        <f t="shared" si="47"/>
        <v>624.48489146956308</v>
      </c>
      <c r="H371" s="39">
        <f t="shared" si="48"/>
        <v>254.21562662265484</v>
      </c>
      <c r="I371" s="37">
        <f t="shared" si="49"/>
        <v>878.70051809221786</v>
      </c>
      <c r="J371" s="40">
        <f t="shared" si="55"/>
        <v>-36.950485280786019</v>
      </c>
      <c r="K371" s="37">
        <f t="shared" si="50"/>
        <v>841.75003281143188</v>
      </c>
      <c r="L371" s="37">
        <f t="shared" si="51"/>
        <v>929665.14814156655</v>
      </c>
      <c r="M371" s="37">
        <f t="shared" si="52"/>
        <v>890571.53471449495</v>
      </c>
      <c r="N371" s="63"/>
      <c r="O371" s="74"/>
      <c r="P371" s="69"/>
    </row>
    <row r="372" spans="1:16" s="34" customFormat="1" x14ac:dyDescent="0.3">
      <c r="A372" s="33">
        <v>1840</v>
      </c>
      <c r="B372" s="34" t="s">
        <v>423</v>
      </c>
      <c r="C372" s="36">
        <v>12273</v>
      </c>
      <c r="D372" s="36">
        <v>4734</v>
      </c>
      <c r="E372" s="37">
        <f t="shared" si="46"/>
        <v>2592.5221799746514</v>
      </c>
      <c r="F372" s="38">
        <f t="shared" si="53"/>
        <v>0.82438959344286744</v>
      </c>
      <c r="G372" s="39">
        <f t="shared" si="47"/>
        <v>331.3534360367571</v>
      </c>
      <c r="H372" s="39">
        <f t="shared" si="48"/>
        <v>83.222277620184684</v>
      </c>
      <c r="I372" s="37">
        <f t="shared" si="49"/>
        <v>414.57571365694179</v>
      </c>
      <c r="J372" s="40">
        <f t="shared" si="55"/>
        <v>-36.950485280786019</v>
      </c>
      <c r="K372" s="37">
        <f t="shared" si="50"/>
        <v>377.62522837615575</v>
      </c>
      <c r="L372" s="37">
        <f t="shared" si="51"/>
        <v>1962601.4284519623</v>
      </c>
      <c r="M372" s="37">
        <f t="shared" si="52"/>
        <v>1787677.8311327214</v>
      </c>
      <c r="N372" s="63"/>
      <c r="O372" s="74"/>
      <c r="P372" s="69"/>
    </row>
    <row r="373" spans="1:16" s="34" customFormat="1" x14ac:dyDescent="0.3">
      <c r="A373" s="33">
        <v>1841</v>
      </c>
      <c r="B373" s="34" t="s">
        <v>424</v>
      </c>
      <c r="C373" s="36">
        <v>25891</v>
      </c>
      <c r="D373" s="36">
        <v>9622</v>
      </c>
      <c r="E373" s="37">
        <f t="shared" si="46"/>
        <v>2690.8127208480564</v>
      </c>
      <c r="F373" s="38">
        <f t="shared" si="53"/>
        <v>0.85564475478952873</v>
      </c>
      <c r="G373" s="39">
        <f t="shared" si="47"/>
        <v>272.37911151271408</v>
      </c>
      <c r="H373" s="39">
        <f t="shared" si="48"/>
        <v>48.820588314492937</v>
      </c>
      <c r="I373" s="37">
        <f t="shared" si="49"/>
        <v>321.19969982720704</v>
      </c>
      <c r="J373" s="40">
        <f t="shared" si="55"/>
        <v>-36.950485280786019</v>
      </c>
      <c r="K373" s="37">
        <f t="shared" si="50"/>
        <v>284.249214546421</v>
      </c>
      <c r="L373" s="37">
        <f t="shared" si="51"/>
        <v>3090583.5117373862</v>
      </c>
      <c r="M373" s="37">
        <f t="shared" si="52"/>
        <v>2735045.9423656627</v>
      </c>
      <c r="N373" s="63"/>
      <c r="O373" s="74"/>
      <c r="P373" s="69"/>
    </row>
    <row r="374" spans="1:16" s="34" customFormat="1" x14ac:dyDescent="0.3">
      <c r="A374" s="33">
        <v>1845</v>
      </c>
      <c r="B374" s="34" t="s">
        <v>425</v>
      </c>
      <c r="C374" s="36">
        <v>4837</v>
      </c>
      <c r="D374" s="36">
        <v>1953</v>
      </c>
      <c r="E374" s="37">
        <f t="shared" si="46"/>
        <v>2476.7025089605736</v>
      </c>
      <c r="F374" s="38">
        <f t="shared" si="53"/>
        <v>0.78756038818572438</v>
      </c>
      <c r="G374" s="39">
        <f t="shared" si="47"/>
        <v>400.84523864520378</v>
      </c>
      <c r="H374" s="39">
        <f t="shared" si="48"/>
        <v>123.75916247511192</v>
      </c>
      <c r="I374" s="37">
        <f t="shared" si="49"/>
        <v>524.60440112031574</v>
      </c>
      <c r="J374" s="40">
        <f t="shared" si="55"/>
        <v>-36.950485280786019</v>
      </c>
      <c r="K374" s="37">
        <f t="shared" si="50"/>
        <v>487.6539158395297</v>
      </c>
      <c r="L374" s="37">
        <f t="shared" si="51"/>
        <v>1024552.3953879767</v>
      </c>
      <c r="M374" s="37">
        <f t="shared" si="52"/>
        <v>952388.09763460152</v>
      </c>
      <c r="N374" s="63"/>
      <c r="O374" s="74"/>
      <c r="P374" s="69"/>
    </row>
    <row r="375" spans="1:16" s="34" customFormat="1" x14ac:dyDescent="0.3">
      <c r="A375" s="33">
        <v>1848</v>
      </c>
      <c r="B375" s="34" t="s">
        <v>426</v>
      </c>
      <c r="C375" s="36">
        <v>5749</v>
      </c>
      <c r="D375" s="36">
        <v>2507</v>
      </c>
      <c r="E375" s="37">
        <f t="shared" si="46"/>
        <v>2293.1790985241323</v>
      </c>
      <c r="F375" s="38">
        <f t="shared" si="53"/>
        <v>0.7292022414799455</v>
      </c>
      <c r="G375" s="39">
        <f t="shared" si="47"/>
        <v>510.95928490706854</v>
      </c>
      <c r="H375" s="39">
        <f t="shared" si="48"/>
        <v>187.99235612786637</v>
      </c>
      <c r="I375" s="37">
        <f t="shared" si="49"/>
        <v>698.95164103493494</v>
      </c>
      <c r="J375" s="40">
        <f t="shared" si="55"/>
        <v>-36.950485280786019</v>
      </c>
      <c r="K375" s="37">
        <f t="shared" si="50"/>
        <v>662.00115575414895</v>
      </c>
      <c r="L375" s="37">
        <f t="shared" si="51"/>
        <v>1752271.7640745819</v>
      </c>
      <c r="M375" s="37">
        <f t="shared" si="52"/>
        <v>1659636.8974756515</v>
      </c>
      <c r="N375" s="63"/>
      <c r="O375" s="74"/>
      <c r="P375" s="69"/>
    </row>
    <row r="376" spans="1:16" s="34" customFormat="1" x14ac:dyDescent="0.3">
      <c r="A376" s="33">
        <v>1849</v>
      </c>
      <c r="B376" s="34" t="s">
        <v>427</v>
      </c>
      <c r="C376" s="36">
        <v>4702</v>
      </c>
      <c r="D376" s="36">
        <v>1811</v>
      </c>
      <c r="E376" s="37">
        <f t="shared" si="46"/>
        <v>2596.3556046383214</v>
      </c>
      <c r="F376" s="38">
        <f t="shared" si="53"/>
        <v>0.82560857448935077</v>
      </c>
      <c r="G376" s="39">
        <f t="shared" si="47"/>
        <v>329.05338123855506</v>
      </c>
      <c r="H376" s="39">
        <f t="shared" si="48"/>
        <v>81.880578987900179</v>
      </c>
      <c r="I376" s="37">
        <f t="shared" si="49"/>
        <v>410.93396022645527</v>
      </c>
      <c r="J376" s="40">
        <f t="shared" si="55"/>
        <v>-36.950485280786019</v>
      </c>
      <c r="K376" s="37">
        <f t="shared" si="50"/>
        <v>373.98347494566923</v>
      </c>
      <c r="L376" s="37">
        <f t="shared" si="51"/>
        <v>744201.40197011048</v>
      </c>
      <c r="M376" s="37">
        <f t="shared" si="52"/>
        <v>677284.07312660699</v>
      </c>
      <c r="N376" s="63"/>
      <c r="O376" s="74"/>
      <c r="P376" s="69"/>
    </row>
    <row r="377" spans="1:16" s="34" customFormat="1" x14ac:dyDescent="0.3">
      <c r="A377" s="33">
        <v>1850</v>
      </c>
      <c r="B377" s="34" t="s">
        <v>428</v>
      </c>
      <c r="C377" s="36">
        <v>4796</v>
      </c>
      <c r="D377" s="36">
        <v>1996</v>
      </c>
      <c r="E377" s="37">
        <f t="shared" si="46"/>
        <v>2402.8056112224449</v>
      </c>
      <c r="F377" s="38">
        <f t="shared" si="53"/>
        <v>0.76406209993438889</v>
      </c>
      <c r="G377" s="39">
        <f t="shared" si="47"/>
        <v>445.18337728808098</v>
      </c>
      <c r="H377" s="39">
        <f t="shared" si="48"/>
        <v>149.62307668345696</v>
      </c>
      <c r="I377" s="37">
        <f t="shared" si="49"/>
        <v>594.80645397153796</v>
      </c>
      <c r="J377" s="40">
        <f t="shared" si="55"/>
        <v>-36.950485280786019</v>
      </c>
      <c r="K377" s="37">
        <f t="shared" si="50"/>
        <v>557.85596869075198</v>
      </c>
      <c r="L377" s="37">
        <f t="shared" si="51"/>
        <v>1187233.6821271898</v>
      </c>
      <c r="M377" s="37">
        <f t="shared" si="52"/>
        <v>1113480.513506741</v>
      </c>
      <c r="N377" s="63"/>
      <c r="O377" s="74"/>
      <c r="P377" s="69"/>
    </row>
    <row r="378" spans="1:16" s="34" customFormat="1" x14ac:dyDescent="0.3">
      <c r="A378" s="33">
        <v>1851</v>
      </c>
      <c r="B378" s="34" t="s">
        <v>429</v>
      </c>
      <c r="C378" s="36">
        <v>5963</v>
      </c>
      <c r="D378" s="36">
        <v>2160</v>
      </c>
      <c r="E378" s="37">
        <f t="shared" si="46"/>
        <v>2760.6481481481483</v>
      </c>
      <c r="F378" s="38">
        <f t="shared" si="53"/>
        <v>0.87785154629338946</v>
      </c>
      <c r="G378" s="39">
        <f t="shared" si="47"/>
        <v>230.47785513265899</v>
      </c>
      <c r="H378" s="39">
        <f t="shared" si="48"/>
        <v>24.378188759460794</v>
      </c>
      <c r="I378" s="37">
        <f t="shared" si="49"/>
        <v>254.85604389211977</v>
      </c>
      <c r="J378" s="40">
        <f t="shared" si="55"/>
        <v>-36.950485280786019</v>
      </c>
      <c r="K378" s="37">
        <f t="shared" si="50"/>
        <v>217.90555861133376</v>
      </c>
      <c r="L378" s="37">
        <f t="shared" si="51"/>
        <v>550489.05480697867</v>
      </c>
      <c r="M378" s="37">
        <f t="shared" si="52"/>
        <v>470676.00660048093</v>
      </c>
      <c r="N378" s="63"/>
      <c r="O378" s="74"/>
      <c r="P378" s="69"/>
    </row>
    <row r="379" spans="1:16" s="34" customFormat="1" x14ac:dyDescent="0.3">
      <c r="A379" s="33">
        <v>1852</v>
      </c>
      <c r="B379" s="34" t="s">
        <v>430</v>
      </c>
      <c r="C379" s="36">
        <v>2944</v>
      </c>
      <c r="D379" s="36">
        <v>1280</v>
      </c>
      <c r="E379" s="37">
        <f t="shared" si="46"/>
        <v>2300</v>
      </c>
      <c r="F379" s="38">
        <f t="shared" si="53"/>
        <v>0.73137120274787171</v>
      </c>
      <c r="G379" s="39">
        <f t="shared" si="47"/>
        <v>506.8667440215479</v>
      </c>
      <c r="H379" s="39">
        <f t="shared" si="48"/>
        <v>185.60504061131269</v>
      </c>
      <c r="I379" s="37">
        <f t="shared" si="49"/>
        <v>692.47178463286059</v>
      </c>
      <c r="J379" s="40">
        <f t="shared" si="55"/>
        <v>-36.950485280786019</v>
      </c>
      <c r="K379" s="37">
        <f t="shared" si="50"/>
        <v>655.52129935207461</v>
      </c>
      <c r="L379" s="37">
        <f t="shared" si="51"/>
        <v>886363.8843300615</v>
      </c>
      <c r="M379" s="37">
        <f t="shared" si="52"/>
        <v>839067.26317065547</v>
      </c>
      <c r="N379" s="63"/>
      <c r="O379" s="74"/>
      <c r="P379" s="69"/>
    </row>
    <row r="380" spans="1:16" s="34" customFormat="1" x14ac:dyDescent="0.3">
      <c r="A380" s="33">
        <v>1853</v>
      </c>
      <c r="B380" s="34" t="s">
        <v>431</v>
      </c>
      <c r="C380" s="36">
        <v>3098</v>
      </c>
      <c r="D380" s="36">
        <v>1385</v>
      </c>
      <c r="E380" s="37">
        <f t="shared" si="46"/>
        <v>2236.823104693141</v>
      </c>
      <c r="F380" s="38">
        <f t="shared" si="53"/>
        <v>0.71128174104941344</v>
      </c>
      <c r="G380" s="39">
        <f t="shared" si="47"/>
        <v>544.77288120566334</v>
      </c>
      <c r="H380" s="39">
        <f t="shared" si="48"/>
        <v>207.71695396871334</v>
      </c>
      <c r="I380" s="37">
        <f t="shared" si="49"/>
        <v>752.48983517437671</v>
      </c>
      <c r="J380" s="40">
        <f t="shared" si="55"/>
        <v>-36.950485280786019</v>
      </c>
      <c r="K380" s="37">
        <f t="shared" si="50"/>
        <v>715.53934989359072</v>
      </c>
      <c r="L380" s="37">
        <f t="shared" si="51"/>
        <v>1042198.4217165117</v>
      </c>
      <c r="M380" s="37">
        <f t="shared" si="52"/>
        <v>991021.99960262317</v>
      </c>
      <c r="N380" s="63"/>
      <c r="O380" s="74"/>
      <c r="P380" s="69"/>
    </row>
    <row r="381" spans="1:16" s="34" customFormat="1" x14ac:dyDescent="0.3">
      <c r="A381" s="33">
        <v>1854</v>
      </c>
      <c r="B381" s="34" t="s">
        <v>432</v>
      </c>
      <c r="C381" s="36">
        <v>5607</v>
      </c>
      <c r="D381" s="36">
        <v>2581</v>
      </c>
      <c r="E381" s="37">
        <f t="shared" si="46"/>
        <v>2172.4137931034484</v>
      </c>
      <c r="F381" s="38">
        <f t="shared" si="53"/>
        <v>0.69080038640353703</v>
      </c>
      <c r="G381" s="39">
        <f t="shared" si="47"/>
        <v>583.41846815947895</v>
      </c>
      <c r="H381" s="39">
        <f t="shared" si="48"/>
        <v>230.26021302510574</v>
      </c>
      <c r="I381" s="37">
        <f t="shared" si="49"/>
        <v>813.67868118458466</v>
      </c>
      <c r="J381" s="40">
        <f t="shared" si="55"/>
        <v>-36.950485280786019</v>
      </c>
      <c r="K381" s="37">
        <f t="shared" si="50"/>
        <v>776.72819590379868</v>
      </c>
      <c r="L381" s="37">
        <f t="shared" si="51"/>
        <v>2100104.6761374129</v>
      </c>
      <c r="M381" s="37">
        <f t="shared" si="52"/>
        <v>2004735.4736277044</v>
      </c>
      <c r="N381" s="63"/>
      <c r="O381" s="74"/>
      <c r="P381" s="69"/>
    </row>
    <row r="382" spans="1:16" s="34" customFormat="1" x14ac:dyDescent="0.3">
      <c r="A382" s="33">
        <v>1856</v>
      </c>
      <c r="B382" s="34" t="s">
        <v>433</v>
      </c>
      <c r="C382" s="36">
        <v>1388</v>
      </c>
      <c r="D382" s="36">
        <v>545</v>
      </c>
      <c r="E382" s="37">
        <f t="shared" si="46"/>
        <v>2546.788990825688</v>
      </c>
      <c r="F382" s="38">
        <f t="shared" si="53"/>
        <v>0.80984701189792252</v>
      </c>
      <c r="G382" s="39">
        <f t="shared" si="47"/>
        <v>358.79334952613516</v>
      </c>
      <c r="H382" s="39">
        <f t="shared" si="48"/>
        <v>99.228893822321893</v>
      </c>
      <c r="I382" s="37">
        <f t="shared" si="49"/>
        <v>458.02224334845704</v>
      </c>
      <c r="J382" s="40">
        <f t="shared" si="55"/>
        <v>-36.950485280786019</v>
      </c>
      <c r="K382" s="37">
        <f t="shared" si="50"/>
        <v>421.071758067671</v>
      </c>
      <c r="L382" s="37">
        <f t="shared" si="51"/>
        <v>249622.1226249091</v>
      </c>
      <c r="M382" s="37">
        <f t="shared" si="52"/>
        <v>229484.1081468807</v>
      </c>
      <c r="N382" s="63"/>
      <c r="O382" s="74"/>
      <c r="P382" s="69"/>
    </row>
    <row r="383" spans="1:16" s="34" customFormat="1" x14ac:dyDescent="0.3">
      <c r="A383" s="33">
        <v>1857</v>
      </c>
      <c r="B383" s="34" t="s">
        <v>434</v>
      </c>
      <c r="C383" s="36">
        <v>2063</v>
      </c>
      <c r="D383" s="36">
        <v>780</v>
      </c>
      <c r="E383" s="37">
        <f t="shared" si="46"/>
        <v>2644.8717948717949</v>
      </c>
      <c r="F383" s="38">
        <f t="shared" si="53"/>
        <v>0.84103611553448121</v>
      </c>
      <c r="G383" s="39">
        <f t="shared" si="47"/>
        <v>299.943667098471</v>
      </c>
      <c r="H383" s="39">
        <f t="shared" si="48"/>
        <v>64.89991240618447</v>
      </c>
      <c r="I383" s="37">
        <f t="shared" si="49"/>
        <v>364.84357950465545</v>
      </c>
      <c r="J383" s="40">
        <f t="shared" si="55"/>
        <v>-36.950485280786019</v>
      </c>
      <c r="K383" s="37">
        <f t="shared" si="50"/>
        <v>327.89309422386941</v>
      </c>
      <c r="L383" s="37">
        <f t="shared" si="51"/>
        <v>284577.99201363127</v>
      </c>
      <c r="M383" s="37">
        <f t="shared" si="52"/>
        <v>255756.61349461816</v>
      </c>
      <c r="N383" s="63"/>
      <c r="O383" s="74"/>
      <c r="P383" s="69"/>
    </row>
    <row r="384" spans="1:16" s="34" customFormat="1" x14ac:dyDescent="0.3">
      <c r="A384" s="33">
        <v>1859</v>
      </c>
      <c r="B384" s="34" t="s">
        <v>435</v>
      </c>
      <c r="C384" s="36">
        <v>3297</v>
      </c>
      <c r="D384" s="36">
        <v>1358</v>
      </c>
      <c r="E384" s="37">
        <f t="shared" si="46"/>
        <v>2427.8350515463917</v>
      </c>
      <c r="F384" s="38">
        <f t="shared" si="53"/>
        <v>0.772021148575185</v>
      </c>
      <c r="G384" s="39">
        <f t="shared" si="47"/>
        <v>430.1657130937129</v>
      </c>
      <c r="H384" s="39">
        <f t="shared" si="48"/>
        <v>140.86277257007558</v>
      </c>
      <c r="I384" s="37">
        <f t="shared" si="49"/>
        <v>571.0284856637885</v>
      </c>
      <c r="J384" s="40">
        <f t="shared" si="55"/>
        <v>-36.950485280786019</v>
      </c>
      <c r="K384" s="37">
        <f t="shared" si="50"/>
        <v>534.07800038300252</v>
      </c>
      <c r="L384" s="37">
        <f t="shared" si="51"/>
        <v>775456.68353142473</v>
      </c>
      <c r="M384" s="37">
        <f t="shared" si="52"/>
        <v>725277.92452011746</v>
      </c>
      <c r="N384" s="63"/>
      <c r="O384" s="74"/>
      <c r="P384" s="69"/>
    </row>
    <row r="385" spans="1:16" s="34" customFormat="1" x14ac:dyDescent="0.3">
      <c r="A385" s="33">
        <v>1860</v>
      </c>
      <c r="B385" s="34" t="s">
        <v>436</v>
      </c>
      <c r="C385" s="36">
        <v>27247</v>
      </c>
      <c r="D385" s="36">
        <v>11140</v>
      </c>
      <c r="E385" s="37">
        <f t="shared" si="46"/>
        <v>2445.8707360861758</v>
      </c>
      <c r="F385" s="38">
        <f t="shared" si="53"/>
        <v>0.77775627044224727</v>
      </c>
      <c r="G385" s="39">
        <f t="shared" si="47"/>
        <v>419.34430236984241</v>
      </c>
      <c r="H385" s="39">
        <f t="shared" si="48"/>
        <v>134.55028298115113</v>
      </c>
      <c r="I385" s="37">
        <f t="shared" si="49"/>
        <v>553.89458535099357</v>
      </c>
      <c r="J385" s="40">
        <f t="shared" si="55"/>
        <v>-36.950485280786019</v>
      </c>
      <c r="K385" s="37">
        <f t="shared" si="50"/>
        <v>516.94410007020758</v>
      </c>
      <c r="L385" s="37">
        <f t="shared" si="51"/>
        <v>6170385.6808100687</v>
      </c>
      <c r="M385" s="37">
        <f t="shared" si="52"/>
        <v>5758757.2747821128</v>
      </c>
      <c r="N385" s="63"/>
      <c r="O385" s="74"/>
      <c r="P385" s="69"/>
    </row>
    <row r="386" spans="1:16" s="34" customFormat="1" x14ac:dyDescent="0.3">
      <c r="A386" s="33">
        <v>1865</v>
      </c>
      <c r="B386" s="34" t="s">
        <v>437</v>
      </c>
      <c r="C386" s="36">
        <v>23044</v>
      </c>
      <c r="D386" s="36">
        <v>9285</v>
      </c>
      <c r="E386" s="37">
        <f t="shared" si="46"/>
        <v>2481.8524501884758</v>
      </c>
      <c r="F386" s="38">
        <f t="shared" si="53"/>
        <v>0.78919800501612947</v>
      </c>
      <c r="G386" s="39">
        <f t="shared" si="47"/>
        <v>397.75527390846247</v>
      </c>
      <c r="H386" s="39">
        <f t="shared" si="48"/>
        <v>121.95668304534614</v>
      </c>
      <c r="I386" s="37">
        <f t="shared" si="49"/>
        <v>519.71195695380857</v>
      </c>
      <c r="J386" s="40">
        <f t="shared" si="55"/>
        <v>-36.950485280786019</v>
      </c>
      <c r="K386" s="37">
        <f t="shared" si="50"/>
        <v>482.76147167302253</v>
      </c>
      <c r="L386" s="37">
        <f t="shared" si="51"/>
        <v>4825525.5203161128</v>
      </c>
      <c r="M386" s="37">
        <f t="shared" si="52"/>
        <v>4482440.2644840144</v>
      </c>
      <c r="N386" s="63"/>
      <c r="O386" s="74"/>
      <c r="P386" s="69"/>
    </row>
    <row r="387" spans="1:16" s="34" customFormat="1" x14ac:dyDescent="0.3">
      <c r="A387" s="33">
        <v>1866</v>
      </c>
      <c r="B387" s="34" t="s">
        <v>438</v>
      </c>
      <c r="C387" s="36">
        <v>22226</v>
      </c>
      <c r="D387" s="36">
        <v>8057</v>
      </c>
      <c r="E387" s="37">
        <f t="shared" si="46"/>
        <v>2758.5950105498323</v>
      </c>
      <c r="F387" s="38">
        <f t="shared" si="53"/>
        <v>0.87719867424352549</v>
      </c>
      <c r="G387" s="39">
        <f t="shared" si="47"/>
        <v>231.70973769164857</v>
      </c>
      <c r="H387" s="39">
        <f t="shared" si="48"/>
        <v>25.096786918871384</v>
      </c>
      <c r="I387" s="37">
        <f t="shared" si="49"/>
        <v>256.80652461051994</v>
      </c>
      <c r="J387" s="40">
        <f t="shared" si="55"/>
        <v>-36.950485280786019</v>
      </c>
      <c r="K387" s="37">
        <f t="shared" si="50"/>
        <v>219.85603932973393</v>
      </c>
      <c r="L387" s="37">
        <f t="shared" si="51"/>
        <v>2069090.1687869593</v>
      </c>
      <c r="M387" s="37">
        <f t="shared" si="52"/>
        <v>1771380.1088796663</v>
      </c>
      <c r="N387" s="63"/>
      <c r="O387" s="74"/>
      <c r="P387" s="69"/>
    </row>
    <row r="388" spans="1:16" s="34" customFormat="1" x14ac:dyDescent="0.3">
      <c r="A388" s="33">
        <v>1867</v>
      </c>
      <c r="B388" s="34" t="s">
        <v>194</v>
      </c>
      <c r="C388" s="36">
        <v>5888</v>
      </c>
      <c r="D388" s="36">
        <v>2642</v>
      </c>
      <c r="E388" s="37">
        <f t="shared" si="46"/>
        <v>2228.6146858440575</v>
      </c>
      <c r="F388" s="38">
        <f t="shared" si="53"/>
        <v>0.70867156662927755</v>
      </c>
      <c r="G388" s="39">
        <f t="shared" si="47"/>
        <v>549.69793251511339</v>
      </c>
      <c r="H388" s="39">
        <f t="shared" si="48"/>
        <v>210.58990056589255</v>
      </c>
      <c r="I388" s="37">
        <f t="shared" si="49"/>
        <v>760.28783308100594</v>
      </c>
      <c r="J388" s="40">
        <f t="shared" si="55"/>
        <v>-36.950485280786019</v>
      </c>
      <c r="K388" s="37">
        <f t="shared" si="50"/>
        <v>723.33734780021996</v>
      </c>
      <c r="L388" s="37">
        <f t="shared" si="51"/>
        <v>2008680.4550000178</v>
      </c>
      <c r="M388" s="37">
        <f t="shared" si="52"/>
        <v>1911057.272888181</v>
      </c>
      <c r="N388" s="63"/>
      <c r="O388" s="74"/>
      <c r="P388" s="69"/>
    </row>
    <row r="389" spans="1:16" s="34" customFormat="1" x14ac:dyDescent="0.3">
      <c r="A389" s="33">
        <v>1868</v>
      </c>
      <c r="B389" s="34" t="s">
        <v>439</v>
      </c>
      <c r="C389" s="36">
        <v>13013</v>
      </c>
      <c r="D389" s="36">
        <v>4563</v>
      </c>
      <c r="E389" s="37">
        <f t="shared" si="46"/>
        <v>2851.8518518518517</v>
      </c>
      <c r="F389" s="38">
        <f t="shared" si="53"/>
        <v>0.90685318215114519</v>
      </c>
      <c r="G389" s="39">
        <f t="shared" si="47"/>
        <v>175.7556329104369</v>
      </c>
      <c r="H389" s="39">
        <f t="shared" si="48"/>
        <v>0</v>
      </c>
      <c r="I389" s="37">
        <f t="shared" si="49"/>
        <v>175.7556329104369</v>
      </c>
      <c r="J389" s="40">
        <f t="shared" si="55"/>
        <v>-36.950485280786019</v>
      </c>
      <c r="K389" s="37">
        <f t="shared" si="50"/>
        <v>138.80514762965089</v>
      </c>
      <c r="L389" s="37">
        <f t="shared" si="51"/>
        <v>801972.95297032362</v>
      </c>
      <c r="M389" s="37">
        <f t="shared" si="52"/>
        <v>633367.88863409706</v>
      </c>
      <c r="N389" s="63"/>
      <c r="O389" s="74"/>
      <c r="P389" s="69"/>
    </row>
    <row r="390" spans="1:16" s="34" customFormat="1" x14ac:dyDescent="0.3">
      <c r="A390" s="33">
        <v>1870</v>
      </c>
      <c r="B390" s="34" t="s">
        <v>440</v>
      </c>
      <c r="C390" s="36">
        <v>28337</v>
      </c>
      <c r="D390" s="36">
        <v>10166</v>
      </c>
      <c r="E390" s="37">
        <f t="shared" si="46"/>
        <v>2787.4286838481212</v>
      </c>
      <c r="F390" s="38">
        <f t="shared" si="53"/>
        <v>0.88636742133909452</v>
      </c>
      <c r="G390" s="39">
        <f t="shared" si="47"/>
        <v>214.40953371267523</v>
      </c>
      <c r="H390" s="39">
        <f t="shared" si="48"/>
        <v>15.005001264470273</v>
      </c>
      <c r="I390" s="37">
        <f t="shared" si="49"/>
        <v>229.41453497714551</v>
      </c>
      <c r="J390" s="40">
        <f t="shared" si="55"/>
        <v>-36.950485280786019</v>
      </c>
      <c r="K390" s="37">
        <f t="shared" si="50"/>
        <v>192.4640496963595</v>
      </c>
      <c r="L390" s="37">
        <f t="shared" si="51"/>
        <v>2332228.1625776612</v>
      </c>
      <c r="M390" s="37">
        <f t="shared" si="52"/>
        <v>1956589.5292131905</v>
      </c>
      <c r="N390" s="63"/>
      <c r="O390" s="74"/>
      <c r="P390" s="69"/>
    </row>
    <row r="391" spans="1:16" s="34" customFormat="1" x14ac:dyDescent="0.3">
      <c r="A391" s="33">
        <v>1871</v>
      </c>
      <c r="B391" s="34" t="s">
        <v>441</v>
      </c>
      <c r="C391" s="36">
        <v>13151</v>
      </c>
      <c r="D391" s="36">
        <v>4991</v>
      </c>
      <c r="E391" s="37">
        <f t="shared" si="46"/>
        <v>2634.9428972149872</v>
      </c>
      <c r="F391" s="38">
        <f t="shared" si="53"/>
        <v>0.83787885039482035</v>
      </c>
      <c r="G391" s="39">
        <f t="shared" si="47"/>
        <v>305.90100569255566</v>
      </c>
      <c r="H391" s="39">
        <f t="shared" si="48"/>
        <v>68.375026586067179</v>
      </c>
      <c r="I391" s="37">
        <f t="shared" ref="I391:I435" si="56">G391+H391</f>
        <v>374.27603227862284</v>
      </c>
      <c r="J391" s="40">
        <f t="shared" si="55"/>
        <v>-36.950485280786019</v>
      </c>
      <c r="K391" s="37">
        <f t="shared" ref="K391:K435" si="57">I391+J391</f>
        <v>337.3255469978368</v>
      </c>
      <c r="L391" s="37">
        <f t="shared" si="51"/>
        <v>1868011.6771026065</v>
      </c>
      <c r="M391" s="37">
        <f t="shared" si="52"/>
        <v>1683591.8050662035</v>
      </c>
      <c r="N391" s="63"/>
      <c r="O391" s="74"/>
      <c r="P391" s="69"/>
    </row>
    <row r="392" spans="1:16" s="34" customFormat="1" x14ac:dyDescent="0.3">
      <c r="A392" s="33">
        <v>1874</v>
      </c>
      <c r="B392" s="34" t="s">
        <v>442</v>
      </c>
      <c r="C392" s="36">
        <v>3246</v>
      </c>
      <c r="D392" s="36">
        <v>1070</v>
      </c>
      <c r="E392" s="37">
        <f t="shared" ref="E392:E435" si="58">(C392*1000)/D392</f>
        <v>3033.6448598130842</v>
      </c>
      <c r="F392" s="38">
        <f t="shared" si="53"/>
        <v>0.96466108253538863</v>
      </c>
      <c r="G392" s="39">
        <f t="shared" ref="G392:G435" si="59">(E$437-E392)*0.6</f>
        <v>66.679828133697441</v>
      </c>
      <c r="H392" s="39">
        <f t="shared" ref="H392:H435" si="60">IF(E392&gt;=E$437*0.9,0,IF(E392&lt;0.9*E$437,(E$437*0.9-E392)*0.35))</f>
        <v>0</v>
      </c>
      <c r="I392" s="37">
        <f t="shared" si="56"/>
        <v>66.679828133697441</v>
      </c>
      <c r="J392" s="40">
        <f t="shared" si="55"/>
        <v>-36.950485280786019</v>
      </c>
      <c r="K392" s="37">
        <f t="shared" si="57"/>
        <v>29.729342852911422</v>
      </c>
      <c r="L392" s="37">
        <f t="shared" ref="L392:L435" si="61">(I392*D392)</f>
        <v>71347.416103056268</v>
      </c>
      <c r="M392" s="37">
        <f t="shared" ref="M392:M435" si="62">(K392*D392)</f>
        <v>31810.39685261522</v>
      </c>
      <c r="N392" s="63"/>
      <c r="O392" s="74"/>
      <c r="P392" s="69"/>
    </row>
    <row r="393" spans="1:16" s="34" customFormat="1" x14ac:dyDescent="0.3">
      <c r="A393" s="33">
        <v>1902</v>
      </c>
      <c r="B393" s="34" t="s">
        <v>443</v>
      </c>
      <c r="C393" s="36">
        <v>236498</v>
      </c>
      <c r="D393" s="36">
        <v>72681</v>
      </c>
      <c r="E393" s="37">
        <f t="shared" si="58"/>
        <v>3253.9178052035609</v>
      </c>
      <c r="F393" s="38">
        <f t="shared" ref="F393:F435" si="63">IF(ISNUMBER(C393),E393/E$437,"")</f>
        <v>1.0347051212323666</v>
      </c>
      <c r="G393" s="39">
        <f t="shared" si="59"/>
        <v>-65.483939100588572</v>
      </c>
      <c r="H393" s="39">
        <f t="shared" si="60"/>
        <v>0</v>
      </c>
      <c r="I393" s="37">
        <f t="shared" si="56"/>
        <v>-65.483939100588572</v>
      </c>
      <c r="J393" s="40">
        <f t="shared" ref="J393:J435" si="64">I$439</f>
        <v>-36.950485280786019</v>
      </c>
      <c r="K393" s="37">
        <f t="shared" si="57"/>
        <v>-102.43442438137458</v>
      </c>
      <c r="L393" s="37">
        <f t="shared" si="61"/>
        <v>-4759438.1777698779</v>
      </c>
      <c r="M393" s="37">
        <f t="shared" si="62"/>
        <v>-7445036.3984626858</v>
      </c>
      <c r="N393" s="63"/>
      <c r="O393" s="74"/>
      <c r="P393" s="69"/>
    </row>
    <row r="394" spans="1:16" s="34" customFormat="1" x14ac:dyDescent="0.3">
      <c r="A394" s="33">
        <v>1903</v>
      </c>
      <c r="B394" s="34" t="s">
        <v>444</v>
      </c>
      <c r="C394" s="36">
        <v>71327</v>
      </c>
      <c r="D394" s="36">
        <v>24676</v>
      </c>
      <c r="E394" s="37">
        <f t="shared" si="58"/>
        <v>2890.5414167612253</v>
      </c>
      <c r="F394" s="38">
        <f t="shared" si="63"/>
        <v>0.9191559793779106</v>
      </c>
      <c r="G394" s="39">
        <f t="shared" si="59"/>
        <v>152.54189396481277</v>
      </c>
      <c r="H394" s="39">
        <f t="shared" si="60"/>
        <v>0</v>
      </c>
      <c r="I394" s="37">
        <f t="shared" si="56"/>
        <v>152.54189396481277</v>
      </c>
      <c r="J394" s="40">
        <f t="shared" si="64"/>
        <v>-36.950485280786019</v>
      </c>
      <c r="K394" s="37">
        <f t="shared" si="57"/>
        <v>115.59140868402676</v>
      </c>
      <c r="L394" s="37">
        <f t="shared" si="61"/>
        <v>3764123.7754757199</v>
      </c>
      <c r="M394" s="37">
        <f t="shared" si="62"/>
        <v>2852333.6006870442</v>
      </c>
      <c r="N394" s="63"/>
      <c r="O394" s="74"/>
      <c r="P394" s="69"/>
    </row>
    <row r="395" spans="1:16" s="34" customFormat="1" x14ac:dyDescent="0.3">
      <c r="A395" s="33">
        <v>1911</v>
      </c>
      <c r="B395" s="34" t="s">
        <v>445</v>
      </c>
      <c r="C395" s="36">
        <v>7184</v>
      </c>
      <c r="D395" s="36">
        <v>3076</v>
      </c>
      <c r="E395" s="37">
        <f t="shared" si="58"/>
        <v>2335.5006501950584</v>
      </c>
      <c r="F395" s="38">
        <f t="shared" si="63"/>
        <v>0.74265996502243314</v>
      </c>
      <c r="G395" s="39">
        <f t="shared" si="59"/>
        <v>485.56635390451288</v>
      </c>
      <c r="H395" s="39">
        <f t="shared" si="60"/>
        <v>173.17981304304226</v>
      </c>
      <c r="I395" s="37">
        <f t="shared" si="56"/>
        <v>658.74616694755514</v>
      </c>
      <c r="J395" s="40">
        <f t="shared" si="64"/>
        <v>-36.950485280786019</v>
      </c>
      <c r="K395" s="37">
        <f t="shared" si="57"/>
        <v>621.79568166676916</v>
      </c>
      <c r="L395" s="37">
        <f t="shared" si="61"/>
        <v>2026303.2095306795</v>
      </c>
      <c r="M395" s="37">
        <f t="shared" si="62"/>
        <v>1912643.516806982</v>
      </c>
      <c r="N395" s="63"/>
      <c r="O395" s="74"/>
      <c r="P395" s="69"/>
    </row>
    <row r="396" spans="1:16" s="34" customFormat="1" x14ac:dyDescent="0.3">
      <c r="A396" s="33">
        <v>1913</v>
      </c>
      <c r="B396" s="34" t="s">
        <v>446</v>
      </c>
      <c r="C396" s="36">
        <v>7394</v>
      </c>
      <c r="D396" s="36">
        <v>2988</v>
      </c>
      <c r="E396" s="37">
        <f t="shared" si="58"/>
        <v>2474.5649263721552</v>
      </c>
      <c r="F396" s="38">
        <f t="shared" si="63"/>
        <v>0.78688066368630505</v>
      </c>
      <c r="G396" s="39">
        <f t="shared" si="59"/>
        <v>402.12778819825479</v>
      </c>
      <c r="H396" s="39">
        <f t="shared" si="60"/>
        <v>124.50731638105835</v>
      </c>
      <c r="I396" s="37">
        <f t="shared" si="56"/>
        <v>526.63510457931318</v>
      </c>
      <c r="J396" s="40">
        <f t="shared" si="64"/>
        <v>-36.950485280786019</v>
      </c>
      <c r="K396" s="37">
        <f t="shared" si="57"/>
        <v>489.68461929852714</v>
      </c>
      <c r="L396" s="37">
        <f t="shared" si="61"/>
        <v>1573585.6924829879</v>
      </c>
      <c r="M396" s="37">
        <f t="shared" si="62"/>
        <v>1463177.6424639991</v>
      </c>
      <c r="N396" s="63"/>
      <c r="O396" s="74"/>
      <c r="P396" s="69"/>
    </row>
    <row r="397" spans="1:16" s="34" customFormat="1" x14ac:dyDescent="0.3">
      <c r="A397" s="33">
        <v>1917</v>
      </c>
      <c r="B397" s="34" t="s">
        <v>447</v>
      </c>
      <c r="C397" s="36">
        <v>3795</v>
      </c>
      <c r="D397" s="36">
        <v>1410</v>
      </c>
      <c r="E397" s="37">
        <f t="shared" si="58"/>
        <v>2691.4893617021276</v>
      </c>
      <c r="F397" s="38">
        <f t="shared" si="63"/>
        <v>0.85585991810921147</v>
      </c>
      <c r="G397" s="39">
        <f t="shared" si="59"/>
        <v>271.9731270002714</v>
      </c>
      <c r="H397" s="39">
        <f t="shared" si="60"/>
        <v>48.583764015568043</v>
      </c>
      <c r="I397" s="37">
        <f t="shared" si="56"/>
        <v>320.55689101583943</v>
      </c>
      <c r="J397" s="40">
        <f t="shared" si="64"/>
        <v>-36.950485280786019</v>
      </c>
      <c r="K397" s="37">
        <f t="shared" si="57"/>
        <v>283.60640573505339</v>
      </c>
      <c r="L397" s="37">
        <f t="shared" si="61"/>
        <v>451985.21633233357</v>
      </c>
      <c r="M397" s="37">
        <f t="shared" si="62"/>
        <v>399885.03208642529</v>
      </c>
      <c r="N397" s="63"/>
      <c r="O397" s="74"/>
      <c r="P397" s="69"/>
    </row>
    <row r="398" spans="1:16" s="34" customFormat="1" x14ac:dyDescent="0.3">
      <c r="A398" s="33">
        <v>1919</v>
      </c>
      <c r="B398" s="34" t="s">
        <v>448</v>
      </c>
      <c r="C398" s="36">
        <v>2418</v>
      </c>
      <c r="D398" s="36">
        <v>1137</v>
      </c>
      <c r="E398" s="37">
        <f t="shared" si="58"/>
        <v>2126.6490765171502</v>
      </c>
      <c r="F398" s="38">
        <f t="shared" si="63"/>
        <v>0.67624777952826032</v>
      </c>
      <c r="G398" s="39">
        <f t="shared" si="59"/>
        <v>610.8772981112578</v>
      </c>
      <c r="H398" s="39">
        <f t="shared" si="60"/>
        <v>246.27786383031011</v>
      </c>
      <c r="I398" s="37">
        <f t="shared" si="56"/>
        <v>857.15516194156794</v>
      </c>
      <c r="J398" s="40">
        <f t="shared" si="64"/>
        <v>-36.950485280786019</v>
      </c>
      <c r="K398" s="37">
        <f t="shared" si="57"/>
        <v>820.20467666078196</v>
      </c>
      <c r="L398" s="37">
        <f t="shared" si="61"/>
        <v>974585.41912756278</v>
      </c>
      <c r="M398" s="37">
        <f t="shared" si="62"/>
        <v>932572.71736330912</v>
      </c>
      <c r="N398" s="63"/>
      <c r="O398" s="74"/>
      <c r="P398" s="69"/>
    </row>
    <row r="399" spans="1:16" s="34" customFormat="1" x14ac:dyDescent="0.3">
      <c r="A399" s="33">
        <v>1920</v>
      </c>
      <c r="B399" s="34" t="s">
        <v>449</v>
      </c>
      <c r="C399" s="36">
        <v>1997</v>
      </c>
      <c r="D399" s="36">
        <v>1008</v>
      </c>
      <c r="E399" s="37">
        <f t="shared" si="58"/>
        <v>1981.1507936507937</v>
      </c>
      <c r="F399" s="38">
        <f t="shared" si="63"/>
        <v>0.62998114729447019</v>
      </c>
      <c r="G399" s="39">
        <f t="shared" si="59"/>
        <v>698.17626783107164</v>
      </c>
      <c r="H399" s="39">
        <f t="shared" si="60"/>
        <v>297.20226283353486</v>
      </c>
      <c r="I399" s="37">
        <f t="shared" si="56"/>
        <v>995.3785306646065</v>
      </c>
      <c r="J399" s="40">
        <f t="shared" si="64"/>
        <v>-36.950485280786019</v>
      </c>
      <c r="K399" s="37">
        <f t="shared" si="57"/>
        <v>958.42804538382052</v>
      </c>
      <c r="L399" s="37">
        <f t="shared" si="61"/>
        <v>1003341.5589099233</v>
      </c>
      <c r="M399" s="37">
        <f t="shared" si="62"/>
        <v>966095.46974689106</v>
      </c>
      <c r="N399" s="63"/>
      <c r="O399" s="74"/>
      <c r="P399" s="69"/>
    </row>
    <row r="400" spans="1:16" s="34" customFormat="1" x14ac:dyDescent="0.3">
      <c r="A400" s="33">
        <v>1922</v>
      </c>
      <c r="B400" s="34" t="s">
        <v>450</v>
      </c>
      <c r="C400" s="36">
        <v>11657</v>
      </c>
      <c r="D400" s="36">
        <v>4078</v>
      </c>
      <c r="E400" s="37">
        <f t="shared" si="58"/>
        <v>2858.5090730750367</v>
      </c>
      <c r="F400" s="38">
        <f t="shared" si="63"/>
        <v>0.90897009514808402</v>
      </c>
      <c r="G400" s="39">
        <f t="shared" si="59"/>
        <v>171.76130017652594</v>
      </c>
      <c r="H400" s="39">
        <f t="shared" si="60"/>
        <v>0</v>
      </c>
      <c r="I400" s="37">
        <f t="shared" si="56"/>
        <v>171.76130017652594</v>
      </c>
      <c r="J400" s="40">
        <f t="shared" si="64"/>
        <v>-36.950485280786019</v>
      </c>
      <c r="K400" s="37">
        <f t="shared" si="57"/>
        <v>134.81081489573992</v>
      </c>
      <c r="L400" s="37">
        <f t="shared" si="61"/>
        <v>700442.58211987279</v>
      </c>
      <c r="M400" s="37">
        <f t="shared" si="62"/>
        <v>549758.50314482744</v>
      </c>
      <c r="N400" s="63"/>
      <c r="O400" s="74"/>
      <c r="P400" s="69"/>
    </row>
    <row r="401" spans="1:16" s="34" customFormat="1" x14ac:dyDescent="0.3">
      <c r="A401" s="33">
        <v>1923</v>
      </c>
      <c r="B401" s="34" t="s">
        <v>451</v>
      </c>
      <c r="C401" s="36">
        <v>5207</v>
      </c>
      <c r="D401" s="36">
        <v>2219</v>
      </c>
      <c r="E401" s="37">
        <f t="shared" si="58"/>
        <v>2346.5525011266336</v>
      </c>
      <c r="F401" s="38">
        <f t="shared" si="63"/>
        <v>0.74617431524348365</v>
      </c>
      <c r="G401" s="39">
        <f t="shared" si="59"/>
        <v>478.93524334556776</v>
      </c>
      <c r="H401" s="39">
        <f t="shared" si="60"/>
        <v>169.31166521699092</v>
      </c>
      <c r="I401" s="37">
        <f t="shared" si="56"/>
        <v>648.2469085625587</v>
      </c>
      <c r="J401" s="40">
        <f t="shared" si="64"/>
        <v>-36.950485280786019</v>
      </c>
      <c r="K401" s="37">
        <f t="shared" si="57"/>
        <v>611.29642328177272</v>
      </c>
      <c r="L401" s="37">
        <f t="shared" si="61"/>
        <v>1438459.8901003178</v>
      </c>
      <c r="M401" s="37">
        <f t="shared" si="62"/>
        <v>1356466.7632622537</v>
      </c>
      <c r="N401" s="63"/>
      <c r="O401" s="74"/>
      <c r="P401" s="69"/>
    </row>
    <row r="402" spans="1:16" s="34" customFormat="1" x14ac:dyDescent="0.3">
      <c r="A402" s="33">
        <v>1924</v>
      </c>
      <c r="B402" s="34" t="s">
        <v>452</v>
      </c>
      <c r="C402" s="36">
        <v>20450</v>
      </c>
      <c r="D402" s="36">
        <v>6693</v>
      </c>
      <c r="E402" s="37">
        <f t="shared" si="58"/>
        <v>3055.4310473629166</v>
      </c>
      <c r="F402" s="38">
        <f t="shared" si="63"/>
        <v>0.97158881740130676</v>
      </c>
      <c r="G402" s="39">
        <f t="shared" si="59"/>
        <v>53.608115603797977</v>
      </c>
      <c r="H402" s="39">
        <f t="shared" si="60"/>
        <v>0</v>
      </c>
      <c r="I402" s="37">
        <f t="shared" si="56"/>
        <v>53.608115603797977</v>
      </c>
      <c r="J402" s="40">
        <f t="shared" si="64"/>
        <v>-36.950485280786019</v>
      </c>
      <c r="K402" s="37">
        <f t="shared" si="57"/>
        <v>16.657630323011958</v>
      </c>
      <c r="L402" s="37">
        <f t="shared" si="61"/>
        <v>358799.11773621984</v>
      </c>
      <c r="M402" s="37">
        <f t="shared" si="62"/>
        <v>111489.51975191904</v>
      </c>
      <c r="N402" s="63"/>
      <c r="O402" s="74"/>
      <c r="P402" s="69"/>
    </row>
    <row r="403" spans="1:16" s="34" customFormat="1" x14ac:dyDescent="0.3">
      <c r="A403" s="33">
        <v>1925</v>
      </c>
      <c r="B403" s="34" t="s">
        <v>453</v>
      </c>
      <c r="C403" s="36">
        <v>9299</v>
      </c>
      <c r="D403" s="36">
        <v>3451</v>
      </c>
      <c r="E403" s="37">
        <f t="shared" si="58"/>
        <v>2694.5812807881775</v>
      </c>
      <c r="F403" s="38">
        <f t="shared" si="63"/>
        <v>0.85684310966606514</v>
      </c>
      <c r="G403" s="39">
        <f t="shared" si="59"/>
        <v>270.11797554864143</v>
      </c>
      <c r="H403" s="39">
        <f t="shared" si="60"/>
        <v>47.501592335450546</v>
      </c>
      <c r="I403" s="37">
        <f t="shared" si="56"/>
        <v>317.61956788409196</v>
      </c>
      <c r="J403" s="40">
        <f t="shared" si="64"/>
        <v>-36.950485280786019</v>
      </c>
      <c r="K403" s="37">
        <f t="shared" si="57"/>
        <v>280.66908260330592</v>
      </c>
      <c r="L403" s="37">
        <f t="shared" si="61"/>
        <v>1096105.1287680015</v>
      </c>
      <c r="M403" s="37">
        <f t="shared" si="62"/>
        <v>968589.00406400871</v>
      </c>
      <c r="N403" s="63"/>
      <c r="O403" s="74"/>
      <c r="P403" s="69"/>
    </row>
    <row r="404" spans="1:16" s="34" customFormat="1" x14ac:dyDescent="0.3">
      <c r="A404" s="33">
        <v>1926</v>
      </c>
      <c r="B404" s="34" t="s">
        <v>454</v>
      </c>
      <c r="C404" s="36">
        <v>2699</v>
      </c>
      <c r="D404" s="36">
        <v>1154</v>
      </c>
      <c r="E404" s="37">
        <f t="shared" si="58"/>
        <v>2338.8214904679376</v>
      </c>
      <c r="F404" s="38">
        <f t="shared" si="63"/>
        <v>0.74371595065048057</v>
      </c>
      <c r="G404" s="39">
        <f t="shared" si="59"/>
        <v>483.57384974078536</v>
      </c>
      <c r="H404" s="39">
        <f t="shared" si="60"/>
        <v>172.01751894753454</v>
      </c>
      <c r="I404" s="37">
        <f t="shared" si="56"/>
        <v>655.5913686883199</v>
      </c>
      <c r="J404" s="40">
        <f t="shared" si="64"/>
        <v>-36.950485280786019</v>
      </c>
      <c r="K404" s="37">
        <f t="shared" si="57"/>
        <v>618.64088340753392</v>
      </c>
      <c r="L404" s="37">
        <f t="shared" si="61"/>
        <v>756552.43946632114</v>
      </c>
      <c r="M404" s="37">
        <f t="shared" si="62"/>
        <v>713911.57945229416</v>
      </c>
      <c r="N404" s="63"/>
      <c r="O404" s="74"/>
      <c r="P404" s="69"/>
    </row>
    <row r="405" spans="1:16" s="34" customFormat="1" x14ac:dyDescent="0.3">
      <c r="A405" s="33">
        <v>1927</v>
      </c>
      <c r="B405" s="34" t="s">
        <v>455</v>
      </c>
      <c r="C405" s="36">
        <v>3747</v>
      </c>
      <c r="D405" s="36">
        <v>1544</v>
      </c>
      <c r="E405" s="37">
        <f t="shared" si="58"/>
        <v>2426.8134715025908</v>
      </c>
      <c r="F405" s="38">
        <f t="shared" si="63"/>
        <v>0.77169629891199465</v>
      </c>
      <c r="G405" s="39">
        <f t="shared" si="59"/>
        <v>430.77866111999344</v>
      </c>
      <c r="H405" s="39">
        <f t="shared" si="60"/>
        <v>141.2203255854059</v>
      </c>
      <c r="I405" s="37">
        <f t="shared" si="56"/>
        <v>571.99898670539937</v>
      </c>
      <c r="J405" s="40">
        <f t="shared" si="64"/>
        <v>-36.950485280786019</v>
      </c>
      <c r="K405" s="37">
        <f t="shared" si="57"/>
        <v>535.04850142461339</v>
      </c>
      <c r="L405" s="37">
        <f t="shared" si="61"/>
        <v>883166.4354731366</v>
      </c>
      <c r="M405" s="37">
        <f t="shared" si="62"/>
        <v>826114.88619960309</v>
      </c>
      <c r="N405" s="63"/>
      <c r="O405" s="74"/>
      <c r="P405" s="69"/>
    </row>
    <row r="406" spans="1:16" s="34" customFormat="1" x14ac:dyDescent="0.3">
      <c r="A406" s="33">
        <v>1928</v>
      </c>
      <c r="B406" s="34" t="s">
        <v>456</v>
      </c>
      <c r="C406" s="36">
        <v>2168</v>
      </c>
      <c r="D406" s="36">
        <v>884</v>
      </c>
      <c r="E406" s="37">
        <f t="shared" si="58"/>
        <v>2452.4886877828053</v>
      </c>
      <c r="F406" s="38">
        <f t="shared" si="63"/>
        <v>0.77986069622141729</v>
      </c>
      <c r="G406" s="39">
        <f t="shared" si="59"/>
        <v>415.37353135186476</v>
      </c>
      <c r="H406" s="39">
        <f t="shared" si="60"/>
        <v>132.23399988733084</v>
      </c>
      <c r="I406" s="37">
        <f t="shared" si="56"/>
        <v>547.60753123919562</v>
      </c>
      <c r="J406" s="40">
        <f t="shared" si="64"/>
        <v>-36.950485280786019</v>
      </c>
      <c r="K406" s="37">
        <f t="shared" si="57"/>
        <v>510.65704595840958</v>
      </c>
      <c r="L406" s="37">
        <f t="shared" si="61"/>
        <v>484085.05761544895</v>
      </c>
      <c r="M406" s="37">
        <f t="shared" si="62"/>
        <v>451420.82862723409</v>
      </c>
      <c r="N406" s="63"/>
      <c r="O406" s="74"/>
      <c r="P406" s="69"/>
    </row>
    <row r="407" spans="1:16" s="34" customFormat="1" x14ac:dyDescent="0.3">
      <c r="A407" s="33">
        <v>1929</v>
      </c>
      <c r="B407" s="34" t="s">
        <v>457</v>
      </c>
      <c r="C407" s="36">
        <v>2457</v>
      </c>
      <c r="D407" s="36">
        <v>905</v>
      </c>
      <c r="E407" s="37">
        <f t="shared" si="58"/>
        <v>2714.9171270718234</v>
      </c>
      <c r="F407" s="38">
        <f t="shared" si="63"/>
        <v>0.86330965416839822</v>
      </c>
      <c r="G407" s="39">
        <f t="shared" si="59"/>
        <v>257.91646777845386</v>
      </c>
      <c r="H407" s="39">
        <f t="shared" si="60"/>
        <v>40.38404613617449</v>
      </c>
      <c r="I407" s="37">
        <f t="shared" si="56"/>
        <v>298.30051391462837</v>
      </c>
      <c r="J407" s="40">
        <f t="shared" si="64"/>
        <v>-36.950485280786019</v>
      </c>
      <c r="K407" s="37">
        <f t="shared" si="57"/>
        <v>261.35002863384233</v>
      </c>
      <c r="L407" s="37">
        <f t="shared" si="61"/>
        <v>269961.96509273868</v>
      </c>
      <c r="M407" s="37">
        <f t="shared" si="62"/>
        <v>236521.77591362729</v>
      </c>
      <c r="N407" s="63"/>
      <c r="O407" s="74"/>
      <c r="P407" s="69"/>
    </row>
    <row r="408" spans="1:16" s="34" customFormat="1" x14ac:dyDescent="0.3">
      <c r="A408" s="33">
        <v>1931</v>
      </c>
      <c r="B408" s="34" t="s">
        <v>458</v>
      </c>
      <c r="C408" s="36">
        <v>32336</v>
      </c>
      <c r="D408" s="36">
        <v>11535</v>
      </c>
      <c r="E408" s="37">
        <f t="shared" si="58"/>
        <v>2803.2943216298222</v>
      </c>
      <c r="F408" s="38">
        <f t="shared" si="63"/>
        <v>0.8914124955072531</v>
      </c>
      <c r="G408" s="39">
        <f t="shared" si="59"/>
        <v>204.89015104365461</v>
      </c>
      <c r="H408" s="39">
        <f t="shared" si="60"/>
        <v>9.4520280408749144</v>
      </c>
      <c r="I408" s="37">
        <f t="shared" si="56"/>
        <v>214.34217908452953</v>
      </c>
      <c r="J408" s="40">
        <f t="shared" si="64"/>
        <v>-36.950485280786019</v>
      </c>
      <c r="K408" s="37">
        <f t="shared" si="57"/>
        <v>177.39169380374352</v>
      </c>
      <c r="L408" s="37">
        <f t="shared" si="61"/>
        <v>2472437.0357400482</v>
      </c>
      <c r="M408" s="37">
        <f t="shared" si="62"/>
        <v>2046213.1880261814</v>
      </c>
      <c r="N408" s="63"/>
      <c r="O408" s="74"/>
      <c r="P408" s="69"/>
    </row>
    <row r="409" spans="1:16" s="34" customFormat="1" x14ac:dyDescent="0.3">
      <c r="A409" s="33">
        <v>1933</v>
      </c>
      <c r="B409" s="34" t="s">
        <v>459</v>
      </c>
      <c r="C409" s="36">
        <v>12801</v>
      </c>
      <c r="D409" s="36">
        <v>5720</v>
      </c>
      <c r="E409" s="37">
        <f t="shared" si="58"/>
        <v>2237.9370629370628</v>
      </c>
      <c r="F409" s="38">
        <f t="shared" si="63"/>
        <v>0.71163596582361699</v>
      </c>
      <c r="G409" s="39">
        <f t="shared" si="59"/>
        <v>544.10450625931026</v>
      </c>
      <c r="H409" s="39">
        <f t="shared" si="60"/>
        <v>207.32706858334069</v>
      </c>
      <c r="I409" s="37">
        <f t="shared" si="56"/>
        <v>751.43157484265089</v>
      </c>
      <c r="J409" s="40">
        <f t="shared" si="64"/>
        <v>-36.950485280786019</v>
      </c>
      <c r="K409" s="37">
        <f t="shared" si="57"/>
        <v>714.48108956186491</v>
      </c>
      <c r="L409" s="37">
        <f t="shared" si="61"/>
        <v>4298188.6080999635</v>
      </c>
      <c r="M409" s="37">
        <f t="shared" si="62"/>
        <v>4086831.8322938671</v>
      </c>
      <c r="N409" s="63"/>
      <c r="O409" s="74"/>
      <c r="P409" s="69"/>
    </row>
    <row r="410" spans="1:16" s="34" customFormat="1" x14ac:dyDescent="0.3">
      <c r="A410" s="33">
        <v>1936</v>
      </c>
      <c r="B410" s="34" t="s">
        <v>460</v>
      </c>
      <c r="C410" s="36">
        <v>5167</v>
      </c>
      <c r="D410" s="36">
        <v>2289</v>
      </c>
      <c r="E410" s="37">
        <f t="shared" si="58"/>
        <v>2257.3176059414591</v>
      </c>
      <c r="F410" s="38">
        <f t="shared" si="63"/>
        <v>0.71779873584406573</v>
      </c>
      <c r="G410" s="39">
        <f t="shared" si="59"/>
        <v>532.47618045667252</v>
      </c>
      <c r="H410" s="39">
        <f t="shared" si="60"/>
        <v>200.54387853180199</v>
      </c>
      <c r="I410" s="37">
        <f t="shared" si="56"/>
        <v>733.02005898847449</v>
      </c>
      <c r="J410" s="40">
        <f t="shared" si="64"/>
        <v>-36.950485280786019</v>
      </c>
      <c r="K410" s="37">
        <f t="shared" si="57"/>
        <v>696.06957370768851</v>
      </c>
      <c r="L410" s="37">
        <f t="shared" si="61"/>
        <v>1677882.9150246182</v>
      </c>
      <c r="M410" s="37">
        <f t="shared" si="62"/>
        <v>1593303.2542168989</v>
      </c>
      <c r="N410" s="63"/>
      <c r="O410" s="74"/>
      <c r="P410" s="69"/>
    </row>
    <row r="411" spans="1:16" s="34" customFormat="1" x14ac:dyDescent="0.3">
      <c r="A411" s="33">
        <v>1938</v>
      </c>
      <c r="B411" s="34" t="s">
        <v>461</v>
      </c>
      <c r="C411" s="36">
        <v>7445</v>
      </c>
      <c r="D411" s="36">
        <v>2922</v>
      </c>
      <c r="E411" s="37">
        <f t="shared" si="58"/>
        <v>2547.9123887748119</v>
      </c>
      <c r="F411" s="38">
        <f t="shared" si="63"/>
        <v>0.81020423838018996</v>
      </c>
      <c r="G411" s="39">
        <f t="shared" si="59"/>
        <v>358.11931075666081</v>
      </c>
      <c r="H411" s="39">
        <f t="shared" si="60"/>
        <v>98.835704540128518</v>
      </c>
      <c r="I411" s="37">
        <f t="shared" si="56"/>
        <v>456.95501529678933</v>
      </c>
      <c r="J411" s="40">
        <f t="shared" si="64"/>
        <v>-36.950485280786019</v>
      </c>
      <c r="K411" s="37">
        <f t="shared" si="57"/>
        <v>420.00453001600329</v>
      </c>
      <c r="L411" s="37">
        <f t="shared" si="61"/>
        <v>1335222.5546972184</v>
      </c>
      <c r="M411" s="37">
        <f t="shared" si="62"/>
        <v>1227253.2367067616</v>
      </c>
      <c r="N411" s="63"/>
      <c r="O411" s="74"/>
      <c r="P411" s="69"/>
    </row>
    <row r="412" spans="1:16" s="34" customFormat="1" x14ac:dyDescent="0.3">
      <c r="A412" s="33">
        <v>1939</v>
      </c>
      <c r="B412" s="34" t="s">
        <v>462</v>
      </c>
      <c r="C412" s="36">
        <v>5176</v>
      </c>
      <c r="D412" s="36">
        <v>1898</v>
      </c>
      <c r="E412" s="37">
        <f t="shared" si="58"/>
        <v>2727.0811380400423</v>
      </c>
      <c r="F412" s="38">
        <f t="shared" si="63"/>
        <v>0.8671776573562523</v>
      </c>
      <c r="G412" s="39">
        <f t="shared" si="59"/>
        <v>250.61806119752254</v>
      </c>
      <c r="H412" s="39">
        <f t="shared" si="60"/>
        <v>36.12664229729787</v>
      </c>
      <c r="I412" s="37">
        <f t="shared" si="56"/>
        <v>286.74470349482039</v>
      </c>
      <c r="J412" s="40">
        <f t="shared" si="64"/>
        <v>-36.950485280786019</v>
      </c>
      <c r="K412" s="37">
        <f t="shared" si="57"/>
        <v>249.79421821403437</v>
      </c>
      <c r="L412" s="37">
        <f t="shared" si="61"/>
        <v>544241.44723316911</v>
      </c>
      <c r="M412" s="37">
        <f t="shared" si="62"/>
        <v>474109.42617023725</v>
      </c>
      <c r="N412" s="63"/>
      <c r="O412" s="74"/>
      <c r="P412" s="69"/>
    </row>
    <row r="413" spans="1:16" s="34" customFormat="1" x14ac:dyDescent="0.3">
      <c r="A413" s="33">
        <v>1940</v>
      </c>
      <c r="B413" s="34" t="s">
        <v>463</v>
      </c>
      <c r="C413" s="36">
        <v>4886</v>
      </c>
      <c r="D413" s="36">
        <v>2182</v>
      </c>
      <c r="E413" s="37">
        <f t="shared" si="58"/>
        <v>2239.2300641613201</v>
      </c>
      <c r="F413" s="38">
        <f t="shared" si="63"/>
        <v>0.71204712402385151</v>
      </c>
      <c r="G413" s="39">
        <f t="shared" si="59"/>
        <v>543.32870552475583</v>
      </c>
      <c r="H413" s="39">
        <f t="shared" si="60"/>
        <v>206.87451815485065</v>
      </c>
      <c r="I413" s="37">
        <f t="shared" si="56"/>
        <v>750.20322367960648</v>
      </c>
      <c r="J413" s="40">
        <f t="shared" si="64"/>
        <v>-36.950485280786019</v>
      </c>
      <c r="K413" s="37">
        <f t="shared" si="57"/>
        <v>713.2527383988205</v>
      </c>
      <c r="L413" s="37">
        <f t="shared" si="61"/>
        <v>1636943.4340689012</v>
      </c>
      <c r="M413" s="37">
        <f t="shared" si="62"/>
        <v>1556317.4751862264</v>
      </c>
      <c r="N413" s="63"/>
      <c r="O413" s="74"/>
      <c r="P413" s="69"/>
    </row>
    <row r="414" spans="1:16" s="34" customFormat="1" x14ac:dyDescent="0.3">
      <c r="A414" s="33">
        <v>1941</v>
      </c>
      <c r="B414" s="34" t="s">
        <v>464</v>
      </c>
      <c r="C414" s="36">
        <v>7224</v>
      </c>
      <c r="D414" s="36">
        <v>2895</v>
      </c>
      <c r="E414" s="37">
        <f t="shared" si="58"/>
        <v>2495.3367875647668</v>
      </c>
      <c r="F414" s="38">
        <f t="shared" si="63"/>
        <v>0.79348585547054518</v>
      </c>
      <c r="G414" s="39">
        <f t="shared" si="59"/>
        <v>389.66467148268782</v>
      </c>
      <c r="H414" s="39">
        <f t="shared" si="60"/>
        <v>117.23716496364429</v>
      </c>
      <c r="I414" s="37">
        <f t="shared" si="56"/>
        <v>506.90183644633214</v>
      </c>
      <c r="J414" s="40">
        <f t="shared" si="64"/>
        <v>-36.950485280786019</v>
      </c>
      <c r="K414" s="37">
        <f t="shared" si="57"/>
        <v>469.9513511655461</v>
      </c>
      <c r="L414" s="37">
        <f t="shared" si="61"/>
        <v>1467480.8165121316</v>
      </c>
      <c r="M414" s="37">
        <f t="shared" si="62"/>
        <v>1360509.1616242561</v>
      </c>
      <c r="N414" s="63"/>
      <c r="O414" s="74"/>
      <c r="P414" s="69"/>
    </row>
    <row r="415" spans="1:16" s="34" customFormat="1" x14ac:dyDescent="0.3">
      <c r="A415" s="33">
        <v>1942</v>
      </c>
      <c r="B415" s="34" t="s">
        <v>465</v>
      </c>
      <c r="C415" s="36">
        <v>11736</v>
      </c>
      <c r="D415" s="36">
        <v>4882</v>
      </c>
      <c r="E415" s="37">
        <f t="shared" si="58"/>
        <v>2403.9328144203196</v>
      </c>
      <c r="F415" s="38">
        <f t="shared" si="63"/>
        <v>0.76442053643811536</v>
      </c>
      <c r="G415" s="39">
        <f t="shared" si="59"/>
        <v>444.50705536935618</v>
      </c>
      <c r="H415" s="39">
        <f t="shared" si="60"/>
        <v>149.22855556420083</v>
      </c>
      <c r="I415" s="37">
        <f t="shared" si="56"/>
        <v>593.73561093355704</v>
      </c>
      <c r="J415" s="40">
        <f t="shared" si="64"/>
        <v>-36.950485280786019</v>
      </c>
      <c r="K415" s="37">
        <f t="shared" si="57"/>
        <v>556.78512565277106</v>
      </c>
      <c r="L415" s="37">
        <f t="shared" si="61"/>
        <v>2898617.2525776257</v>
      </c>
      <c r="M415" s="37">
        <f t="shared" si="62"/>
        <v>2718224.9834368285</v>
      </c>
      <c r="N415" s="63"/>
      <c r="O415" s="74"/>
      <c r="P415" s="69"/>
    </row>
    <row r="416" spans="1:16" s="34" customFormat="1" x14ac:dyDescent="0.3">
      <c r="A416" s="33">
        <v>1943</v>
      </c>
      <c r="B416" s="34" t="s">
        <v>466</v>
      </c>
      <c r="C416" s="36">
        <v>2758</v>
      </c>
      <c r="D416" s="36">
        <v>1226</v>
      </c>
      <c r="E416" s="37">
        <f t="shared" si="58"/>
        <v>2249.5921696574223</v>
      </c>
      <c r="F416" s="38">
        <f t="shared" si="63"/>
        <v>0.71534214383241002</v>
      </c>
      <c r="G416" s="39">
        <f t="shared" si="59"/>
        <v>537.11144222709447</v>
      </c>
      <c r="H416" s="39">
        <f t="shared" si="60"/>
        <v>203.24778123121484</v>
      </c>
      <c r="I416" s="37">
        <f t="shared" si="56"/>
        <v>740.35922345830932</v>
      </c>
      <c r="J416" s="40">
        <f t="shared" si="64"/>
        <v>-36.950485280786019</v>
      </c>
      <c r="K416" s="37">
        <f t="shared" si="57"/>
        <v>703.40873817752333</v>
      </c>
      <c r="L416" s="37">
        <f t="shared" si="61"/>
        <v>907680.40795988718</v>
      </c>
      <c r="M416" s="37">
        <f t="shared" si="62"/>
        <v>862379.11300564359</v>
      </c>
      <c r="N416" s="63"/>
      <c r="O416" s="74"/>
      <c r="P416" s="69"/>
    </row>
    <row r="417" spans="1:16" s="34" customFormat="1" x14ac:dyDescent="0.3">
      <c r="A417" s="33">
        <v>2002</v>
      </c>
      <c r="B417" s="34" t="s">
        <v>467</v>
      </c>
      <c r="C417" s="36">
        <v>5452</v>
      </c>
      <c r="D417" s="36">
        <v>2128</v>
      </c>
      <c r="E417" s="37">
        <f t="shared" si="58"/>
        <v>2562.0300751879699</v>
      </c>
      <c r="F417" s="38">
        <f t="shared" si="63"/>
        <v>0.81469348589845458</v>
      </c>
      <c r="G417" s="39">
        <f t="shared" si="59"/>
        <v>349.64869890876599</v>
      </c>
      <c r="H417" s="39">
        <f t="shared" si="60"/>
        <v>93.894514295523209</v>
      </c>
      <c r="I417" s="37">
        <f t="shared" si="56"/>
        <v>443.5432132042892</v>
      </c>
      <c r="J417" s="40">
        <f t="shared" si="64"/>
        <v>-36.950485280786019</v>
      </c>
      <c r="K417" s="37">
        <f t="shared" si="57"/>
        <v>406.59272792350316</v>
      </c>
      <c r="L417" s="37">
        <f t="shared" si="61"/>
        <v>943859.95769872738</v>
      </c>
      <c r="M417" s="37">
        <f t="shared" si="62"/>
        <v>865229.32502121478</v>
      </c>
      <c r="N417" s="63"/>
      <c r="O417" s="74"/>
      <c r="P417" s="69"/>
    </row>
    <row r="418" spans="1:16" s="34" customFormat="1" x14ac:dyDescent="0.3">
      <c r="A418" s="33">
        <v>2003</v>
      </c>
      <c r="B418" s="34" t="s">
        <v>468</v>
      </c>
      <c r="C418" s="36">
        <v>18043</v>
      </c>
      <c r="D418" s="36">
        <v>6239</v>
      </c>
      <c r="E418" s="37">
        <f t="shared" si="58"/>
        <v>2891.9698669658601</v>
      </c>
      <c r="F418" s="38">
        <f t="shared" si="63"/>
        <v>0.91961020865801024</v>
      </c>
      <c r="G418" s="39">
        <f t="shared" si="59"/>
        <v>151.68482384203188</v>
      </c>
      <c r="H418" s="39">
        <f t="shared" si="60"/>
        <v>0</v>
      </c>
      <c r="I418" s="37">
        <f t="shared" si="56"/>
        <v>151.68482384203188</v>
      </c>
      <c r="J418" s="40">
        <f t="shared" si="64"/>
        <v>-36.950485280786019</v>
      </c>
      <c r="K418" s="37">
        <f t="shared" si="57"/>
        <v>114.73433856124586</v>
      </c>
      <c r="L418" s="37">
        <f t="shared" si="61"/>
        <v>946361.61595043691</v>
      </c>
      <c r="M418" s="37">
        <f t="shared" si="62"/>
        <v>715827.53828361293</v>
      </c>
      <c r="N418" s="63"/>
      <c r="O418" s="74"/>
      <c r="P418" s="69"/>
    </row>
    <row r="419" spans="1:16" s="34" customFormat="1" x14ac:dyDescent="0.3">
      <c r="A419" s="33">
        <v>2004</v>
      </c>
      <c r="B419" s="34" t="s">
        <v>469</v>
      </c>
      <c r="C419" s="36">
        <v>36479</v>
      </c>
      <c r="D419" s="36">
        <v>10417</v>
      </c>
      <c r="E419" s="37">
        <f t="shared" si="58"/>
        <v>3501.8719400979166</v>
      </c>
      <c r="F419" s="38">
        <f t="shared" si="63"/>
        <v>1.1135514316080157</v>
      </c>
      <c r="G419" s="39">
        <f t="shared" si="59"/>
        <v>-214.25642003720205</v>
      </c>
      <c r="H419" s="39">
        <f t="shared" si="60"/>
        <v>0</v>
      </c>
      <c r="I419" s="37">
        <f t="shared" si="56"/>
        <v>-214.25642003720205</v>
      </c>
      <c r="J419" s="40">
        <f t="shared" si="64"/>
        <v>-36.950485280786019</v>
      </c>
      <c r="K419" s="37">
        <f t="shared" si="57"/>
        <v>-251.20690531798806</v>
      </c>
      <c r="L419" s="37">
        <f t="shared" si="61"/>
        <v>-2231909.1275275336</v>
      </c>
      <c r="M419" s="37">
        <f t="shared" si="62"/>
        <v>-2616822.3326974818</v>
      </c>
      <c r="N419" s="63"/>
      <c r="O419" s="74"/>
      <c r="P419" s="69"/>
    </row>
    <row r="420" spans="1:16" s="34" customFormat="1" x14ac:dyDescent="0.3">
      <c r="A420" s="33">
        <v>2011</v>
      </c>
      <c r="B420" s="34" t="s">
        <v>470</v>
      </c>
      <c r="C420" s="36">
        <v>6174</v>
      </c>
      <c r="D420" s="36">
        <v>2914</v>
      </c>
      <c r="E420" s="37">
        <f t="shared" si="58"/>
        <v>2118.7371310912836</v>
      </c>
      <c r="F420" s="38">
        <f t="shared" si="63"/>
        <v>0.67373187994469874</v>
      </c>
      <c r="G420" s="39">
        <f t="shared" si="59"/>
        <v>615.62446536677783</v>
      </c>
      <c r="H420" s="39">
        <f t="shared" si="60"/>
        <v>249.04704472936342</v>
      </c>
      <c r="I420" s="37">
        <f t="shared" si="56"/>
        <v>864.67151009614122</v>
      </c>
      <c r="J420" s="40">
        <f t="shared" si="64"/>
        <v>-36.950485280786019</v>
      </c>
      <c r="K420" s="37">
        <f t="shared" si="57"/>
        <v>827.72102481535524</v>
      </c>
      <c r="L420" s="37">
        <f t="shared" si="61"/>
        <v>2519652.7804201557</v>
      </c>
      <c r="M420" s="37">
        <f t="shared" si="62"/>
        <v>2411979.0663119452</v>
      </c>
      <c r="N420" s="63"/>
      <c r="O420" s="74"/>
      <c r="P420" s="69"/>
    </row>
    <row r="421" spans="1:16" s="34" customFormat="1" x14ac:dyDescent="0.3">
      <c r="A421" s="33">
        <v>2012</v>
      </c>
      <c r="B421" s="34" t="s">
        <v>471</v>
      </c>
      <c r="C421" s="36">
        <v>54682</v>
      </c>
      <c r="D421" s="36">
        <v>19898</v>
      </c>
      <c r="E421" s="37">
        <f t="shared" si="58"/>
        <v>2748.1153884812543</v>
      </c>
      <c r="F421" s="38">
        <f t="shared" si="63"/>
        <v>0.8738662856362911</v>
      </c>
      <c r="G421" s="39">
        <f t="shared" si="59"/>
        <v>237.99751093279536</v>
      </c>
      <c r="H421" s="39">
        <f t="shared" si="60"/>
        <v>28.764654642873687</v>
      </c>
      <c r="I421" s="37">
        <f t="shared" si="56"/>
        <v>266.76216557566903</v>
      </c>
      <c r="J421" s="40">
        <f t="shared" si="64"/>
        <v>-36.950485280786019</v>
      </c>
      <c r="K421" s="37">
        <f t="shared" si="57"/>
        <v>229.81168029488302</v>
      </c>
      <c r="L421" s="37">
        <f t="shared" si="61"/>
        <v>5308033.5706246626</v>
      </c>
      <c r="M421" s="37">
        <f t="shared" si="62"/>
        <v>4572792.8145075822</v>
      </c>
      <c r="N421" s="63"/>
      <c r="O421" s="74"/>
      <c r="P421" s="69"/>
    </row>
    <row r="422" spans="1:16" s="34" customFormat="1" x14ac:dyDescent="0.3">
      <c r="A422" s="33">
        <v>2014</v>
      </c>
      <c r="B422" s="34" t="s">
        <v>472</v>
      </c>
      <c r="C422" s="36">
        <v>2383</v>
      </c>
      <c r="D422" s="36">
        <v>989</v>
      </c>
      <c r="E422" s="37">
        <f t="shared" si="58"/>
        <v>2409.5045500505562</v>
      </c>
      <c r="F422" s="38">
        <f t="shared" si="63"/>
        <v>0.76619227860736727</v>
      </c>
      <c r="G422" s="39">
        <f t="shared" si="59"/>
        <v>441.16401399121423</v>
      </c>
      <c r="H422" s="39">
        <f t="shared" si="60"/>
        <v>147.27844809361801</v>
      </c>
      <c r="I422" s="37">
        <f t="shared" si="56"/>
        <v>588.44246208483219</v>
      </c>
      <c r="J422" s="40">
        <f t="shared" si="64"/>
        <v>-36.950485280786019</v>
      </c>
      <c r="K422" s="37">
        <f t="shared" si="57"/>
        <v>551.4919768040462</v>
      </c>
      <c r="L422" s="37">
        <f t="shared" si="61"/>
        <v>581969.59500189906</v>
      </c>
      <c r="M422" s="37">
        <f t="shared" si="62"/>
        <v>545425.56505920168</v>
      </c>
      <c r="N422" s="63"/>
      <c r="O422" s="74"/>
      <c r="P422" s="69"/>
    </row>
    <row r="423" spans="1:16" s="34" customFormat="1" x14ac:dyDescent="0.3">
      <c r="A423" s="33">
        <v>2015</v>
      </c>
      <c r="B423" s="34" t="s">
        <v>473</v>
      </c>
      <c r="C423" s="36">
        <v>2484</v>
      </c>
      <c r="D423" s="36">
        <v>1041</v>
      </c>
      <c r="E423" s="37">
        <f t="shared" si="58"/>
        <v>2386.1671469740636</v>
      </c>
      <c r="F423" s="38">
        <f t="shared" si="63"/>
        <v>0.75877127662603405</v>
      </c>
      <c r="G423" s="39">
        <f t="shared" si="59"/>
        <v>455.16645583710977</v>
      </c>
      <c r="H423" s="39">
        <f t="shared" si="60"/>
        <v>155.44653917039042</v>
      </c>
      <c r="I423" s="37">
        <f t="shared" si="56"/>
        <v>610.61299500750022</v>
      </c>
      <c r="J423" s="40">
        <f t="shared" si="64"/>
        <v>-36.950485280786019</v>
      </c>
      <c r="K423" s="37">
        <f t="shared" si="57"/>
        <v>573.66250972671423</v>
      </c>
      <c r="L423" s="37">
        <f t="shared" si="61"/>
        <v>635648.12780280772</v>
      </c>
      <c r="M423" s="37">
        <f t="shared" si="62"/>
        <v>597182.67262550956</v>
      </c>
      <c r="N423" s="63"/>
      <c r="O423" s="74"/>
      <c r="P423" s="69"/>
    </row>
    <row r="424" spans="1:16" s="34" customFormat="1" x14ac:dyDescent="0.3">
      <c r="A424" s="33">
        <v>2017</v>
      </c>
      <c r="B424" s="34" t="s">
        <v>474</v>
      </c>
      <c r="C424" s="36">
        <v>2685</v>
      </c>
      <c r="D424" s="36">
        <v>1049</v>
      </c>
      <c r="E424" s="37">
        <f t="shared" si="58"/>
        <v>2559.580552907531</v>
      </c>
      <c r="F424" s="38">
        <f t="shared" si="63"/>
        <v>0.81391456848262755</v>
      </c>
      <c r="G424" s="39">
        <f t="shared" si="59"/>
        <v>351.11841227702934</v>
      </c>
      <c r="H424" s="39">
        <f t="shared" si="60"/>
        <v>94.75184709367683</v>
      </c>
      <c r="I424" s="37">
        <f t="shared" si="56"/>
        <v>445.87025937070615</v>
      </c>
      <c r="J424" s="40">
        <f t="shared" si="64"/>
        <v>-36.950485280786019</v>
      </c>
      <c r="K424" s="37">
        <f t="shared" si="57"/>
        <v>408.91977408992011</v>
      </c>
      <c r="L424" s="37">
        <f t="shared" si="61"/>
        <v>467717.90207987075</v>
      </c>
      <c r="M424" s="37">
        <f t="shared" si="62"/>
        <v>428956.84302032623</v>
      </c>
      <c r="N424" s="63"/>
      <c r="O424" s="74"/>
      <c r="P424" s="69"/>
    </row>
    <row r="425" spans="1:16" s="34" customFormat="1" x14ac:dyDescent="0.3">
      <c r="A425" s="33">
        <v>2018</v>
      </c>
      <c r="B425" s="34" t="s">
        <v>475</v>
      </c>
      <c r="C425" s="36">
        <v>4129</v>
      </c>
      <c r="D425" s="36">
        <v>1241</v>
      </c>
      <c r="E425" s="37">
        <f t="shared" si="58"/>
        <v>3327.1555197421435</v>
      </c>
      <c r="F425" s="38">
        <f t="shared" si="63"/>
        <v>1.057993797479579</v>
      </c>
      <c r="G425" s="39">
        <f t="shared" si="59"/>
        <v>-109.42656782373815</v>
      </c>
      <c r="H425" s="39">
        <f t="shared" si="60"/>
        <v>0</v>
      </c>
      <c r="I425" s="37">
        <f t="shared" si="56"/>
        <v>-109.42656782373815</v>
      </c>
      <c r="J425" s="40">
        <f t="shared" si="64"/>
        <v>-36.950485280786019</v>
      </c>
      <c r="K425" s="37">
        <f t="shared" si="57"/>
        <v>-146.37705310452418</v>
      </c>
      <c r="L425" s="37">
        <f t="shared" si="61"/>
        <v>-135798.37066925905</v>
      </c>
      <c r="M425" s="37">
        <f t="shared" si="62"/>
        <v>-181653.92290271452</v>
      </c>
      <c r="N425" s="63"/>
      <c r="O425" s="74"/>
      <c r="P425" s="69"/>
    </row>
    <row r="426" spans="1:16" s="34" customFormat="1" x14ac:dyDescent="0.3">
      <c r="A426" s="33">
        <v>2019</v>
      </c>
      <c r="B426" s="34" t="s">
        <v>476</v>
      </c>
      <c r="C426" s="36">
        <v>9434</v>
      </c>
      <c r="D426" s="36">
        <v>3278</v>
      </c>
      <c r="E426" s="37">
        <f t="shared" si="58"/>
        <v>2877.97437461867</v>
      </c>
      <c r="F426" s="38">
        <f t="shared" si="63"/>
        <v>0.91515981732278717</v>
      </c>
      <c r="G426" s="39">
        <f t="shared" si="59"/>
        <v>160.08211925034593</v>
      </c>
      <c r="H426" s="39">
        <f t="shared" si="60"/>
        <v>0</v>
      </c>
      <c r="I426" s="37">
        <f t="shared" si="56"/>
        <v>160.08211925034593</v>
      </c>
      <c r="J426" s="40">
        <f t="shared" si="64"/>
        <v>-36.950485280786019</v>
      </c>
      <c r="K426" s="37">
        <f t="shared" si="57"/>
        <v>123.13163396955991</v>
      </c>
      <c r="L426" s="37">
        <f t="shared" si="61"/>
        <v>524749.18690263398</v>
      </c>
      <c r="M426" s="37">
        <f t="shared" si="62"/>
        <v>403625.49615221738</v>
      </c>
      <c r="N426" s="63"/>
      <c r="O426" s="74"/>
      <c r="P426" s="69"/>
    </row>
    <row r="427" spans="1:16" s="34" customFormat="1" x14ac:dyDescent="0.3">
      <c r="A427" s="33">
        <v>2020</v>
      </c>
      <c r="B427" s="34" t="s">
        <v>477</v>
      </c>
      <c r="C427" s="36">
        <v>10742</v>
      </c>
      <c r="D427" s="36">
        <v>3925</v>
      </c>
      <c r="E427" s="37">
        <f t="shared" si="58"/>
        <v>2736.815286624204</v>
      </c>
      <c r="F427" s="38">
        <f t="shared" si="63"/>
        <v>0.87027299472917619</v>
      </c>
      <c r="G427" s="39">
        <f t="shared" si="59"/>
        <v>244.77757204702556</v>
      </c>
      <c r="H427" s="39">
        <f t="shared" si="60"/>
        <v>32.7196902928413</v>
      </c>
      <c r="I427" s="37">
        <f t="shared" si="56"/>
        <v>277.49726233986684</v>
      </c>
      <c r="J427" s="40">
        <f t="shared" si="64"/>
        <v>-36.950485280786019</v>
      </c>
      <c r="K427" s="37">
        <f t="shared" si="57"/>
        <v>240.54677705908082</v>
      </c>
      <c r="L427" s="37">
        <f t="shared" si="61"/>
        <v>1089176.7546839772</v>
      </c>
      <c r="M427" s="37">
        <f t="shared" si="62"/>
        <v>944146.0999568922</v>
      </c>
      <c r="N427" s="63"/>
      <c r="O427" s="74"/>
      <c r="P427" s="69"/>
    </row>
    <row r="428" spans="1:16" s="34" customFormat="1" x14ac:dyDescent="0.3">
      <c r="A428" s="33">
        <v>2021</v>
      </c>
      <c r="B428" s="34" t="s">
        <v>478</v>
      </c>
      <c r="C428" s="36">
        <v>6665</v>
      </c>
      <c r="D428" s="36">
        <v>2708</v>
      </c>
      <c r="E428" s="37">
        <f t="shared" si="58"/>
        <v>2461.2259970457903</v>
      </c>
      <c r="F428" s="38">
        <f t="shared" si="63"/>
        <v>0.78263905117117794</v>
      </c>
      <c r="G428" s="39">
        <f t="shared" si="59"/>
        <v>410.13114579407375</v>
      </c>
      <c r="H428" s="39">
        <f t="shared" si="60"/>
        <v>129.17594164528606</v>
      </c>
      <c r="I428" s="37">
        <f t="shared" si="56"/>
        <v>539.30708743935975</v>
      </c>
      <c r="J428" s="40">
        <f t="shared" si="64"/>
        <v>-36.950485280786019</v>
      </c>
      <c r="K428" s="37">
        <f t="shared" si="57"/>
        <v>502.35660215857371</v>
      </c>
      <c r="L428" s="37">
        <f t="shared" si="61"/>
        <v>1460443.5927857861</v>
      </c>
      <c r="M428" s="37">
        <f t="shared" si="62"/>
        <v>1360381.6786454176</v>
      </c>
      <c r="N428" s="63"/>
      <c r="O428" s="74"/>
      <c r="P428" s="69"/>
    </row>
    <row r="429" spans="1:16" s="34" customFormat="1" x14ac:dyDescent="0.3">
      <c r="A429" s="33">
        <v>2022</v>
      </c>
      <c r="B429" s="34" t="s">
        <v>479</v>
      </c>
      <c r="C429" s="36">
        <v>2305</v>
      </c>
      <c r="D429" s="36">
        <v>1343</v>
      </c>
      <c r="E429" s="37">
        <f t="shared" si="58"/>
        <v>1716.3067758749069</v>
      </c>
      <c r="F429" s="38">
        <f t="shared" si="63"/>
        <v>0.54576406563302282</v>
      </c>
      <c r="G429" s="39">
        <f t="shared" si="59"/>
        <v>857.08267849660376</v>
      </c>
      <c r="H429" s="39">
        <f t="shared" si="60"/>
        <v>389.89766905509526</v>
      </c>
      <c r="I429" s="37">
        <f t="shared" si="56"/>
        <v>1246.980347551699</v>
      </c>
      <c r="J429" s="40">
        <f t="shared" si="64"/>
        <v>-36.950485280786019</v>
      </c>
      <c r="K429" s="37">
        <f t="shared" si="57"/>
        <v>1210.0298622709129</v>
      </c>
      <c r="L429" s="37">
        <f t="shared" si="61"/>
        <v>1674694.6067619317</v>
      </c>
      <c r="M429" s="37">
        <f t="shared" si="62"/>
        <v>1625070.1050298361</v>
      </c>
      <c r="N429" s="63"/>
      <c r="O429" s="74"/>
      <c r="P429" s="69"/>
    </row>
    <row r="430" spans="1:16" s="34" customFormat="1" x14ac:dyDescent="0.3">
      <c r="A430" s="33">
        <v>2023</v>
      </c>
      <c r="B430" s="34" t="s">
        <v>480</v>
      </c>
      <c r="C430" s="36">
        <v>2730</v>
      </c>
      <c r="D430" s="36">
        <v>1116</v>
      </c>
      <c r="E430" s="37">
        <f t="shared" si="58"/>
        <v>2446.2365591397847</v>
      </c>
      <c r="F430" s="38">
        <f t="shared" si="63"/>
        <v>0.7778725975929911</v>
      </c>
      <c r="G430" s="39">
        <f t="shared" si="59"/>
        <v>419.1248085376771</v>
      </c>
      <c r="H430" s="39">
        <f t="shared" si="60"/>
        <v>134.42224491238801</v>
      </c>
      <c r="I430" s="37">
        <f t="shared" si="56"/>
        <v>553.54705345006505</v>
      </c>
      <c r="J430" s="40">
        <f t="shared" si="64"/>
        <v>-36.950485280786019</v>
      </c>
      <c r="K430" s="37">
        <f t="shared" si="57"/>
        <v>516.59656816927907</v>
      </c>
      <c r="L430" s="37">
        <f t="shared" si="61"/>
        <v>617758.51165027265</v>
      </c>
      <c r="M430" s="37">
        <f t="shared" si="62"/>
        <v>576521.77007691539</v>
      </c>
      <c r="N430" s="63"/>
      <c r="O430" s="74"/>
      <c r="P430" s="69"/>
    </row>
    <row r="431" spans="1:16" s="34" customFormat="1" x14ac:dyDescent="0.3">
      <c r="A431" s="33">
        <v>2024</v>
      </c>
      <c r="B431" s="34" t="s">
        <v>481</v>
      </c>
      <c r="C431" s="36">
        <v>2722</v>
      </c>
      <c r="D431" s="36">
        <v>1020</v>
      </c>
      <c r="E431" s="37">
        <f t="shared" si="58"/>
        <v>2668.627450980392</v>
      </c>
      <c r="F431" s="38">
        <f t="shared" si="63"/>
        <v>0.8485901167432679</v>
      </c>
      <c r="G431" s="39">
        <f t="shared" si="59"/>
        <v>285.69027343331271</v>
      </c>
      <c r="H431" s="39">
        <f t="shared" si="60"/>
        <v>56.585432768175473</v>
      </c>
      <c r="I431" s="37">
        <f t="shared" si="56"/>
        <v>342.27570620148816</v>
      </c>
      <c r="J431" s="40">
        <f t="shared" si="64"/>
        <v>-36.950485280786019</v>
      </c>
      <c r="K431" s="37">
        <f t="shared" si="57"/>
        <v>305.32522092070212</v>
      </c>
      <c r="L431" s="37">
        <f t="shared" si="61"/>
        <v>349121.22032551793</v>
      </c>
      <c r="M431" s="37">
        <f t="shared" si="62"/>
        <v>311431.72533911618</v>
      </c>
      <c r="N431" s="63"/>
      <c r="O431" s="74"/>
      <c r="P431" s="69"/>
    </row>
    <row r="432" spans="1:16" s="34" customFormat="1" x14ac:dyDescent="0.3">
      <c r="A432" s="33">
        <v>2025</v>
      </c>
      <c r="B432" s="34" t="s">
        <v>482</v>
      </c>
      <c r="C432" s="36">
        <v>7058</v>
      </c>
      <c r="D432" s="36">
        <v>2909</v>
      </c>
      <c r="E432" s="37">
        <f t="shared" si="58"/>
        <v>2426.2633207287727</v>
      </c>
      <c r="F432" s="38">
        <f t="shared" si="63"/>
        <v>0.77152135785410758</v>
      </c>
      <c r="G432" s="39">
        <f t="shared" si="59"/>
        <v>431.10875158428433</v>
      </c>
      <c r="H432" s="39">
        <f t="shared" si="60"/>
        <v>141.41287835624223</v>
      </c>
      <c r="I432" s="37">
        <f t="shared" si="56"/>
        <v>572.52162994052651</v>
      </c>
      <c r="J432" s="40">
        <f t="shared" si="64"/>
        <v>-36.950485280786019</v>
      </c>
      <c r="K432" s="37">
        <f t="shared" si="57"/>
        <v>535.57114465974053</v>
      </c>
      <c r="L432" s="37">
        <f t="shared" si="61"/>
        <v>1665465.4214969915</v>
      </c>
      <c r="M432" s="37">
        <f t="shared" si="62"/>
        <v>1557976.4598151853</v>
      </c>
      <c r="N432" s="63"/>
      <c r="O432" s="74"/>
      <c r="P432" s="69"/>
    </row>
    <row r="433" spans="1:16" s="34" customFormat="1" x14ac:dyDescent="0.3">
      <c r="A433" s="33">
        <v>2027</v>
      </c>
      <c r="B433" s="34" t="s">
        <v>483</v>
      </c>
      <c r="C433" s="36">
        <v>2059</v>
      </c>
      <c r="D433" s="36">
        <v>934</v>
      </c>
      <c r="E433" s="37">
        <f t="shared" si="58"/>
        <v>2204.4967880085651</v>
      </c>
      <c r="F433" s="38">
        <f t="shared" si="63"/>
        <v>0.7010023770868018</v>
      </c>
      <c r="G433" s="39">
        <f t="shared" si="59"/>
        <v>564.16867121640882</v>
      </c>
      <c r="H433" s="39">
        <f t="shared" si="60"/>
        <v>219.03116480831488</v>
      </c>
      <c r="I433" s="37">
        <f t="shared" si="56"/>
        <v>783.19983602472371</v>
      </c>
      <c r="J433" s="40">
        <f t="shared" si="64"/>
        <v>-36.950485280786019</v>
      </c>
      <c r="K433" s="37">
        <f t="shared" si="57"/>
        <v>746.24935074393773</v>
      </c>
      <c r="L433" s="37">
        <f t="shared" si="61"/>
        <v>731508.64684709196</v>
      </c>
      <c r="M433" s="37">
        <f t="shared" si="62"/>
        <v>696996.89359483786</v>
      </c>
      <c r="N433" s="63"/>
      <c r="O433" s="74"/>
      <c r="P433" s="69"/>
    </row>
    <row r="434" spans="1:16" s="34" customFormat="1" x14ac:dyDescent="0.3">
      <c r="A434" s="33">
        <v>2028</v>
      </c>
      <c r="B434" s="34" t="s">
        <v>484</v>
      </c>
      <c r="C434" s="36">
        <v>7220</v>
      </c>
      <c r="D434" s="36">
        <v>2235</v>
      </c>
      <c r="E434" s="37">
        <f t="shared" si="58"/>
        <v>3230.4250559284114</v>
      </c>
      <c r="F434" s="38">
        <f t="shared" si="63"/>
        <v>1.0272347211048796</v>
      </c>
      <c r="G434" s="39">
        <f t="shared" si="59"/>
        <v>-51.388289535498913</v>
      </c>
      <c r="H434" s="39">
        <f t="shared" si="60"/>
        <v>0</v>
      </c>
      <c r="I434" s="37">
        <f t="shared" si="56"/>
        <v>-51.388289535498913</v>
      </c>
      <c r="J434" s="40">
        <f t="shared" si="64"/>
        <v>-36.950485280786019</v>
      </c>
      <c r="K434" s="37">
        <f t="shared" si="57"/>
        <v>-88.338774816284939</v>
      </c>
      <c r="L434" s="37">
        <f t="shared" si="61"/>
        <v>-114852.82711184007</v>
      </c>
      <c r="M434" s="37">
        <f t="shared" si="62"/>
        <v>-197437.16171439685</v>
      </c>
      <c r="N434" s="63"/>
      <c r="O434" s="74"/>
      <c r="P434" s="69"/>
    </row>
    <row r="435" spans="1:16" s="34" customFormat="1" x14ac:dyDescent="0.3">
      <c r="A435" s="33">
        <v>2030</v>
      </c>
      <c r="B435" s="34" t="s">
        <v>485</v>
      </c>
      <c r="C435" s="36">
        <v>32867</v>
      </c>
      <c r="D435" s="36">
        <v>10221</v>
      </c>
      <c r="E435" s="37">
        <f t="shared" si="58"/>
        <v>3215.6344780354175</v>
      </c>
      <c r="F435" s="38">
        <f t="shared" si="63"/>
        <v>1.0225315025209947</v>
      </c>
      <c r="G435" s="39">
        <f t="shared" si="59"/>
        <v>-42.513942799702541</v>
      </c>
      <c r="H435" s="39">
        <f t="shared" si="60"/>
        <v>0</v>
      </c>
      <c r="I435" s="37">
        <f t="shared" si="56"/>
        <v>-42.513942799702541</v>
      </c>
      <c r="J435" s="40">
        <f t="shared" si="64"/>
        <v>-36.950485280786019</v>
      </c>
      <c r="K435" s="37">
        <f t="shared" si="57"/>
        <v>-79.46442808048856</v>
      </c>
      <c r="L435" s="37">
        <f t="shared" si="61"/>
        <v>-434535.00935575966</v>
      </c>
      <c r="M435" s="37">
        <f t="shared" si="62"/>
        <v>-812205.91941067355</v>
      </c>
      <c r="N435" s="63"/>
      <c r="O435" s="74"/>
      <c r="P435" s="69"/>
    </row>
    <row r="436" spans="1:16" s="34" customFormat="1" x14ac:dyDescent="0.3">
      <c r="A436" s="33"/>
      <c r="C436" s="36"/>
      <c r="D436" s="36"/>
      <c r="E436" s="37"/>
      <c r="F436" s="38"/>
      <c r="G436" s="39"/>
      <c r="H436" s="39"/>
      <c r="I436" s="37"/>
      <c r="J436" s="40"/>
      <c r="K436" s="37"/>
      <c r="L436" s="37"/>
      <c r="M436" s="37"/>
      <c r="N436" s="63"/>
      <c r="O436" s="74"/>
      <c r="P436" s="69"/>
    </row>
    <row r="437" spans="1:16" s="60" customFormat="1" ht="14.4" thickBot="1" x14ac:dyDescent="0.35">
      <c r="A437" s="44"/>
      <c r="B437" s="44" t="s">
        <v>33</v>
      </c>
      <c r="C437" s="45">
        <f>SUM(C8:C435)</f>
        <v>16245300</v>
      </c>
      <c r="D437" s="46">
        <f>SUM(D8:D435)</f>
        <v>5165802</v>
      </c>
      <c r="E437" s="46">
        <f>(C437*1000)/D437</f>
        <v>3144.7779067025799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190878890.76445499</v>
      </c>
      <c r="M437" s="46">
        <f>SUM(M8:M435)</f>
        <v>-1.1047814041376114E-7</v>
      </c>
    </row>
    <row r="438" spans="1:16" s="34" customFormat="1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</row>
    <row r="439" spans="1:16" s="34" customFormat="1" x14ac:dyDescent="0.3">
      <c r="A439" s="52" t="s">
        <v>34</v>
      </c>
      <c r="B439" s="52"/>
      <c r="C439" s="52"/>
      <c r="D439" s="53">
        <f>L437</f>
        <v>190878890.76445499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-36.950485280786019</v>
      </c>
      <c r="J439" s="57" t="s">
        <v>37</v>
      </c>
      <c r="M439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8.6640625" defaultRowHeight="13.8" x14ac:dyDescent="0.3"/>
  <cols>
    <col min="1" max="1" width="6.44140625" style="2" customWidth="1"/>
    <col min="2" max="2" width="14" style="2" bestFit="1" customWidth="1"/>
    <col min="3" max="3" width="11.44140625" style="2" customWidth="1"/>
    <col min="4" max="4" width="12.33203125" style="2" bestFit="1" customWidth="1"/>
    <col min="5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11" width="11.44140625" style="2" customWidth="1"/>
    <col min="12" max="13" width="13" style="2" bestFit="1" customWidth="1"/>
    <col min="14" max="235" width="11.44140625" style="2" customWidth="1"/>
    <col min="236" max="16384" width="8.6640625" style="2"/>
  </cols>
  <sheetData>
    <row r="1" spans="1:15" ht="22.5" customHeight="1" x14ac:dyDescent="0.3">
      <c r="A1" s="77" t="s">
        <v>503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</row>
    <row r="2" spans="1:15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504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</row>
    <row r="3" spans="1:15" x14ac:dyDescent="0.3">
      <c r="A3" s="80"/>
      <c r="B3" s="80"/>
      <c r="C3" s="8" t="s">
        <v>57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54</v>
      </c>
      <c r="O4" s="17" t="s">
        <v>59</v>
      </c>
    </row>
    <row r="5" spans="1:15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58</v>
      </c>
      <c r="N5" s="27"/>
      <c r="O5" s="27"/>
    </row>
    <row r="6" spans="1:15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3">
      <c r="A8" s="33">
        <v>101</v>
      </c>
      <c r="B8" s="34" t="s">
        <v>64</v>
      </c>
      <c r="C8" s="36">
        <v>617112</v>
      </c>
      <c r="D8" s="36">
        <v>30328</v>
      </c>
      <c r="E8" s="37">
        <f t="shared" ref="E8:E71" si="1">(C8*1000)/D8</f>
        <v>20347.929306251648</v>
      </c>
      <c r="F8" s="38">
        <f>IF(ISNUMBER(C8),E8/E$437,"")</f>
        <v>0.77822645940036683</v>
      </c>
      <c r="G8" s="39">
        <f t="shared" ref="G8:G71" si="2">(E$437-E8)*0.6</f>
        <v>3479.1664597953954</v>
      </c>
      <c r="H8" s="39">
        <f t="shared" ref="H8:H71" si="3">IF(E8&gt;=E$437*0.9,0,IF(E8&lt;0.9*E$437,(E$437*0.9-E8)*0.35))</f>
        <v>1114.384865673775</v>
      </c>
      <c r="I8" s="37">
        <f t="shared" ref="I8:I71" si="4">G8+H8</f>
        <v>4593.5513254691705</v>
      </c>
      <c r="J8" s="40">
        <f>I$439</f>
        <v>-313.20606290218581</v>
      </c>
      <c r="K8" s="37">
        <f t="shared" ref="K8:K71" si="5">I8+J8</f>
        <v>4280.3452625669843</v>
      </c>
      <c r="L8" s="37">
        <f t="shared" ref="L8:L71" si="6">(I8*D8)</f>
        <v>139313224.598829</v>
      </c>
      <c r="M8" s="37">
        <f t="shared" ref="M8:M71" si="7">(K8*D8)</f>
        <v>129814311.1231315</v>
      </c>
      <c r="N8" s="41">
        <f>'jan-sep'!M8</f>
        <v>111561218.16764936</v>
      </c>
      <c r="O8" s="41">
        <f>M8-N8</f>
        <v>18253092.95548214</v>
      </c>
    </row>
    <row r="9" spans="1:15" s="34" customFormat="1" x14ac:dyDescent="0.3">
      <c r="A9" s="33">
        <v>104</v>
      </c>
      <c r="B9" s="34" t="s">
        <v>65</v>
      </c>
      <c r="C9" s="36">
        <v>699314</v>
      </c>
      <c r="D9" s="36">
        <v>31802</v>
      </c>
      <c r="E9" s="37">
        <f t="shared" si="1"/>
        <v>21989.623294132445</v>
      </c>
      <c r="F9" s="38">
        <f t="shared" ref="F9:F72" si="8">IF(ISNUMBER(C9),E9/E$437,"")</f>
        <v>0.84101465177013346</v>
      </c>
      <c r="G9" s="39">
        <f t="shared" si="2"/>
        <v>2494.150067066917</v>
      </c>
      <c r="H9" s="39">
        <f t="shared" si="3"/>
        <v>539.79196991549611</v>
      </c>
      <c r="I9" s="37">
        <f t="shared" si="4"/>
        <v>3033.9420369824129</v>
      </c>
      <c r="J9" s="40">
        <f>I$439</f>
        <v>-313.20606290218581</v>
      </c>
      <c r="K9" s="37">
        <f t="shared" si="5"/>
        <v>2720.7359740802272</v>
      </c>
      <c r="L9" s="37">
        <f t="shared" si="6"/>
        <v>96485424.660114691</v>
      </c>
      <c r="M9" s="37">
        <f t="shared" si="7"/>
        <v>86524845.447699383</v>
      </c>
      <c r="N9" s="41">
        <f>'jan-sep'!M9</f>
        <v>74619703.213782206</v>
      </c>
      <c r="O9" s="41">
        <f t="shared" ref="O9:O72" si="9">M9-N9</f>
        <v>11905142.233917177</v>
      </c>
    </row>
    <row r="10" spans="1:15" s="34" customFormat="1" x14ac:dyDescent="0.3">
      <c r="A10" s="33">
        <v>105</v>
      </c>
      <c r="B10" s="34" t="s">
        <v>66</v>
      </c>
      <c r="C10" s="36">
        <v>1098478</v>
      </c>
      <c r="D10" s="36">
        <v>54192</v>
      </c>
      <c r="E10" s="37">
        <f t="shared" si="1"/>
        <v>20270.113669914379</v>
      </c>
      <c r="F10" s="38">
        <f t="shared" si="8"/>
        <v>0.77525032427421747</v>
      </c>
      <c r="G10" s="39">
        <f t="shared" si="2"/>
        <v>3525.8558415977568</v>
      </c>
      <c r="H10" s="39">
        <f t="shared" si="3"/>
        <v>1141.6203383918191</v>
      </c>
      <c r="I10" s="37">
        <f t="shared" si="4"/>
        <v>4667.4761799895759</v>
      </c>
      <c r="J10" s="40">
        <f t="shared" ref="J10:J73" si="10">I$439</f>
        <v>-313.20606290218581</v>
      </c>
      <c r="K10" s="37">
        <f t="shared" si="5"/>
        <v>4354.2701170873897</v>
      </c>
      <c r="L10" s="37">
        <f t="shared" si="6"/>
        <v>252939869.14599511</v>
      </c>
      <c r="M10" s="37">
        <f t="shared" si="7"/>
        <v>235966606.18519983</v>
      </c>
      <c r="N10" s="41">
        <f>'jan-sep'!M10</f>
        <v>187073842.6187436</v>
      </c>
      <c r="O10" s="41">
        <f t="shared" si="9"/>
        <v>48892763.566456228</v>
      </c>
    </row>
    <row r="11" spans="1:15" s="34" customFormat="1" x14ac:dyDescent="0.3">
      <c r="A11" s="33">
        <v>106</v>
      </c>
      <c r="B11" s="34" t="s">
        <v>67</v>
      </c>
      <c r="C11" s="36">
        <v>1704850</v>
      </c>
      <c r="D11" s="36">
        <v>78159</v>
      </c>
      <c r="E11" s="37">
        <f t="shared" si="1"/>
        <v>21812.58716206707</v>
      </c>
      <c r="F11" s="38">
        <f t="shared" si="8"/>
        <v>0.83424373173352595</v>
      </c>
      <c r="G11" s="39">
        <f t="shared" si="2"/>
        <v>2600.3717463061425</v>
      </c>
      <c r="H11" s="39">
        <f t="shared" si="3"/>
        <v>601.75461613837751</v>
      </c>
      <c r="I11" s="37">
        <f t="shared" si="4"/>
        <v>3202.1263624445201</v>
      </c>
      <c r="J11" s="40">
        <f t="shared" si="10"/>
        <v>-313.20606290218581</v>
      </c>
      <c r="K11" s="37">
        <f t="shared" si="5"/>
        <v>2888.9202995423343</v>
      </c>
      <c r="L11" s="37">
        <f t="shared" si="6"/>
        <v>250274994.36230123</v>
      </c>
      <c r="M11" s="37">
        <f t="shared" si="7"/>
        <v>225795121.69192931</v>
      </c>
      <c r="N11" s="41">
        <f>'jan-sep'!M11</f>
        <v>173222790.68568003</v>
      </c>
      <c r="O11" s="41">
        <f t="shared" si="9"/>
        <v>52572331.006249279</v>
      </c>
    </row>
    <row r="12" spans="1:15" s="34" customFormat="1" x14ac:dyDescent="0.3">
      <c r="A12" s="33">
        <v>111</v>
      </c>
      <c r="B12" s="34" t="s">
        <v>68</v>
      </c>
      <c r="C12" s="36">
        <v>118892</v>
      </c>
      <c r="D12" s="36">
        <v>4480</v>
      </c>
      <c r="E12" s="37">
        <f t="shared" si="1"/>
        <v>26538.392857142859</v>
      </c>
      <c r="F12" s="38">
        <f t="shared" si="8"/>
        <v>1.0149867930318066</v>
      </c>
      <c r="G12" s="39">
        <f t="shared" si="2"/>
        <v>-235.111670739331</v>
      </c>
      <c r="H12" s="39">
        <f t="shared" si="3"/>
        <v>0</v>
      </c>
      <c r="I12" s="37">
        <f t="shared" si="4"/>
        <v>-235.111670739331</v>
      </c>
      <c r="J12" s="40">
        <f t="shared" si="10"/>
        <v>-313.20606290218581</v>
      </c>
      <c r="K12" s="37">
        <f t="shared" si="5"/>
        <v>-548.31773364151684</v>
      </c>
      <c r="L12" s="37">
        <f t="shared" si="6"/>
        <v>-1053300.284912203</v>
      </c>
      <c r="M12" s="37">
        <f t="shared" si="7"/>
        <v>-2456463.4467139957</v>
      </c>
      <c r="N12" s="41">
        <f>'jan-sep'!M12</f>
        <v>-1784777.1345142534</v>
      </c>
      <c r="O12" s="41">
        <f t="shared" si="9"/>
        <v>-671686.3121997423</v>
      </c>
    </row>
    <row r="13" spans="1:15" s="34" customFormat="1" x14ac:dyDescent="0.3">
      <c r="A13" s="33">
        <v>118</v>
      </c>
      <c r="B13" s="34" t="s">
        <v>69</v>
      </c>
      <c r="C13" s="36">
        <v>29517</v>
      </c>
      <c r="D13" s="36">
        <v>1406</v>
      </c>
      <c r="E13" s="37">
        <f t="shared" si="1"/>
        <v>20993.598862019913</v>
      </c>
      <c r="F13" s="38">
        <f t="shared" si="8"/>
        <v>0.80292072311464879</v>
      </c>
      <c r="G13" s="39">
        <f t="shared" si="2"/>
        <v>3091.7647263344361</v>
      </c>
      <c r="H13" s="39">
        <f t="shared" si="3"/>
        <v>888.40052115488231</v>
      </c>
      <c r="I13" s="37">
        <f t="shared" si="4"/>
        <v>3980.1652474893185</v>
      </c>
      <c r="J13" s="40">
        <f t="shared" si="10"/>
        <v>-313.20606290218581</v>
      </c>
      <c r="K13" s="37">
        <f t="shared" si="5"/>
        <v>3666.9591845871328</v>
      </c>
      <c r="L13" s="37">
        <f t="shared" si="6"/>
        <v>5596112.3379699821</v>
      </c>
      <c r="M13" s="37">
        <f t="shared" si="7"/>
        <v>5155744.6135295089</v>
      </c>
      <c r="N13" s="41">
        <f>'jan-sep'!M13</f>
        <v>4377913.144411603</v>
      </c>
      <c r="O13" s="41">
        <f t="shared" si="9"/>
        <v>777831.46911790594</v>
      </c>
    </row>
    <row r="14" spans="1:15" s="34" customFormat="1" x14ac:dyDescent="0.3">
      <c r="A14" s="33">
        <v>119</v>
      </c>
      <c r="B14" s="34" t="s">
        <v>70</v>
      </c>
      <c r="C14" s="36">
        <v>74566</v>
      </c>
      <c r="D14" s="36">
        <v>3613</v>
      </c>
      <c r="E14" s="37">
        <f t="shared" si="1"/>
        <v>20638.250761140327</v>
      </c>
      <c r="F14" s="38">
        <f t="shared" si="8"/>
        <v>0.78933008741703015</v>
      </c>
      <c r="G14" s="39">
        <f t="shared" si="2"/>
        <v>3304.9735868621879</v>
      </c>
      <c r="H14" s="39">
        <f t="shared" si="3"/>
        <v>1012.7723564627374</v>
      </c>
      <c r="I14" s="37">
        <f t="shared" si="4"/>
        <v>4317.7459433249251</v>
      </c>
      <c r="J14" s="40">
        <f t="shared" si="10"/>
        <v>-313.20606290218581</v>
      </c>
      <c r="K14" s="37">
        <f t="shared" si="5"/>
        <v>4004.5398804227393</v>
      </c>
      <c r="L14" s="37">
        <f t="shared" si="6"/>
        <v>15600016.093232954</v>
      </c>
      <c r="M14" s="37">
        <f t="shared" si="7"/>
        <v>14468402.587967357</v>
      </c>
      <c r="N14" s="41">
        <f>'jan-sep'!M14</f>
        <v>13197802.66056836</v>
      </c>
      <c r="O14" s="41">
        <f t="shared" si="9"/>
        <v>1270599.9273989964</v>
      </c>
    </row>
    <row r="15" spans="1:15" s="34" customFormat="1" x14ac:dyDescent="0.3">
      <c r="A15" s="33">
        <v>121</v>
      </c>
      <c r="B15" s="34" t="s">
        <v>71</v>
      </c>
      <c r="C15" s="36">
        <v>14722</v>
      </c>
      <c r="D15" s="36">
        <v>672</v>
      </c>
      <c r="E15" s="37">
        <f t="shared" si="1"/>
        <v>21907.738095238095</v>
      </c>
      <c r="F15" s="38">
        <f t="shared" si="8"/>
        <v>0.83788287224339486</v>
      </c>
      <c r="G15" s="39">
        <f t="shared" si="2"/>
        <v>2543.281186403527</v>
      </c>
      <c r="H15" s="39">
        <f t="shared" si="3"/>
        <v>568.45178952851847</v>
      </c>
      <c r="I15" s="37">
        <f t="shared" si="4"/>
        <v>3111.7329759320455</v>
      </c>
      <c r="J15" s="40">
        <f t="shared" si="10"/>
        <v>-313.20606290218581</v>
      </c>
      <c r="K15" s="37">
        <f t="shared" si="5"/>
        <v>2798.5269130298598</v>
      </c>
      <c r="L15" s="37">
        <f t="shared" si="6"/>
        <v>2091084.5598263345</v>
      </c>
      <c r="M15" s="37">
        <f t="shared" si="7"/>
        <v>1880610.0855560657</v>
      </c>
      <c r="N15" s="41">
        <f>'jan-sep'!M15</f>
        <v>1133592.9111270246</v>
      </c>
      <c r="O15" s="41">
        <f t="shared" si="9"/>
        <v>747017.1744290411</v>
      </c>
    </row>
    <row r="16" spans="1:15" s="34" customFormat="1" x14ac:dyDescent="0.3">
      <c r="A16" s="33">
        <v>122</v>
      </c>
      <c r="B16" s="34" t="s">
        <v>72</v>
      </c>
      <c r="C16" s="36">
        <v>114310</v>
      </c>
      <c r="D16" s="36">
        <v>5346</v>
      </c>
      <c r="E16" s="37">
        <f t="shared" si="1"/>
        <v>21382.341937897494</v>
      </c>
      <c r="F16" s="38">
        <f t="shared" si="8"/>
        <v>0.81778858229595963</v>
      </c>
      <c r="G16" s="39">
        <f t="shared" si="2"/>
        <v>2858.5188808078879</v>
      </c>
      <c r="H16" s="39">
        <f t="shared" si="3"/>
        <v>752.34044459772895</v>
      </c>
      <c r="I16" s="37">
        <f t="shared" si="4"/>
        <v>3610.8593254056168</v>
      </c>
      <c r="J16" s="40">
        <f t="shared" si="10"/>
        <v>-313.20606290218581</v>
      </c>
      <c r="K16" s="37">
        <f t="shared" si="5"/>
        <v>3297.6532625034311</v>
      </c>
      <c r="L16" s="37">
        <f t="shared" si="6"/>
        <v>19303653.953618426</v>
      </c>
      <c r="M16" s="37">
        <f t="shared" si="7"/>
        <v>17629254.341343343</v>
      </c>
      <c r="N16" s="41">
        <f>'jan-sep'!M16</f>
        <v>14223220.391198017</v>
      </c>
      <c r="O16" s="41">
        <f t="shared" si="9"/>
        <v>3406033.9501453266</v>
      </c>
    </row>
    <row r="17" spans="1:15" s="34" customFormat="1" x14ac:dyDescent="0.3">
      <c r="A17" s="33">
        <v>123</v>
      </c>
      <c r="B17" s="34" t="s">
        <v>73</v>
      </c>
      <c r="C17" s="36">
        <v>129934</v>
      </c>
      <c r="D17" s="36">
        <v>5692</v>
      </c>
      <c r="E17" s="37">
        <f t="shared" si="1"/>
        <v>22827.477160927618</v>
      </c>
      <c r="F17" s="38">
        <f t="shared" si="8"/>
        <v>0.87305919244241614</v>
      </c>
      <c r="G17" s="39">
        <f t="shared" si="2"/>
        <v>1991.4377469898136</v>
      </c>
      <c r="H17" s="39">
        <f t="shared" si="3"/>
        <v>246.54311653718577</v>
      </c>
      <c r="I17" s="37">
        <f t="shared" si="4"/>
        <v>2237.9808635269992</v>
      </c>
      <c r="J17" s="40">
        <f t="shared" si="10"/>
        <v>-313.20606290218581</v>
      </c>
      <c r="K17" s="37">
        <f t="shared" si="5"/>
        <v>1924.7748006248135</v>
      </c>
      <c r="L17" s="37">
        <f t="shared" si="6"/>
        <v>12738587.075195679</v>
      </c>
      <c r="M17" s="37">
        <f t="shared" si="7"/>
        <v>10955818.165156439</v>
      </c>
      <c r="N17" s="41">
        <f>'jan-sep'!M17</f>
        <v>10790274.479367588</v>
      </c>
      <c r="O17" s="41">
        <f t="shared" si="9"/>
        <v>165543.68578885123</v>
      </c>
    </row>
    <row r="18" spans="1:15" s="34" customFormat="1" x14ac:dyDescent="0.3">
      <c r="A18" s="33">
        <v>124</v>
      </c>
      <c r="B18" s="34" t="s">
        <v>74</v>
      </c>
      <c r="C18" s="36">
        <v>345088</v>
      </c>
      <c r="D18" s="36">
        <v>15513</v>
      </c>
      <c r="E18" s="37">
        <f t="shared" si="1"/>
        <v>22245.084767614258</v>
      </c>
      <c r="F18" s="38">
        <f t="shared" si="8"/>
        <v>0.8507850257000189</v>
      </c>
      <c r="G18" s="39">
        <f t="shared" si="2"/>
        <v>2340.8731829778289</v>
      </c>
      <c r="H18" s="39">
        <f t="shared" si="3"/>
        <v>450.38045419686148</v>
      </c>
      <c r="I18" s="37">
        <f t="shared" si="4"/>
        <v>2791.2536371746905</v>
      </c>
      <c r="J18" s="40">
        <f t="shared" si="10"/>
        <v>-313.20606290218581</v>
      </c>
      <c r="K18" s="37">
        <f t="shared" si="5"/>
        <v>2478.0475742725048</v>
      </c>
      <c r="L18" s="37">
        <f t="shared" si="6"/>
        <v>43300717.673490971</v>
      </c>
      <c r="M18" s="37">
        <f t="shared" si="7"/>
        <v>38441952.019689366</v>
      </c>
      <c r="N18" s="41">
        <f>'jan-sep'!M18</f>
        <v>31230135.461776074</v>
      </c>
      <c r="O18" s="41">
        <f t="shared" si="9"/>
        <v>7211816.5579132922</v>
      </c>
    </row>
    <row r="19" spans="1:15" s="34" customFormat="1" x14ac:dyDescent="0.3">
      <c r="A19" s="33">
        <v>125</v>
      </c>
      <c r="B19" s="34" t="s">
        <v>75</v>
      </c>
      <c r="C19" s="36">
        <v>234566</v>
      </c>
      <c r="D19" s="36">
        <v>11353</v>
      </c>
      <c r="E19" s="37">
        <f t="shared" si="1"/>
        <v>20661.146833436098</v>
      </c>
      <c r="F19" s="38">
        <f t="shared" si="8"/>
        <v>0.79020577009750015</v>
      </c>
      <c r="G19" s="39">
        <f t="shared" si="2"/>
        <v>3291.2359434847253</v>
      </c>
      <c r="H19" s="39">
        <f t="shared" si="3"/>
        <v>1004.7587311592176</v>
      </c>
      <c r="I19" s="37">
        <f t="shared" si="4"/>
        <v>4295.9946746439427</v>
      </c>
      <c r="J19" s="40">
        <f t="shared" si="10"/>
        <v>-313.20606290218581</v>
      </c>
      <c r="K19" s="37">
        <f t="shared" si="5"/>
        <v>3982.788611741757</v>
      </c>
      <c r="L19" s="37">
        <f t="shared" si="6"/>
        <v>48772427.541232683</v>
      </c>
      <c r="M19" s="37">
        <f t="shared" si="7"/>
        <v>45216599.109104164</v>
      </c>
      <c r="N19" s="41">
        <f>'jan-sep'!M19</f>
        <v>36570210.297656395</v>
      </c>
      <c r="O19" s="41">
        <f t="shared" si="9"/>
        <v>8646388.8114477694</v>
      </c>
    </row>
    <row r="20" spans="1:15" s="34" customFormat="1" x14ac:dyDescent="0.3">
      <c r="A20" s="33">
        <v>127</v>
      </c>
      <c r="B20" s="34" t="s">
        <v>76</v>
      </c>
      <c r="C20" s="36">
        <v>80427</v>
      </c>
      <c r="D20" s="36">
        <v>3731</v>
      </c>
      <c r="E20" s="37">
        <f t="shared" si="1"/>
        <v>21556.419190565532</v>
      </c>
      <c r="F20" s="38">
        <f t="shared" si="8"/>
        <v>0.8244463370958236</v>
      </c>
      <c r="G20" s="39">
        <f t="shared" si="2"/>
        <v>2754.0725292070651</v>
      </c>
      <c r="H20" s="39">
        <f t="shared" si="3"/>
        <v>691.41340616391585</v>
      </c>
      <c r="I20" s="37">
        <f t="shared" si="4"/>
        <v>3445.4859353709808</v>
      </c>
      <c r="J20" s="40">
        <f t="shared" si="10"/>
        <v>-313.20606290218581</v>
      </c>
      <c r="K20" s="37">
        <f t="shared" si="5"/>
        <v>3132.279872468795</v>
      </c>
      <c r="L20" s="37">
        <f t="shared" si="6"/>
        <v>12855108.024869129</v>
      </c>
      <c r="M20" s="37">
        <f t="shared" si="7"/>
        <v>11686536.204181075</v>
      </c>
      <c r="N20" s="41">
        <f>'jan-sep'!M20</f>
        <v>11305012.725319834</v>
      </c>
      <c r="O20" s="41">
        <f t="shared" si="9"/>
        <v>381523.47886124067</v>
      </c>
    </row>
    <row r="21" spans="1:15" s="34" customFormat="1" x14ac:dyDescent="0.3">
      <c r="A21" s="33">
        <v>128</v>
      </c>
      <c r="B21" s="34" t="s">
        <v>77</v>
      </c>
      <c r="C21" s="36">
        <v>164794</v>
      </c>
      <c r="D21" s="36">
        <v>8020</v>
      </c>
      <c r="E21" s="37">
        <f t="shared" si="1"/>
        <v>20547.880299251869</v>
      </c>
      <c r="F21" s="38">
        <f t="shared" si="8"/>
        <v>0.78587378070732361</v>
      </c>
      <c r="G21" s="39">
        <f t="shared" si="2"/>
        <v>3359.1958639952632</v>
      </c>
      <c r="H21" s="39">
        <f t="shared" si="3"/>
        <v>1044.4020181236979</v>
      </c>
      <c r="I21" s="37">
        <f t="shared" si="4"/>
        <v>4403.597882118961</v>
      </c>
      <c r="J21" s="40">
        <f t="shared" si="10"/>
        <v>-313.20606290218581</v>
      </c>
      <c r="K21" s="37">
        <f t="shared" si="5"/>
        <v>4090.3918192167753</v>
      </c>
      <c r="L21" s="37">
        <f t="shared" si="6"/>
        <v>35316855.014594071</v>
      </c>
      <c r="M21" s="37">
        <f t="shared" si="7"/>
        <v>32804942.390118539</v>
      </c>
      <c r="N21" s="41">
        <f>'jan-sep'!M21</f>
        <v>26175721.350057635</v>
      </c>
      <c r="O21" s="41">
        <f t="shared" si="9"/>
        <v>6629221.0400609039</v>
      </c>
    </row>
    <row r="22" spans="1:15" s="34" customFormat="1" x14ac:dyDescent="0.3">
      <c r="A22" s="33">
        <v>135</v>
      </c>
      <c r="B22" s="34" t="s">
        <v>78</v>
      </c>
      <c r="C22" s="36">
        <v>165002</v>
      </c>
      <c r="D22" s="36">
        <v>7206</v>
      </c>
      <c r="E22" s="37">
        <f t="shared" si="1"/>
        <v>22897.862892034416</v>
      </c>
      <c r="F22" s="38">
        <f t="shared" si="8"/>
        <v>0.8757511635755536</v>
      </c>
      <c r="G22" s="39">
        <f t="shared" si="2"/>
        <v>1949.2063083257344</v>
      </c>
      <c r="H22" s="39">
        <f t="shared" si="3"/>
        <v>221.90811064980625</v>
      </c>
      <c r="I22" s="37">
        <f t="shared" si="4"/>
        <v>2171.1144189755405</v>
      </c>
      <c r="J22" s="40">
        <f t="shared" si="10"/>
        <v>-313.20606290218581</v>
      </c>
      <c r="K22" s="37">
        <f t="shared" si="5"/>
        <v>1857.9083560733548</v>
      </c>
      <c r="L22" s="37">
        <f t="shared" si="6"/>
        <v>15645050.503137745</v>
      </c>
      <c r="M22" s="37">
        <f t="shared" si="7"/>
        <v>13388087.613864595</v>
      </c>
      <c r="N22" s="41">
        <f>'jan-sep'!M22</f>
        <v>11258790.055924609</v>
      </c>
      <c r="O22" s="41">
        <f t="shared" si="9"/>
        <v>2129297.5579399858</v>
      </c>
    </row>
    <row r="23" spans="1:15" s="34" customFormat="1" x14ac:dyDescent="0.3">
      <c r="A23" s="33">
        <v>136</v>
      </c>
      <c r="B23" s="34" t="s">
        <v>79</v>
      </c>
      <c r="C23" s="36">
        <v>361033</v>
      </c>
      <c r="D23" s="36">
        <v>15242</v>
      </c>
      <c r="E23" s="37">
        <f t="shared" si="1"/>
        <v>23686.720902768666</v>
      </c>
      <c r="F23" s="38">
        <f t="shared" si="8"/>
        <v>0.9059218098080779</v>
      </c>
      <c r="G23" s="39">
        <f t="shared" si="2"/>
        <v>1475.8915018851847</v>
      </c>
      <c r="H23" s="39">
        <f t="shared" si="3"/>
        <v>0</v>
      </c>
      <c r="I23" s="37">
        <f t="shared" si="4"/>
        <v>1475.8915018851847</v>
      </c>
      <c r="J23" s="40">
        <f t="shared" si="10"/>
        <v>-313.20606290218581</v>
      </c>
      <c r="K23" s="37">
        <f t="shared" si="5"/>
        <v>1162.6854389829989</v>
      </c>
      <c r="L23" s="37">
        <f t="shared" si="6"/>
        <v>22495538.271733984</v>
      </c>
      <c r="M23" s="37">
        <f t="shared" si="7"/>
        <v>17721651.460978869</v>
      </c>
      <c r="N23" s="41">
        <f>'jan-sep'!M23</f>
        <v>18183513.618151929</v>
      </c>
      <c r="O23" s="41">
        <f t="shared" si="9"/>
        <v>-461862.15717305988</v>
      </c>
    </row>
    <row r="24" spans="1:15" s="34" customFormat="1" x14ac:dyDescent="0.3">
      <c r="A24" s="33">
        <v>137</v>
      </c>
      <c r="B24" s="34" t="s">
        <v>80</v>
      </c>
      <c r="C24" s="36">
        <v>112147</v>
      </c>
      <c r="D24" s="36">
        <v>5100</v>
      </c>
      <c r="E24" s="37">
        <f t="shared" si="1"/>
        <v>21989.607843137255</v>
      </c>
      <c r="F24" s="38">
        <f t="shared" si="8"/>
        <v>0.84101406083170926</v>
      </c>
      <c r="G24" s="39">
        <f t="shared" si="2"/>
        <v>2494.1593376640308</v>
      </c>
      <c r="H24" s="39">
        <f t="shared" si="3"/>
        <v>539.79737776381262</v>
      </c>
      <c r="I24" s="37">
        <f t="shared" si="4"/>
        <v>3033.9567154278434</v>
      </c>
      <c r="J24" s="40">
        <f t="shared" si="10"/>
        <v>-313.20606290218581</v>
      </c>
      <c r="K24" s="37">
        <f t="shared" si="5"/>
        <v>2720.7506525256576</v>
      </c>
      <c r="L24" s="37">
        <f t="shared" si="6"/>
        <v>15473179.248682002</v>
      </c>
      <c r="M24" s="37">
        <f t="shared" si="7"/>
        <v>13875828.327880854</v>
      </c>
      <c r="N24" s="41">
        <f>'jan-sep'!M24</f>
        <v>11632642.629089018</v>
      </c>
      <c r="O24" s="41">
        <f t="shared" si="9"/>
        <v>2243185.6987918355</v>
      </c>
    </row>
    <row r="25" spans="1:15" s="34" customFormat="1" x14ac:dyDescent="0.3">
      <c r="A25" s="33">
        <v>138</v>
      </c>
      <c r="B25" s="34" t="s">
        <v>81</v>
      </c>
      <c r="C25" s="36">
        <v>116639</v>
      </c>
      <c r="D25" s="36">
        <v>5343</v>
      </c>
      <c r="E25" s="37">
        <f t="shared" si="1"/>
        <v>21830.245180610145</v>
      </c>
      <c r="F25" s="38">
        <f t="shared" si="8"/>
        <v>0.83491907992468473</v>
      </c>
      <c r="G25" s="39">
        <f t="shared" si="2"/>
        <v>2589.7769351802967</v>
      </c>
      <c r="H25" s="39">
        <f t="shared" si="3"/>
        <v>595.5743096483011</v>
      </c>
      <c r="I25" s="37">
        <f t="shared" si="4"/>
        <v>3185.3512448285978</v>
      </c>
      <c r="J25" s="40">
        <f t="shared" si="10"/>
        <v>-313.20606290218581</v>
      </c>
      <c r="K25" s="37">
        <f t="shared" si="5"/>
        <v>2872.1451819264121</v>
      </c>
      <c r="L25" s="37">
        <f t="shared" si="6"/>
        <v>17019331.701119199</v>
      </c>
      <c r="M25" s="37">
        <f t="shared" si="7"/>
        <v>15345871.70703282</v>
      </c>
      <c r="N25" s="41">
        <f>'jan-sep'!M25</f>
        <v>13662223.101416204</v>
      </c>
      <c r="O25" s="41">
        <f t="shared" si="9"/>
        <v>1683648.6056166161</v>
      </c>
    </row>
    <row r="26" spans="1:15" s="34" customFormat="1" x14ac:dyDescent="0.3">
      <c r="A26" s="33">
        <v>211</v>
      </c>
      <c r="B26" s="34" t="s">
        <v>82</v>
      </c>
      <c r="C26" s="36">
        <v>415816</v>
      </c>
      <c r="D26" s="36">
        <v>16310</v>
      </c>
      <c r="E26" s="37">
        <f t="shared" si="1"/>
        <v>25494.543225015328</v>
      </c>
      <c r="F26" s="38">
        <f t="shared" si="8"/>
        <v>0.97506374282210295</v>
      </c>
      <c r="G26" s="39">
        <f t="shared" si="2"/>
        <v>391.19810853718735</v>
      </c>
      <c r="H26" s="39">
        <f t="shared" si="3"/>
        <v>0</v>
      </c>
      <c r="I26" s="37">
        <f>G26+H26</f>
        <v>391.19810853718735</v>
      </c>
      <c r="J26" s="40">
        <f>I$439</f>
        <v>-313.20606290218581</v>
      </c>
      <c r="K26" s="37">
        <f t="shared" si="5"/>
        <v>77.992045635001546</v>
      </c>
      <c r="L26" s="37">
        <f t="shared" si="6"/>
        <v>6380441.1502415258</v>
      </c>
      <c r="M26" s="37">
        <f t="shared" si="7"/>
        <v>1272050.2643068752</v>
      </c>
      <c r="N26" s="41">
        <f>'jan-sep'!M26</f>
        <v>-283569.88034095417</v>
      </c>
      <c r="O26" s="41">
        <f t="shared" si="9"/>
        <v>1555620.1446478292</v>
      </c>
    </row>
    <row r="27" spans="1:15" s="34" customFormat="1" x14ac:dyDescent="0.3">
      <c r="A27" s="33">
        <v>213</v>
      </c>
      <c r="B27" s="34" t="s">
        <v>83</v>
      </c>
      <c r="C27" s="36">
        <v>792361</v>
      </c>
      <c r="D27" s="36">
        <v>29775</v>
      </c>
      <c r="E27" s="37">
        <f t="shared" si="1"/>
        <v>26611.620486985725</v>
      </c>
      <c r="F27" s="38">
        <f t="shared" si="8"/>
        <v>1.017787455361874</v>
      </c>
      <c r="G27" s="39">
        <f t="shared" si="2"/>
        <v>-279.04824864505059</v>
      </c>
      <c r="H27" s="39">
        <f t="shared" si="3"/>
        <v>0</v>
      </c>
      <c r="I27" s="37">
        <f t="shared" si="4"/>
        <v>-279.04824864505059</v>
      </c>
      <c r="J27" s="40">
        <f>I$439</f>
        <v>-313.20606290218581</v>
      </c>
      <c r="K27" s="37">
        <f>I27+J27</f>
        <v>-592.2543115472364</v>
      </c>
      <c r="L27" s="37">
        <f t="shared" si="6"/>
        <v>-8308661.6034063818</v>
      </c>
      <c r="M27" s="37">
        <f t="shared" si="7"/>
        <v>-17634372.126318965</v>
      </c>
      <c r="N27" s="41">
        <f>'jan-sep'!M27</f>
        <v>-13520746.915214691</v>
      </c>
      <c r="O27" s="41">
        <f t="shared" si="9"/>
        <v>-4113625.2111042738</v>
      </c>
    </row>
    <row r="28" spans="1:15" s="34" customFormat="1" x14ac:dyDescent="0.3">
      <c r="A28" s="33">
        <v>214</v>
      </c>
      <c r="B28" s="34" t="s">
        <v>84</v>
      </c>
      <c r="C28" s="36">
        <v>467234</v>
      </c>
      <c r="D28" s="36">
        <v>18503</v>
      </c>
      <c r="E28" s="37">
        <f t="shared" si="1"/>
        <v>25251.797005890938</v>
      </c>
      <c r="F28" s="38">
        <f t="shared" si="8"/>
        <v>0.96577967623239058</v>
      </c>
      <c r="G28" s="39">
        <f t="shared" si="2"/>
        <v>536.84584001182156</v>
      </c>
      <c r="H28" s="39">
        <f t="shared" si="3"/>
        <v>0</v>
      </c>
      <c r="I28" s="37">
        <f t="shared" si="4"/>
        <v>536.84584001182156</v>
      </c>
      <c r="J28" s="40">
        <f t="shared" si="10"/>
        <v>-313.20606290218581</v>
      </c>
      <c r="K28" s="37">
        <f t="shared" si="5"/>
        <v>223.63977710963576</v>
      </c>
      <c r="L28" s="37">
        <f t="shared" si="6"/>
        <v>9933258.577738734</v>
      </c>
      <c r="M28" s="37">
        <f t="shared" si="7"/>
        <v>4138006.7958595906</v>
      </c>
      <c r="N28" s="41">
        <f>'jan-sep'!M28</f>
        <v>4520467.3393041957</v>
      </c>
      <c r="O28" s="41">
        <f t="shared" si="9"/>
        <v>-382460.54344460508</v>
      </c>
    </row>
    <row r="29" spans="1:15" s="34" customFormat="1" x14ac:dyDescent="0.3">
      <c r="A29" s="33">
        <v>215</v>
      </c>
      <c r="B29" s="34" t="s">
        <v>85</v>
      </c>
      <c r="C29" s="36">
        <v>478160</v>
      </c>
      <c r="D29" s="36">
        <v>15656</v>
      </c>
      <c r="E29" s="37">
        <f t="shared" si="1"/>
        <v>30541.645375574859</v>
      </c>
      <c r="F29" s="38">
        <f t="shared" si="8"/>
        <v>1.1680951013326299</v>
      </c>
      <c r="G29" s="39">
        <f t="shared" si="2"/>
        <v>-2637.0631817985309</v>
      </c>
      <c r="H29" s="39">
        <f t="shared" si="3"/>
        <v>0</v>
      </c>
      <c r="I29" s="37">
        <f t="shared" si="4"/>
        <v>-2637.0631817985309</v>
      </c>
      <c r="J29" s="40">
        <f t="shared" si="10"/>
        <v>-313.20606290218581</v>
      </c>
      <c r="K29" s="37">
        <f t="shared" si="5"/>
        <v>-2950.2692447007166</v>
      </c>
      <c r="L29" s="37">
        <f t="shared" si="6"/>
        <v>-41285861.174237803</v>
      </c>
      <c r="M29" s="37">
        <f t="shared" si="7"/>
        <v>-46189415.295034416</v>
      </c>
      <c r="N29" s="41">
        <f>'jan-sep'!M29</f>
        <v>-36960496.164722122</v>
      </c>
      <c r="O29" s="41">
        <f t="shared" si="9"/>
        <v>-9228919.1303122938</v>
      </c>
    </row>
    <row r="30" spans="1:15" s="34" customFormat="1" x14ac:dyDescent="0.3">
      <c r="A30" s="33">
        <v>216</v>
      </c>
      <c r="B30" s="34" t="s">
        <v>86</v>
      </c>
      <c r="C30" s="36">
        <v>500699</v>
      </c>
      <c r="D30" s="36">
        <v>18372</v>
      </c>
      <c r="E30" s="37">
        <f t="shared" si="1"/>
        <v>27253.374700631397</v>
      </c>
      <c r="F30" s="38">
        <f t="shared" si="8"/>
        <v>1.0423319729869325</v>
      </c>
      <c r="G30" s="39">
        <f t="shared" si="2"/>
        <v>-664.10077683245402</v>
      </c>
      <c r="H30" s="39">
        <f t="shared" si="3"/>
        <v>0</v>
      </c>
      <c r="I30" s="37">
        <f t="shared" si="4"/>
        <v>-664.10077683245402</v>
      </c>
      <c r="J30" s="40">
        <f t="shared" si="10"/>
        <v>-313.20606290218581</v>
      </c>
      <c r="K30" s="37">
        <f t="shared" si="5"/>
        <v>-977.30683973463988</v>
      </c>
      <c r="L30" s="37">
        <f t="shared" si="6"/>
        <v>-12200859.471965846</v>
      </c>
      <c r="M30" s="37">
        <f t="shared" si="7"/>
        <v>-17955081.259604804</v>
      </c>
      <c r="N30" s="41">
        <f>'jan-sep'!M30</f>
        <v>-15036773.552521387</v>
      </c>
      <c r="O30" s="41">
        <f t="shared" si="9"/>
        <v>-2918307.7070834171</v>
      </c>
    </row>
    <row r="31" spans="1:15" s="34" customFormat="1" x14ac:dyDescent="0.3">
      <c r="A31" s="33">
        <v>217</v>
      </c>
      <c r="B31" s="34" t="s">
        <v>87</v>
      </c>
      <c r="C31" s="36">
        <v>851779</v>
      </c>
      <c r="D31" s="36">
        <v>26580</v>
      </c>
      <c r="E31" s="37">
        <f t="shared" si="1"/>
        <v>32045.861550037622</v>
      </c>
      <c r="F31" s="38">
        <f t="shared" si="8"/>
        <v>1.2256253202559511</v>
      </c>
      <c r="G31" s="39">
        <f t="shared" si="2"/>
        <v>-3539.5928864761886</v>
      </c>
      <c r="H31" s="39">
        <f t="shared" si="3"/>
        <v>0</v>
      </c>
      <c r="I31" s="37">
        <f t="shared" si="4"/>
        <v>-3539.5928864761886</v>
      </c>
      <c r="J31" s="40">
        <f t="shared" si="10"/>
        <v>-313.20606290218581</v>
      </c>
      <c r="K31" s="37">
        <f t="shared" si="5"/>
        <v>-3852.7989493783743</v>
      </c>
      <c r="L31" s="37">
        <f t="shared" si="6"/>
        <v>-94082378.922537088</v>
      </c>
      <c r="M31" s="37">
        <f t="shared" si="7"/>
        <v>-102407396.0744772</v>
      </c>
      <c r="N31" s="41">
        <f>'jan-sep'!M31</f>
        <v>-79281515.231113598</v>
      </c>
      <c r="O31" s="41">
        <f t="shared" si="9"/>
        <v>-23125880.843363598</v>
      </c>
    </row>
    <row r="32" spans="1:15" s="34" customFormat="1" x14ac:dyDescent="0.3">
      <c r="A32" s="33">
        <v>219</v>
      </c>
      <c r="B32" s="34" t="s">
        <v>88</v>
      </c>
      <c r="C32" s="36">
        <v>4883836</v>
      </c>
      <c r="D32" s="36">
        <v>120685</v>
      </c>
      <c r="E32" s="37">
        <f t="shared" si="1"/>
        <v>40467.630608609186</v>
      </c>
      <c r="F32" s="38">
        <f t="shared" si="8"/>
        <v>1.5477241155533212</v>
      </c>
      <c r="G32" s="39">
        <f t="shared" si="2"/>
        <v>-8592.6543216191276</v>
      </c>
      <c r="H32" s="39">
        <f t="shared" si="3"/>
        <v>0</v>
      </c>
      <c r="I32" s="37">
        <f t="shared" si="4"/>
        <v>-8592.6543216191276</v>
      </c>
      <c r="J32" s="40">
        <f t="shared" si="10"/>
        <v>-313.20606290218581</v>
      </c>
      <c r="K32" s="37">
        <f t="shared" si="5"/>
        <v>-8905.8603845213129</v>
      </c>
      <c r="L32" s="37">
        <f t="shared" si="6"/>
        <v>-1037004486.8046044</v>
      </c>
      <c r="M32" s="37">
        <f t="shared" si="7"/>
        <v>-1074803760.5059547</v>
      </c>
      <c r="N32" s="41">
        <f>'jan-sep'!M32</f>
        <v>-834124880.68724394</v>
      </c>
      <c r="O32" s="41">
        <f t="shared" si="9"/>
        <v>-240678879.8187108</v>
      </c>
    </row>
    <row r="33" spans="1:15" s="34" customFormat="1" x14ac:dyDescent="0.3">
      <c r="A33" s="33">
        <v>220</v>
      </c>
      <c r="B33" s="34" t="s">
        <v>89</v>
      </c>
      <c r="C33" s="36">
        <v>2310395</v>
      </c>
      <c r="D33" s="36">
        <v>59571</v>
      </c>
      <c r="E33" s="37">
        <f t="shared" si="1"/>
        <v>38783.888133487773</v>
      </c>
      <c r="F33" s="38">
        <f t="shared" si="8"/>
        <v>1.4833277376598142</v>
      </c>
      <c r="G33" s="39">
        <f t="shared" si="2"/>
        <v>-7582.4088365462794</v>
      </c>
      <c r="H33" s="39">
        <f t="shared" si="3"/>
        <v>0</v>
      </c>
      <c r="I33" s="37">
        <f t="shared" si="4"/>
        <v>-7582.4088365462794</v>
      </c>
      <c r="J33" s="40">
        <f t="shared" si="10"/>
        <v>-313.20606290218581</v>
      </c>
      <c r="K33" s="37">
        <f t="shared" si="5"/>
        <v>-7895.6148994484656</v>
      </c>
      <c r="L33" s="37">
        <f t="shared" si="6"/>
        <v>-451691676.80189842</v>
      </c>
      <c r="M33" s="37">
        <f t="shared" si="7"/>
        <v>-470349675.17504454</v>
      </c>
      <c r="N33" s="41">
        <f>'jan-sep'!M33</f>
        <v>-371858652.16074747</v>
      </c>
      <c r="O33" s="41">
        <f t="shared" si="9"/>
        <v>-98491023.014297068</v>
      </c>
    </row>
    <row r="34" spans="1:15" s="34" customFormat="1" x14ac:dyDescent="0.3">
      <c r="A34" s="33">
        <v>221</v>
      </c>
      <c r="B34" s="34" t="s">
        <v>90</v>
      </c>
      <c r="C34" s="36">
        <v>322257</v>
      </c>
      <c r="D34" s="36">
        <v>15726</v>
      </c>
      <c r="E34" s="37">
        <f t="shared" si="1"/>
        <v>20491.987790919495</v>
      </c>
      <c r="F34" s="38">
        <f t="shared" si="8"/>
        <v>0.78373611705556601</v>
      </c>
      <c r="G34" s="39">
        <f t="shared" si="2"/>
        <v>3392.7313689946873</v>
      </c>
      <c r="H34" s="39">
        <f t="shared" si="3"/>
        <v>1063.9643960400288</v>
      </c>
      <c r="I34" s="37">
        <f t="shared" si="4"/>
        <v>4456.6957650347158</v>
      </c>
      <c r="J34" s="40">
        <f t="shared" si="10"/>
        <v>-313.20606290218581</v>
      </c>
      <c r="K34" s="37">
        <f t="shared" si="5"/>
        <v>4143.4897021325296</v>
      </c>
      <c r="L34" s="37">
        <f t="shared" si="6"/>
        <v>70085997.600935936</v>
      </c>
      <c r="M34" s="37">
        <f t="shared" si="7"/>
        <v>65160519.055736162</v>
      </c>
      <c r="N34" s="41">
        <f>'jan-sep'!M34</f>
        <v>52985293.036285073</v>
      </c>
      <c r="O34" s="41">
        <f t="shared" si="9"/>
        <v>12175226.019451089</v>
      </c>
    </row>
    <row r="35" spans="1:15" s="34" customFormat="1" x14ac:dyDescent="0.3">
      <c r="A35" s="33">
        <v>226</v>
      </c>
      <c r="B35" s="34" t="s">
        <v>91</v>
      </c>
      <c r="C35" s="36">
        <v>432821</v>
      </c>
      <c r="D35" s="36">
        <v>17089</v>
      </c>
      <c r="E35" s="37">
        <f t="shared" si="1"/>
        <v>25327.462110129323</v>
      </c>
      <c r="F35" s="38">
        <f t="shared" si="8"/>
        <v>0.96867356215490097</v>
      </c>
      <c r="G35" s="39">
        <f t="shared" si="2"/>
        <v>491.44677746879023</v>
      </c>
      <c r="H35" s="39">
        <f t="shared" si="3"/>
        <v>0</v>
      </c>
      <c r="I35" s="37">
        <f t="shared" si="4"/>
        <v>491.44677746879023</v>
      </c>
      <c r="J35" s="40">
        <f t="shared" si="10"/>
        <v>-313.20606290218581</v>
      </c>
      <c r="K35" s="37">
        <f t="shared" si="5"/>
        <v>178.24071456660442</v>
      </c>
      <c r="L35" s="37">
        <f t="shared" si="6"/>
        <v>8398333.9801641554</v>
      </c>
      <c r="M35" s="37">
        <f t="shared" si="7"/>
        <v>3045955.571228703</v>
      </c>
      <c r="N35" s="41">
        <f>'jan-sep'!M35</f>
        <v>2142728.2473852541</v>
      </c>
      <c r="O35" s="41">
        <f t="shared" si="9"/>
        <v>903227.32384344889</v>
      </c>
    </row>
    <row r="36" spans="1:15" s="34" customFormat="1" x14ac:dyDescent="0.3">
      <c r="A36" s="33">
        <v>227</v>
      </c>
      <c r="B36" s="34" t="s">
        <v>92</v>
      </c>
      <c r="C36" s="36">
        <v>278149</v>
      </c>
      <c r="D36" s="36">
        <v>11199</v>
      </c>
      <c r="E36" s="37">
        <f t="shared" si="1"/>
        <v>24836.949727654253</v>
      </c>
      <c r="F36" s="38">
        <f t="shared" si="8"/>
        <v>0.94991343629834368</v>
      </c>
      <c r="G36" s="39">
        <f t="shared" si="2"/>
        <v>785.75420695383218</v>
      </c>
      <c r="H36" s="39">
        <f t="shared" si="3"/>
        <v>0</v>
      </c>
      <c r="I36" s="37">
        <f t="shared" si="4"/>
        <v>785.75420695383218</v>
      </c>
      <c r="J36" s="40">
        <f t="shared" si="10"/>
        <v>-313.20606290218581</v>
      </c>
      <c r="K36" s="37">
        <f t="shared" si="5"/>
        <v>472.54814405164637</v>
      </c>
      <c r="L36" s="37">
        <f t="shared" si="6"/>
        <v>8799661.3636759669</v>
      </c>
      <c r="M36" s="37">
        <f t="shared" si="7"/>
        <v>5292066.6652343879</v>
      </c>
      <c r="N36" s="41">
        <f>'jan-sep'!M36</f>
        <v>-1126121.0110323881</v>
      </c>
      <c r="O36" s="41">
        <f t="shared" si="9"/>
        <v>6418187.6762667764</v>
      </c>
    </row>
    <row r="37" spans="1:15" s="34" customFormat="1" x14ac:dyDescent="0.3">
      <c r="A37" s="33">
        <v>228</v>
      </c>
      <c r="B37" s="34" t="s">
        <v>93</v>
      </c>
      <c r="C37" s="36">
        <v>435478</v>
      </c>
      <c r="D37" s="36">
        <v>17185</v>
      </c>
      <c r="E37" s="37">
        <f t="shared" si="1"/>
        <v>25340.58772185045</v>
      </c>
      <c r="F37" s="38">
        <f t="shared" si="8"/>
        <v>0.96917556401383498</v>
      </c>
      <c r="G37" s="39">
        <f t="shared" si="2"/>
        <v>483.57141043611409</v>
      </c>
      <c r="H37" s="39">
        <f t="shared" si="3"/>
        <v>0</v>
      </c>
      <c r="I37" s="37">
        <f t="shared" si="4"/>
        <v>483.57141043611409</v>
      </c>
      <c r="J37" s="40">
        <f t="shared" si="10"/>
        <v>-313.20606290218581</v>
      </c>
      <c r="K37" s="37">
        <f t="shared" si="5"/>
        <v>170.36534753392829</v>
      </c>
      <c r="L37" s="37">
        <f t="shared" si="6"/>
        <v>8310174.6883446211</v>
      </c>
      <c r="M37" s="37">
        <f t="shared" si="7"/>
        <v>2927728.4973705574</v>
      </c>
      <c r="N37" s="41">
        <f>'jan-sep'!M37</f>
        <v>1616833.0230742283</v>
      </c>
      <c r="O37" s="41">
        <f t="shared" si="9"/>
        <v>1310895.4742963291</v>
      </c>
    </row>
    <row r="38" spans="1:15" s="34" customFormat="1" x14ac:dyDescent="0.3">
      <c r="A38" s="33">
        <v>229</v>
      </c>
      <c r="B38" s="34" t="s">
        <v>94</v>
      </c>
      <c r="C38" s="36">
        <v>249459</v>
      </c>
      <c r="D38" s="36">
        <v>10760</v>
      </c>
      <c r="E38" s="37">
        <f t="shared" si="1"/>
        <v>23183.921933085501</v>
      </c>
      <c r="F38" s="38">
        <f t="shared" si="8"/>
        <v>0.88669177140576916</v>
      </c>
      <c r="G38" s="39">
        <f t="shared" si="2"/>
        <v>1777.5708836950835</v>
      </c>
      <c r="H38" s="39">
        <f t="shared" si="3"/>
        <v>121.78744628192652</v>
      </c>
      <c r="I38" s="37">
        <f t="shared" si="4"/>
        <v>1899.35832997701</v>
      </c>
      <c r="J38" s="40">
        <f t="shared" si="10"/>
        <v>-313.20606290218581</v>
      </c>
      <c r="K38" s="37">
        <f t="shared" si="5"/>
        <v>1586.1522670748243</v>
      </c>
      <c r="L38" s="37">
        <f t="shared" si="6"/>
        <v>20437095.630552627</v>
      </c>
      <c r="M38" s="37">
        <f t="shared" si="7"/>
        <v>17066998.393725108</v>
      </c>
      <c r="N38" s="41">
        <f>'jan-sep'!M38</f>
        <v>14678912.684117241</v>
      </c>
      <c r="O38" s="41">
        <f t="shared" si="9"/>
        <v>2388085.7096078675</v>
      </c>
    </row>
    <row r="39" spans="1:15" s="34" customFormat="1" x14ac:dyDescent="0.3">
      <c r="A39" s="33">
        <v>230</v>
      </c>
      <c r="B39" s="34" t="s">
        <v>95</v>
      </c>
      <c r="C39" s="36">
        <v>988358</v>
      </c>
      <c r="D39" s="36">
        <v>35139</v>
      </c>
      <c r="E39" s="37">
        <f t="shared" si="1"/>
        <v>28127.095250291699</v>
      </c>
      <c r="F39" s="38">
        <f t="shared" si="8"/>
        <v>1.0757482700279573</v>
      </c>
      <c r="G39" s="39">
        <f t="shared" si="2"/>
        <v>-1188.3331066286351</v>
      </c>
      <c r="H39" s="39">
        <f t="shared" si="3"/>
        <v>0</v>
      </c>
      <c r="I39" s="37">
        <f t="shared" si="4"/>
        <v>-1188.3331066286351</v>
      </c>
      <c r="J39" s="40">
        <f t="shared" si="10"/>
        <v>-313.20606290218581</v>
      </c>
      <c r="K39" s="37">
        <f t="shared" si="5"/>
        <v>-1501.5391695308208</v>
      </c>
      <c r="L39" s="37">
        <f t="shared" si="6"/>
        <v>-41756837.033823609</v>
      </c>
      <c r="M39" s="37">
        <f t="shared" si="7"/>
        <v>-52762584.878143512</v>
      </c>
      <c r="N39" s="41">
        <f>'jan-sep'!M39</f>
        <v>-39035817.573592901</v>
      </c>
      <c r="O39" s="41">
        <f t="shared" si="9"/>
        <v>-13726767.30455061</v>
      </c>
    </row>
    <row r="40" spans="1:15" s="34" customFormat="1" x14ac:dyDescent="0.3">
      <c r="A40" s="33">
        <v>231</v>
      </c>
      <c r="B40" s="34" t="s">
        <v>96</v>
      </c>
      <c r="C40" s="36">
        <v>1377249</v>
      </c>
      <c r="D40" s="36">
        <v>51725</v>
      </c>
      <c r="E40" s="37">
        <f t="shared" si="1"/>
        <v>26626.370227162879</v>
      </c>
      <c r="F40" s="38">
        <f t="shared" si="8"/>
        <v>1.0183515736022306</v>
      </c>
      <c r="G40" s="39">
        <f t="shared" si="2"/>
        <v>-287.8980927513432</v>
      </c>
      <c r="H40" s="39">
        <f t="shared" si="3"/>
        <v>0</v>
      </c>
      <c r="I40" s="37">
        <f t="shared" si="4"/>
        <v>-287.8980927513432</v>
      </c>
      <c r="J40" s="40">
        <f t="shared" si="10"/>
        <v>-313.20606290218581</v>
      </c>
      <c r="K40" s="37">
        <f t="shared" si="5"/>
        <v>-601.10415565352901</v>
      </c>
      <c r="L40" s="37">
        <f t="shared" si="6"/>
        <v>-14891528.847563228</v>
      </c>
      <c r="M40" s="37">
        <f t="shared" si="7"/>
        <v>-31092112.451178789</v>
      </c>
      <c r="N40" s="41">
        <f>'jan-sep'!M40</f>
        <v>-29602411.223828048</v>
      </c>
      <c r="O40" s="41">
        <f t="shared" si="9"/>
        <v>-1489701.2273507416</v>
      </c>
    </row>
    <row r="41" spans="1:15" s="34" customFormat="1" x14ac:dyDescent="0.3">
      <c r="A41" s="33">
        <v>233</v>
      </c>
      <c r="B41" s="34" t="s">
        <v>97</v>
      </c>
      <c r="C41" s="36">
        <v>636982</v>
      </c>
      <c r="D41" s="36">
        <v>22706</v>
      </c>
      <c r="E41" s="37">
        <f t="shared" si="1"/>
        <v>28053.466044217388</v>
      </c>
      <c r="F41" s="38">
        <f t="shared" si="8"/>
        <v>1.0729322490221214</v>
      </c>
      <c r="G41" s="39">
        <f t="shared" si="2"/>
        <v>-1144.1555829840486</v>
      </c>
      <c r="H41" s="39">
        <f t="shared" si="3"/>
        <v>0</v>
      </c>
      <c r="I41" s="37">
        <f t="shared" si="4"/>
        <v>-1144.1555829840486</v>
      </c>
      <c r="J41" s="40">
        <f t="shared" si="10"/>
        <v>-313.20606290218581</v>
      </c>
      <c r="K41" s="37">
        <f t="shared" si="5"/>
        <v>-1457.3616458862343</v>
      </c>
      <c r="L41" s="37">
        <f t="shared" si="6"/>
        <v>-25979196.667235807</v>
      </c>
      <c r="M41" s="37">
        <f t="shared" si="7"/>
        <v>-33090853.531492837</v>
      </c>
      <c r="N41" s="41">
        <f>'jan-sep'!M41</f>
        <v>-25335764.200062629</v>
      </c>
      <c r="O41" s="41">
        <f t="shared" si="9"/>
        <v>-7755089.3314302079</v>
      </c>
    </row>
    <row r="42" spans="1:15" s="34" customFormat="1" x14ac:dyDescent="0.3">
      <c r="A42" s="33">
        <v>234</v>
      </c>
      <c r="B42" s="34" t="s">
        <v>98</v>
      </c>
      <c r="C42" s="36">
        <v>181792</v>
      </c>
      <c r="D42" s="36">
        <v>6326</v>
      </c>
      <c r="E42" s="37">
        <f t="shared" si="1"/>
        <v>28737.274739171673</v>
      </c>
      <c r="F42" s="38">
        <f t="shared" si="8"/>
        <v>1.0990851814199136</v>
      </c>
      <c r="G42" s="39">
        <f t="shared" si="2"/>
        <v>-1554.4407999566195</v>
      </c>
      <c r="H42" s="39">
        <f t="shared" si="3"/>
        <v>0</v>
      </c>
      <c r="I42" s="37">
        <f t="shared" si="4"/>
        <v>-1554.4407999566195</v>
      </c>
      <c r="J42" s="40">
        <f t="shared" si="10"/>
        <v>-313.20606290218581</v>
      </c>
      <c r="K42" s="37">
        <f t="shared" si="5"/>
        <v>-1867.6468628588052</v>
      </c>
      <c r="L42" s="37">
        <f t="shared" si="6"/>
        <v>-9833392.5005255751</v>
      </c>
      <c r="M42" s="37">
        <f t="shared" si="7"/>
        <v>-11814734.054444801</v>
      </c>
      <c r="N42" s="41">
        <f>'jan-sep'!M42</f>
        <v>-9089666.5519949049</v>
      </c>
      <c r="O42" s="41">
        <f t="shared" si="9"/>
        <v>-2725067.5024498962</v>
      </c>
    </row>
    <row r="43" spans="1:15" s="34" customFormat="1" x14ac:dyDescent="0.3">
      <c r="A43" s="33">
        <v>235</v>
      </c>
      <c r="B43" s="34" t="s">
        <v>99</v>
      </c>
      <c r="C43" s="36">
        <v>815425</v>
      </c>
      <c r="D43" s="36">
        <v>33310</v>
      </c>
      <c r="E43" s="37">
        <f t="shared" si="1"/>
        <v>24479.885920144101</v>
      </c>
      <c r="F43" s="38">
        <f t="shared" si="8"/>
        <v>0.9362571817224411</v>
      </c>
      <c r="G43" s="39">
        <f t="shared" si="2"/>
        <v>999.9924914599236</v>
      </c>
      <c r="H43" s="39">
        <f t="shared" si="3"/>
        <v>0</v>
      </c>
      <c r="I43" s="37">
        <f t="shared" si="4"/>
        <v>999.9924914599236</v>
      </c>
      <c r="J43" s="40">
        <f t="shared" si="10"/>
        <v>-313.20606290218581</v>
      </c>
      <c r="K43" s="37">
        <f t="shared" si="5"/>
        <v>686.78642855773774</v>
      </c>
      <c r="L43" s="37">
        <f t="shared" si="6"/>
        <v>33309749.890530054</v>
      </c>
      <c r="M43" s="37">
        <f t="shared" si="7"/>
        <v>22876855.935258243</v>
      </c>
      <c r="N43" s="41">
        <f>'jan-sep'!M43</f>
        <v>15622000.814582622</v>
      </c>
      <c r="O43" s="41">
        <f t="shared" si="9"/>
        <v>7254855.1206756216</v>
      </c>
    </row>
    <row r="44" spans="1:15" s="34" customFormat="1" x14ac:dyDescent="0.3">
      <c r="A44" s="33">
        <v>236</v>
      </c>
      <c r="B44" s="34" t="s">
        <v>100</v>
      </c>
      <c r="C44" s="36">
        <v>442308</v>
      </c>
      <c r="D44" s="36">
        <v>20410</v>
      </c>
      <c r="E44" s="37">
        <f t="shared" si="1"/>
        <v>21671.141597256246</v>
      </c>
      <c r="F44" s="38">
        <f t="shared" si="8"/>
        <v>0.82883400775405491</v>
      </c>
      <c r="G44" s="39">
        <f t="shared" si="2"/>
        <v>2685.2390851926361</v>
      </c>
      <c r="H44" s="39">
        <f t="shared" si="3"/>
        <v>651.26056382216575</v>
      </c>
      <c r="I44" s="37">
        <f t="shared" si="4"/>
        <v>3336.4996490148019</v>
      </c>
      <c r="J44" s="40">
        <f t="shared" si="10"/>
        <v>-313.20606290218581</v>
      </c>
      <c r="K44" s="37">
        <f t="shared" si="5"/>
        <v>3023.2935861126161</v>
      </c>
      <c r="L44" s="37">
        <f t="shared" si="6"/>
        <v>68097957.836392105</v>
      </c>
      <c r="M44" s="37">
        <f t="shared" si="7"/>
        <v>61705422.092558496</v>
      </c>
      <c r="N44" s="41">
        <f>'jan-sep'!M44</f>
        <v>50955428.148962148</v>
      </c>
      <c r="O44" s="41">
        <f t="shared" si="9"/>
        <v>10749993.943596348</v>
      </c>
    </row>
    <row r="45" spans="1:15" s="34" customFormat="1" x14ac:dyDescent="0.3">
      <c r="A45" s="33">
        <v>237</v>
      </c>
      <c r="B45" s="34" t="s">
        <v>101</v>
      </c>
      <c r="C45" s="36">
        <v>512669</v>
      </c>
      <c r="D45" s="36">
        <v>23238</v>
      </c>
      <c r="E45" s="37">
        <f t="shared" si="1"/>
        <v>22061.666236337034</v>
      </c>
      <c r="F45" s="38">
        <f t="shared" si="8"/>
        <v>0.84377000456268703</v>
      </c>
      <c r="G45" s="39">
        <f t="shared" si="2"/>
        <v>2450.9243017441636</v>
      </c>
      <c r="H45" s="39">
        <f t="shared" si="3"/>
        <v>514.57694014388994</v>
      </c>
      <c r="I45" s="37">
        <f t="shared" si="4"/>
        <v>2965.5012418880533</v>
      </c>
      <c r="J45" s="40">
        <f t="shared" si="10"/>
        <v>-313.20606290218581</v>
      </c>
      <c r="K45" s="37">
        <f t="shared" si="5"/>
        <v>2652.2951789858676</v>
      </c>
      <c r="L45" s="37">
        <f t="shared" si="6"/>
        <v>68912317.858994588</v>
      </c>
      <c r="M45" s="37">
        <f t="shared" si="7"/>
        <v>61634035.369273588</v>
      </c>
      <c r="N45" s="41">
        <f>'jan-sep'!M45</f>
        <v>54051906.649955004</v>
      </c>
      <c r="O45" s="41">
        <f t="shared" si="9"/>
        <v>7582128.7193185836</v>
      </c>
    </row>
    <row r="46" spans="1:15" s="34" customFormat="1" x14ac:dyDescent="0.3">
      <c r="A46" s="33">
        <v>238</v>
      </c>
      <c r="B46" s="34" t="s">
        <v>102</v>
      </c>
      <c r="C46" s="36">
        <v>270121</v>
      </c>
      <c r="D46" s="36">
        <v>11882</v>
      </c>
      <c r="E46" s="37">
        <f t="shared" si="1"/>
        <v>22733.630701902035</v>
      </c>
      <c r="F46" s="38">
        <f t="shared" si="8"/>
        <v>0.86946994282219547</v>
      </c>
      <c r="G46" s="39">
        <f t="shared" si="2"/>
        <v>2047.745622405163</v>
      </c>
      <c r="H46" s="39">
        <f t="shared" si="3"/>
        <v>279.38937719613966</v>
      </c>
      <c r="I46" s="37">
        <f t="shared" si="4"/>
        <v>2327.1349996013028</v>
      </c>
      <c r="J46" s="40">
        <f t="shared" si="10"/>
        <v>-313.20606290218581</v>
      </c>
      <c r="K46" s="37">
        <f t="shared" si="5"/>
        <v>2013.928936699117</v>
      </c>
      <c r="L46" s="37">
        <f t="shared" si="6"/>
        <v>27651018.065262679</v>
      </c>
      <c r="M46" s="37">
        <f t="shared" si="7"/>
        <v>23929503.625858907</v>
      </c>
      <c r="N46" s="41">
        <f>'jan-sep'!M46</f>
        <v>21273599.062516816</v>
      </c>
      <c r="O46" s="41">
        <f t="shared" si="9"/>
        <v>2655904.5633420907</v>
      </c>
    </row>
    <row r="47" spans="1:15" s="34" customFormat="1" x14ac:dyDescent="0.3">
      <c r="A47" s="33">
        <v>239</v>
      </c>
      <c r="B47" s="34" t="s">
        <v>103</v>
      </c>
      <c r="C47" s="36">
        <v>52950</v>
      </c>
      <c r="D47" s="36">
        <v>2752</v>
      </c>
      <c r="E47" s="37">
        <f t="shared" si="1"/>
        <v>19240.552325581397</v>
      </c>
      <c r="F47" s="38">
        <f t="shared" si="8"/>
        <v>0.73587374360713353</v>
      </c>
      <c r="G47" s="39">
        <f t="shared" si="2"/>
        <v>4143.5926481975457</v>
      </c>
      <c r="H47" s="39">
        <f t="shared" si="3"/>
        <v>1501.966808908363</v>
      </c>
      <c r="I47" s="37">
        <f t="shared" si="4"/>
        <v>5645.5594571059082</v>
      </c>
      <c r="J47" s="40">
        <f t="shared" si="10"/>
        <v>-313.20606290218581</v>
      </c>
      <c r="K47" s="37">
        <f t="shared" si="5"/>
        <v>5332.353394203722</v>
      </c>
      <c r="L47" s="37">
        <f t="shared" si="6"/>
        <v>15536579.625955459</v>
      </c>
      <c r="M47" s="37">
        <f t="shared" si="7"/>
        <v>14674636.540848643</v>
      </c>
      <c r="N47" s="41">
        <f>'jan-sep'!M47</f>
        <v>11776380.493186861</v>
      </c>
      <c r="O47" s="41">
        <f t="shared" si="9"/>
        <v>2898256.0476617813</v>
      </c>
    </row>
    <row r="48" spans="1:15" s="34" customFormat="1" x14ac:dyDescent="0.3">
      <c r="A48" s="33">
        <v>301</v>
      </c>
      <c r="B48" s="34" t="s">
        <v>104</v>
      </c>
      <c r="C48" s="36">
        <v>22120637</v>
      </c>
      <c r="D48" s="36">
        <v>647676</v>
      </c>
      <c r="E48" s="37">
        <f t="shared" si="1"/>
        <v>34153.862425039682</v>
      </c>
      <c r="F48" s="38">
        <f t="shared" si="8"/>
        <v>1.3062478756361542</v>
      </c>
      <c r="G48" s="39">
        <f t="shared" si="2"/>
        <v>-4804.3934114774247</v>
      </c>
      <c r="H48" s="39">
        <f t="shared" si="3"/>
        <v>0</v>
      </c>
      <c r="I48" s="37">
        <f t="shared" si="4"/>
        <v>-4804.3934114774247</v>
      </c>
      <c r="J48" s="40">
        <f t="shared" si="10"/>
        <v>-313.20606290218581</v>
      </c>
      <c r="K48" s="37">
        <f t="shared" si="5"/>
        <v>-5117.5994743796109</v>
      </c>
      <c r="L48" s="37">
        <f t="shared" si="6"/>
        <v>-3111690307.1720524</v>
      </c>
      <c r="M48" s="37">
        <f t="shared" si="7"/>
        <v>-3314546357.1682887</v>
      </c>
      <c r="N48" s="41">
        <f>'jan-sep'!M48</f>
        <v>-2752427692.7173333</v>
      </c>
      <c r="O48" s="41">
        <f t="shared" si="9"/>
        <v>-562118664.45095539</v>
      </c>
    </row>
    <row r="49" spans="1:15" s="34" customFormat="1" x14ac:dyDescent="0.3">
      <c r="A49" s="33">
        <v>402</v>
      </c>
      <c r="B49" s="34" t="s">
        <v>105</v>
      </c>
      <c r="C49" s="36">
        <v>373538</v>
      </c>
      <c r="D49" s="36">
        <v>17881</v>
      </c>
      <c r="E49" s="37">
        <f t="shared" si="1"/>
        <v>20890.218667859739</v>
      </c>
      <c r="F49" s="38">
        <f t="shared" si="8"/>
        <v>0.79896684646889715</v>
      </c>
      <c r="G49" s="39">
        <f t="shared" si="2"/>
        <v>3153.7928428305408</v>
      </c>
      <c r="H49" s="39">
        <f t="shared" si="3"/>
        <v>924.58358911094319</v>
      </c>
      <c r="I49" s="37">
        <f t="shared" si="4"/>
        <v>4078.376431941484</v>
      </c>
      <c r="J49" s="40">
        <f t="shared" si="10"/>
        <v>-313.20606290218581</v>
      </c>
      <c r="K49" s="37">
        <f t="shared" si="5"/>
        <v>3765.1703690392983</v>
      </c>
      <c r="L49" s="37">
        <f t="shared" si="6"/>
        <v>72925448.979545683</v>
      </c>
      <c r="M49" s="37">
        <f t="shared" si="7"/>
        <v>67325011.368791699</v>
      </c>
      <c r="N49" s="41">
        <f>'jan-sep'!M49</f>
        <v>57277412.86289037</v>
      </c>
      <c r="O49" s="41">
        <f t="shared" si="9"/>
        <v>10047598.505901329</v>
      </c>
    </row>
    <row r="50" spans="1:15" s="34" customFormat="1" x14ac:dyDescent="0.3">
      <c r="A50" s="33">
        <v>403</v>
      </c>
      <c r="B50" s="34" t="s">
        <v>106</v>
      </c>
      <c r="C50" s="36">
        <v>714271</v>
      </c>
      <c r="D50" s="36">
        <v>29847</v>
      </c>
      <c r="E50" s="37">
        <f t="shared" si="1"/>
        <v>23931.081850772272</v>
      </c>
      <c r="F50" s="38">
        <f t="shared" si="8"/>
        <v>0.91526763328320349</v>
      </c>
      <c r="G50" s="39">
        <f t="shared" si="2"/>
        <v>1329.2749330830206</v>
      </c>
      <c r="H50" s="39">
        <f t="shared" si="3"/>
        <v>0</v>
      </c>
      <c r="I50" s="37">
        <f t="shared" si="4"/>
        <v>1329.2749330830206</v>
      </c>
      <c r="J50" s="40">
        <f t="shared" si="10"/>
        <v>-313.20606290218581</v>
      </c>
      <c r="K50" s="37">
        <f t="shared" si="5"/>
        <v>1016.0688701808349</v>
      </c>
      <c r="L50" s="37">
        <f t="shared" si="6"/>
        <v>39674868.927728914</v>
      </c>
      <c r="M50" s="37">
        <f t="shared" si="7"/>
        <v>30326607.56828738</v>
      </c>
      <c r="N50" s="41">
        <f>'jan-sep'!M50</f>
        <v>28378681.666552011</v>
      </c>
      <c r="O50" s="41">
        <f t="shared" si="9"/>
        <v>1947925.9017353691</v>
      </c>
    </row>
    <row r="51" spans="1:15" s="34" customFormat="1" x14ac:dyDescent="0.3">
      <c r="A51" s="33">
        <v>412</v>
      </c>
      <c r="B51" s="34" t="s">
        <v>107</v>
      </c>
      <c r="C51" s="36">
        <v>675205</v>
      </c>
      <c r="D51" s="36">
        <v>33603</v>
      </c>
      <c r="E51" s="37">
        <f t="shared" si="1"/>
        <v>20093.592833973158</v>
      </c>
      <c r="F51" s="38">
        <f t="shared" si="8"/>
        <v>0.76849911224190892</v>
      </c>
      <c r="G51" s="39">
        <f t="shared" si="2"/>
        <v>3631.7683431624891</v>
      </c>
      <c r="H51" s="39">
        <f t="shared" si="3"/>
        <v>1203.4026309712465</v>
      </c>
      <c r="I51" s="37">
        <f t="shared" si="4"/>
        <v>4835.1709741337354</v>
      </c>
      <c r="J51" s="40">
        <f t="shared" si="10"/>
        <v>-313.20606290218581</v>
      </c>
      <c r="K51" s="37">
        <f t="shared" si="5"/>
        <v>4521.9649112315492</v>
      </c>
      <c r="L51" s="37">
        <f t="shared" si="6"/>
        <v>162476250.2438159</v>
      </c>
      <c r="M51" s="37">
        <f t="shared" si="7"/>
        <v>151951586.91211376</v>
      </c>
      <c r="N51" s="41">
        <f>'jan-sep'!M51</f>
        <v>127305042.84613305</v>
      </c>
      <c r="O51" s="41">
        <f t="shared" si="9"/>
        <v>24646544.065980703</v>
      </c>
    </row>
    <row r="52" spans="1:15" s="34" customFormat="1" x14ac:dyDescent="0.3">
      <c r="A52" s="33">
        <v>415</v>
      </c>
      <c r="B52" s="34" t="s">
        <v>108</v>
      </c>
      <c r="C52" s="36">
        <v>142705</v>
      </c>
      <c r="D52" s="36">
        <v>7552</v>
      </c>
      <c r="E52" s="37">
        <f t="shared" si="1"/>
        <v>18896.318855932204</v>
      </c>
      <c r="F52" s="38">
        <f t="shared" si="8"/>
        <v>0.72270819785256446</v>
      </c>
      <c r="G52" s="39">
        <f t="shared" si="2"/>
        <v>4350.1327299870618</v>
      </c>
      <c r="H52" s="39">
        <f t="shared" si="3"/>
        <v>1622.4485232855804</v>
      </c>
      <c r="I52" s="37">
        <f t="shared" si="4"/>
        <v>5972.5812532726422</v>
      </c>
      <c r="J52" s="40">
        <f t="shared" si="10"/>
        <v>-313.20606290218581</v>
      </c>
      <c r="K52" s="37">
        <f t="shared" si="5"/>
        <v>5659.375190370456</v>
      </c>
      <c r="L52" s="37">
        <f t="shared" si="6"/>
        <v>45104933.624714993</v>
      </c>
      <c r="M52" s="37">
        <f t="shared" si="7"/>
        <v>42739601.437677681</v>
      </c>
      <c r="N52" s="41">
        <f>'jan-sep'!M52</f>
        <v>36389494.144094184</v>
      </c>
      <c r="O52" s="41">
        <f t="shared" si="9"/>
        <v>6350107.2935834974</v>
      </c>
    </row>
    <row r="53" spans="1:15" s="34" customFormat="1" x14ac:dyDescent="0.3">
      <c r="A53" s="33">
        <v>417</v>
      </c>
      <c r="B53" s="34" t="s">
        <v>109</v>
      </c>
      <c r="C53" s="36">
        <v>404668</v>
      </c>
      <c r="D53" s="36">
        <v>20013</v>
      </c>
      <c r="E53" s="37">
        <f t="shared" si="1"/>
        <v>20220.256833058513</v>
      </c>
      <c r="F53" s="38">
        <f t="shared" si="8"/>
        <v>0.77334350078179848</v>
      </c>
      <c r="G53" s="39">
        <f t="shared" si="2"/>
        <v>3555.7699437112765</v>
      </c>
      <c r="H53" s="39">
        <f t="shared" si="3"/>
        <v>1159.0702312913725</v>
      </c>
      <c r="I53" s="37">
        <f t="shared" si="4"/>
        <v>4714.8401750026487</v>
      </c>
      <c r="J53" s="40">
        <f t="shared" si="10"/>
        <v>-313.20606290218581</v>
      </c>
      <c r="K53" s="37">
        <f t="shared" si="5"/>
        <v>4401.6341121004625</v>
      </c>
      <c r="L53" s="37">
        <f t="shared" si="6"/>
        <v>94358096.42232801</v>
      </c>
      <c r="M53" s="37">
        <f t="shared" si="7"/>
        <v>88089903.485466555</v>
      </c>
      <c r="N53" s="41">
        <f>'jan-sep'!M53</f>
        <v>70918470.134501651</v>
      </c>
      <c r="O53" s="41">
        <f t="shared" si="9"/>
        <v>17171433.350964904</v>
      </c>
    </row>
    <row r="54" spans="1:15" s="34" customFormat="1" x14ac:dyDescent="0.3">
      <c r="A54" s="33">
        <v>418</v>
      </c>
      <c r="B54" s="34" t="s">
        <v>110</v>
      </c>
      <c r="C54" s="36">
        <v>93986</v>
      </c>
      <c r="D54" s="36">
        <v>5128</v>
      </c>
      <c r="E54" s="37">
        <f t="shared" si="1"/>
        <v>18328.003120124806</v>
      </c>
      <c r="F54" s="38">
        <f t="shared" si="8"/>
        <v>0.70097240664539617</v>
      </c>
      <c r="G54" s="39">
        <f t="shared" si="2"/>
        <v>4691.1221714715002</v>
      </c>
      <c r="H54" s="39">
        <f t="shared" si="3"/>
        <v>1821.3590308181699</v>
      </c>
      <c r="I54" s="37">
        <f t="shared" si="4"/>
        <v>6512.4812022896704</v>
      </c>
      <c r="J54" s="40">
        <f t="shared" si="10"/>
        <v>-313.20606290218581</v>
      </c>
      <c r="K54" s="37">
        <f t="shared" si="5"/>
        <v>6199.2751393874842</v>
      </c>
      <c r="L54" s="37">
        <f t="shared" si="6"/>
        <v>33396003.605341431</v>
      </c>
      <c r="M54" s="37">
        <f t="shared" si="7"/>
        <v>31789882.914779019</v>
      </c>
      <c r="N54" s="41">
        <f>'jan-sep'!M54</f>
        <v>26724234.000385981</v>
      </c>
      <c r="O54" s="41">
        <f t="shared" si="9"/>
        <v>5065648.9143930376</v>
      </c>
    </row>
    <row r="55" spans="1:15" s="34" customFormat="1" x14ac:dyDescent="0.3">
      <c r="A55" s="33">
        <v>419</v>
      </c>
      <c r="B55" s="34" t="s">
        <v>111</v>
      </c>
      <c r="C55" s="36">
        <v>163507</v>
      </c>
      <c r="D55" s="36">
        <v>7800</v>
      </c>
      <c r="E55" s="37">
        <f t="shared" si="1"/>
        <v>20962.435897435898</v>
      </c>
      <c r="F55" s="38">
        <f t="shared" si="8"/>
        <v>0.80172886505245344</v>
      </c>
      <c r="G55" s="39">
        <f t="shared" si="2"/>
        <v>3110.4625050848449</v>
      </c>
      <c r="H55" s="39">
        <f t="shared" si="3"/>
        <v>899.30755875928742</v>
      </c>
      <c r="I55" s="37">
        <f t="shared" si="4"/>
        <v>4009.7700638441324</v>
      </c>
      <c r="J55" s="40">
        <f t="shared" si="10"/>
        <v>-313.20606290218581</v>
      </c>
      <c r="K55" s="37">
        <f t="shared" si="5"/>
        <v>3696.5640009419467</v>
      </c>
      <c r="L55" s="37">
        <f t="shared" si="6"/>
        <v>31276206.497984234</v>
      </c>
      <c r="M55" s="37">
        <f t="shared" si="7"/>
        <v>28833199.207347184</v>
      </c>
      <c r="N55" s="41">
        <f>'jan-sep'!M55</f>
        <v>24428303.43272439</v>
      </c>
      <c r="O55" s="41">
        <f t="shared" si="9"/>
        <v>4404895.7746227942</v>
      </c>
    </row>
    <row r="56" spans="1:15" s="34" customFormat="1" x14ac:dyDescent="0.3">
      <c r="A56" s="33">
        <v>420</v>
      </c>
      <c r="B56" s="34" t="s">
        <v>112</v>
      </c>
      <c r="C56" s="36">
        <v>110333</v>
      </c>
      <c r="D56" s="36">
        <v>6219</v>
      </c>
      <c r="E56" s="37">
        <f t="shared" si="1"/>
        <v>17741.276732593666</v>
      </c>
      <c r="F56" s="38">
        <f t="shared" si="8"/>
        <v>0.67853248205489547</v>
      </c>
      <c r="G56" s="39">
        <f t="shared" si="2"/>
        <v>5043.1580039901846</v>
      </c>
      <c r="H56" s="39">
        <f t="shared" si="3"/>
        <v>2026.7132664540688</v>
      </c>
      <c r="I56" s="37">
        <f t="shared" si="4"/>
        <v>7069.8712704442532</v>
      </c>
      <c r="J56" s="40">
        <f t="shared" si="10"/>
        <v>-313.20606290218581</v>
      </c>
      <c r="K56" s="37">
        <f t="shared" si="5"/>
        <v>6756.665207542067</v>
      </c>
      <c r="L56" s="37">
        <f t="shared" si="6"/>
        <v>43967529.43089281</v>
      </c>
      <c r="M56" s="37">
        <f t="shared" si="7"/>
        <v>42019700.925704114</v>
      </c>
      <c r="N56" s="41">
        <f>'jan-sep'!M56</f>
        <v>34966781.717706792</v>
      </c>
      <c r="O56" s="41">
        <f t="shared" si="9"/>
        <v>7052919.2079973221</v>
      </c>
    </row>
    <row r="57" spans="1:15" s="34" customFormat="1" x14ac:dyDescent="0.3">
      <c r="A57" s="33">
        <v>423</v>
      </c>
      <c r="B57" s="34" t="s">
        <v>113</v>
      </c>
      <c r="C57" s="36">
        <v>93625</v>
      </c>
      <c r="D57" s="36">
        <v>4853</v>
      </c>
      <c r="E57" s="37">
        <f t="shared" si="1"/>
        <v>19292.190397692149</v>
      </c>
      <c r="F57" s="38">
        <f t="shared" si="8"/>
        <v>0.7378486921841696</v>
      </c>
      <c r="G57" s="39">
        <f t="shared" si="2"/>
        <v>4112.609804931094</v>
      </c>
      <c r="H57" s="39">
        <f t="shared" si="3"/>
        <v>1483.8934836695996</v>
      </c>
      <c r="I57" s="37">
        <f t="shared" si="4"/>
        <v>5596.5032886006938</v>
      </c>
      <c r="J57" s="40">
        <f t="shared" si="10"/>
        <v>-313.20606290218581</v>
      </c>
      <c r="K57" s="37">
        <f t="shared" si="5"/>
        <v>5283.2972256985076</v>
      </c>
      <c r="L57" s="37">
        <f t="shared" si="6"/>
        <v>27159830.459579166</v>
      </c>
      <c r="M57" s="37">
        <f t="shared" si="7"/>
        <v>25639841.436314858</v>
      </c>
      <c r="N57" s="41">
        <f>'jan-sep'!M57</f>
        <v>21352949.103719413</v>
      </c>
      <c r="O57" s="41">
        <f t="shared" si="9"/>
        <v>4286892.3325954452</v>
      </c>
    </row>
    <row r="58" spans="1:15" s="34" customFormat="1" x14ac:dyDescent="0.3">
      <c r="A58" s="33">
        <v>425</v>
      </c>
      <c r="B58" s="34" t="s">
        <v>114</v>
      </c>
      <c r="C58" s="36">
        <v>140325</v>
      </c>
      <c r="D58" s="36">
        <v>7561</v>
      </c>
      <c r="E58" s="37">
        <f t="shared" si="1"/>
        <v>18559.053035312791</v>
      </c>
      <c r="F58" s="38">
        <f t="shared" si="8"/>
        <v>0.70980913665046141</v>
      </c>
      <c r="G58" s="39">
        <f t="shared" si="2"/>
        <v>4552.49222235871</v>
      </c>
      <c r="H58" s="39">
        <f t="shared" si="3"/>
        <v>1740.4915605023753</v>
      </c>
      <c r="I58" s="37">
        <f t="shared" si="4"/>
        <v>6292.9837828610853</v>
      </c>
      <c r="J58" s="40">
        <f t="shared" si="10"/>
        <v>-313.20606290218581</v>
      </c>
      <c r="K58" s="37">
        <f t="shared" si="5"/>
        <v>5979.7777199588991</v>
      </c>
      <c r="L58" s="37">
        <f t="shared" si="6"/>
        <v>47581250.382212669</v>
      </c>
      <c r="M58" s="37">
        <f t="shared" si="7"/>
        <v>45213099.340609238</v>
      </c>
      <c r="N58" s="41">
        <f>'jan-sep'!M58</f>
        <v>37354286.013439626</v>
      </c>
      <c r="O58" s="41">
        <f t="shared" si="9"/>
        <v>7858813.3271696121</v>
      </c>
    </row>
    <row r="59" spans="1:15" s="34" customFormat="1" x14ac:dyDescent="0.3">
      <c r="A59" s="33">
        <v>426</v>
      </c>
      <c r="B59" s="34" t="s">
        <v>80</v>
      </c>
      <c r="C59" s="36">
        <v>71895</v>
      </c>
      <c r="D59" s="36">
        <v>3790</v>
      </c>
      <c r="E59" s="37">
        <f t="shared" si="1"/>
        <v>18969.656992084434</v>
      </c>
      <c r="F59" s="38">
        <f t="shared" si="8"/>
        <v>0.72551308660452385</v>
      </c>
      <c r="G59" s="39">
        <f t="shared" si="2"/>
        <v>4306.1298482957236</v>
      </c>
      <c r="H59" s="39">
        <f t="shared" si="3"/>
        <v>1596.7801756322999</v>
      </c>
      <c r="I59" s="37">
        <f t="shared" si="4"/>
        <v>5902.9100239280233</v>
      </c>
      <c r="J59" s="40">
        <f t="shared" si="10"/>
        <v>-313.20606290218581</v>
      </c>
      <c r="K59" s="37">
        <f t="shared" si="5"/>
        <v>5589.7039610258371</v>
      </c>
      <c r="L59" s="37">
        <f t="shared" si="6"/>
        <v>22372028.99068721</v>
      </c>
      <c r="M59" s="37">
        <f t="shared" si="7"/>
        <v>21184978.012287922</v>
      </c>
      <c r="N59" s="41">
        <f>'jan-sep'!M59</f>
        <v>18598442.757695567</v>
      </c>
      <c r="O59" s="41">
        <f t="shared" si="9"/>
        <v>2586535.2545923553</v>
      </c>
    </row>
    <row r="60" spans="1:15" s="34" customFormat="1" x14ac:dyDescent="0.3">
      <c r="A60" s="33">
        <v>427</v>
      </c>
      <c r="B60" s="34" t="s">
        <v>115</v>
      </c>
      <c r="C60" s="36">
        <v>440180</v>
      </c>
      <c r="D60" s="36">
        <v>20794</v>
      </c>
      <c r="E60" s="37">
        <f t="shared" si="1"/>
        <v>21168.606328748676</v>
      </c>
      <c r="F60" s="38">
        <f t="shared" si="8"/>
        <v>0.80961405486114291</v>
      </c>
      <c r="G60" s="39">
        <f t="shared" si="2"/>
        <v>2986.7602462971786</v>
      </c>
      <c r="H60" s="39">
        <f t="shared" si="3"/>
        <v>827.14790779981536</v>
      </c>
      <c r="I60" s="37">
        <f t="shared" si="4"/>
        <v>3813.9081540969937</v>
      </c>
      <c r="J60" s="40">
        <f t="shared" si="10"/>
        <v>-313.20606290218581</v>
      </c>
      <c r="K60" s="37">
        <f t="shared" si="5"/>
        <v>3500.702091194808</v>
      </c>
      <c r="L60" s="37">
        <f t="shared" si="6"/>
        <v>79306406.156292886</v>
      </c>
      <c r="M60" s="37">
        <f t="shared" si="7"/>
        <v>72793599.284304842</v>
      </c>
      <c r="N60" s="41">
        <f>'jan-sep'!M60</f>
        <v>60412681.241034746</v>
      </c>
      <c r="O60" s="41">
        <f t="shared" si="9"/>
        <v>12380918.043270096</v>
      </c>
    </row>
    <row r="61" spans="1:15" s="34" customFormat="1" x14ac:dyDescent="0.3">
      <c r="A61" s="33">
        <v>428</v>
      </c>
      <c r="B61" s="34" t="s">
        <v>116</v>
      </c>
      <c r="C61" s="36">
        <v>127334</v>
      </c>
      <c r="D61" s="36">
        <v>6569</v>
      </c>
      <c r="E61" s="37">
        <f t="shared" si="1"/>
        <v>19384.0767240067</v>
      </c>
      <c r="F61" s="38">
        <f t="shared" si="8"/>
        <v>0.74136297461157663</v>
      </c>
      <c r="G61" s="39">
        <f t="shared" si="2"/>
        <v>4057.478009142364</v>
      </c>
      <c r="H61" s="39">
        <f t="shared" si="3"/>
        <v>1451.733269459507</v>
      </c>
      <c r="I61" s="37">
        <f t="shared" si="4"/>
        <v>5509.2112786018715</v>
      </c>
      <c r="J61" s="40">
        <f t="shared" si="10"/>
        <v>-313.20606290218581</v>
      </c>
      <c r="K61" s="37">
        <f t="shared" si="5"/>
        <v>5196.0052156996853</v>
      </c>
      <c r="L61" s="37">
        <f t="shared" si="6"/>
        <v>36190008.889135696</v>
      </c>
      <c r="M61" s="37">
        <f t="shared" si="7"/>
        <v>34132558.261931233</v>
      </c>
      <c r="N61" s="41">
        <f>'jan-sep'!M61</f>
        <v>27222448.858918782</v>
      </c>
      <c r="O61" s="41">
        <f t="shared" si="9"/>
        <v>6910109.4030124508</v>
      </c>
    </row>
    <row r="62" spans="1:15" s="34" customFormat="1" x14ac:dyDescent="0.3">
      <c r="A62" s="33">
        <v>429</v>
      </c>
      <c r="B62" s="34" t="s">
        <v>117</v>
      </c>
      <c r="C62" s="36">
        <v>91409</v>
      </c>
      <c r="D62" s="36">
        <v>4456</v>
      </c>
      <c r="E62" s="37">
        <f t="shared" si="1"/>
        <v>20513.689407540394</v>
      </c>
      <c r="F62" s="38">
        <f t="shared" si="8"/>
        <v>0.78456611661040809</v>
      </c>
      <c r="G62" s="39">
        <f t="shared" si="2"/>
        <v>3379.7103990221476</v>
      </c>
      <c r="H62" s="39">
        <f t="shared" si="3"/>
        <v>1056.368830222714</v>
      </c>
      <c r="I62" s="37">
        <f t="shared" si="4"/>
        <v>4436.0792292448614</v>
      </c>
      <c r="J62" s="40">
        <f t="shared" si="10"/>
        <v>-313.20606290218581</v>
      </c>
      <c r="K62" s="37">
        <f t="shared" si="5"/>
        <v>4122.8731663426752</v>
      </c>
      <c r="L62" s="37">
        <f t="shared" si="6"/>
        <v>19767169.045515101</v>
      </c>
      <c r="M62" s="37">
        <f t="shared" si="7"/>
        <v>18371522.829222962</v>
      </c>
      <c r="N62" s="41">
        <f>'jan-sep'!M62</f>
        <v>14711241.089258954</v>
      </c>
      <c r="O62" s="41">
        <f t="shared" si="9"/>
        <v>3660281.7399640083</v>
      </c>
    </row>
    <row r="63" spans="1:15" s="34" customFormat="1" x14ac:dyDescent="0.3">
      <c r="A63" s="33">
        <v>430</v>
      </c>
      <c r="B63" s="34" t="s">
        <v>118</v>
      </c>
      <c r="C63" s="36">
        <v>46687</v>
      </c>
      <c r="D63" s="36">
        <v>2619</v>
      </c>
      <c r="E63" s="37">
        <f t="shared" si="1"/>
        <v>17826.269568537609</v>
      </c>
      <c r="F63" s="38">
        <f t="shared" si="8"/>
        <v>0.68178311620029364</v>
      </c>
      <c r="G63" s="39">
        <f t="shared" si="2"/>
        <v>4992.1623024238188</v>
      </c>
      <c r="H63" s="39">
        <f t="shared" si="3"/>
        <v>1996.9657738736885</v>
      </c>
      <c r="I63" s="37">
        <f t="shared" si="4"/>
        <v>6989.1280762975075</v>
      </c>
      <c r="J63" s="40">
        <f t="shared" si="10"/>
        <v>-313.20606290218581</v>
      </c>
      <c r="K63" s="37">
        <f t="shared" si="5"/>
        <v>6675.9220133953213</v>
      </c>
      <c r="L63" s="37">
        <f t="shared" si="6"/>
        <v>18304526.431823172</v>
      </c>
      <c r="M63" s="37">
        <f t="shared" si="7"/>
        <v>17484239.753082346</v>
      </c>
      <c r="N63" s="41">
        <f>'jan-sep'!M63</f>
        <v>13599233.979526304</v>
      </c>
      <c r="O63" s="41">
        <f t="shared" si="9"/>
        <v>3885005.7735560425</v>
      </c>
    </row>
    <row r="64" spans="1:15" s="34" customFormat="1" x14ac:dyDescent="0.3">
      <c r="A64" s="33">
        <v>432</v>
      </c>
      <c r="B64" s="34" t="s">
        <v>119</v>
      </c>
      <c r="C64" s="36">
        <v>39600</v>
      </c>
      <c r="D64" s="36">
        <v>1885</v>
      </c>
      <c r="E64" s="37">
        <f t="shared" si="1"/>
        <v>21007.957559681698</v>
      </c>
      <c r="F64" s="38">
        <f t="shared" si="8"/>
        <v>0.80346988555151144</v>
      </c>
      <c r="G64" s="39">
        <f t="shared" si="2"/>
        <v>3083.1495077373656</v>
      </c>
      <c r="H64" s="39">
        <f t="shared" si="3"/>
        <v>883.37497697325773</v>
      </c>
      <c r="I64" s="37">
        <f t="shared" si="4"/>
        <v>3966.5244847106233</v>
      </c>
      <c r="J64" s="40">
        <f t="shared" si="10"/>
        <v>-313.20606290218581</v>
      </c>
      <c r="K64" s="37">
        <f t="shared" si="5"/>
        <v>3653.3184218084375</v>
      </c>
      <c r="L64" s="37">
        <f t="shared" si="6"/>
        <v>7476898.6536795245</v>
      </c>
      <c r="M64" s="37">
        <f t="shared" si="7"/>
        <v>6886505.2251089048</v>
      </c>
      <c r="N64" s="41">
        <f>'jan-sep'!M64</f>
        <v>5088113.7462417278</v>
      </c>
      <c r="O64" s="41">
        <f t="shared" si="9"/>
        <v>1798391.4788671769</v>
      </c>
    </row>
    <row r="65" spans="1:15" s="34" customFormat="1" x14ac:dyDescent="0.3">
      <c r="A65" s="33">
        <v>434</v>
      </c>
      <c r="B65" s="34" t="s">
        <v>120</v>
      </c>
      <c r="C65" s="36">
        <v>23637</v>
      </c>
      <c r="D65" s="36">
        <v>1359</v>
      </c>
      <c r="E65" s="37">
        <f t="shared" si="1"/>
        <v>17392.935982339957</v>
      </c>
      <c r="F65" s="38">
        <f t="shared" si="8"/>
        <v>0.66520984933611937</v>
      </c>
      <c r="G65" s="39">
        <f t="shared" si="2"/>
        <v>5252.1624541424098</v>
      </c>
      <c r="H65" s="39">
        <f t="shared" si="3"/>
        <v>2148.6325290428667</v>
      </c>
      <c r="I65" s="37">
        <f t="shared" si="4"/>
        <v>7400.7949831852766</v>
      </c>
      <c r="J65" s="40">
        <f t="shared" si="10"/>
        <v>-313.20606290218581</v>
      </c>
      <c r="K65" s="37">
        <f t="shared" si="5"/>
        <v>7087.5889202830904</v>
      </c>
      <c r="L65" s="37">
        <f t="shared" si="6"/>
        <v>10057680.382148791</v>
      </c>
      <c r="M65" s="37">
        <f t="shared" si="7"/>
        <v>9632033.3426647205</v>
      </c>
      <c r="N65" s="41">
        <f>'jan-sep'!M65</f>
        <v>8058022.271163132</v>
      </c>
      <c r="O65" s="41">
        <f t="shared" si="9"/>
        <v>1574011.0715015884</v>
      </c>
    </row>
    <row r="66" spans="1:15" s="34" customFormat="1" x14ac:dyDescent="0.3">
      <c r="A66" s="33">
        <v>436</v>
      </c>
      <c r="B66" s="34" t="s">
        <v>121</v>
      </c>
      <c r="C66" s="36">
        <v>27159</v>
      </c>
      <c r="D66" s="36">
        <v>1656</v>
      </c>
      <c r="E66" s="37">
        <f t="shared" si="1"/>
        <v>16400.36231884058</v>
      </c>
      <c r="F66" s="38">
        <f t="shared" si="8"/>
        <v>0.6272478987015726</v>
      </c>
      <c r="G66" s="39">
        <f t="shared" si="2"/>
        <v>5847.7066522420364</v>
      </c>
      <c r="H66" s="39">
        <f t="shared" si="3"/>
        <v>2496.033311267649</v>
      </c>
      <c r="I66" s="37">
        <f t="shared" si="4"/>
        <v>8343.7399635096845</v>
      </c>
      <c r="J66" s="40">
        <f t="shared" si="10"/>
        <v>-313.20606290218581</v>
      </c>
      <c r="K66" s="37">
        <f t="shared" si="5"/>
        <v>8030.5339006074983</v>
      </c>
      <c r="L66" s="37">
        <f t="shared" si="6"/>
        <v>13817233.379572038</v>
      </c>
      <c r="M66" s="37">
        <f t="shared" si="7"/>
        <v>13298564.139406018</v>
      </c>
      <c r="N66" s="41">
        <f>'jan-sep'!M66</f>
        <v>11229903.959563022</v>
      </c>
      <c r="O66" s="41">
        <f t="shared" si="9"/>
        <v>2068660.1798429955</v>
      </c>
    </row>
    <row r="67" spans="1:15" s="34" customFormat="1" x14ac:dyDescent="0.3">
      <c r="A67" s="33">
        <v>437</v>
      </c>
      <c r="B67" s="34" t="s">
        <v>122</v>
      </c>
      <c r="C67" s="36">
        <v>112519</v>
      </c>
      <c r="D67" s="36">
        <v>5562</v>
      </c>
      <c r="E67" s="37">
        <f t="shared" si="1"/>
        <v>20229.9532542251</v>
      </c>
      <c r="F67" s="38">
        <f t="shared" si="8"/>
        <v>0.77371434989375254</v>
      </c>
      <c r="G67" s="39">
        <f t="shared" si="2"/>
        <v>3549.9520910113242</v>
      </c>
      <c r="H67" s="39">
        <f t="shared" si="3"/>
        <v>1155.6764838830668</v>
      </c>
      <c r="I67" s="37">
        <f t="shared" si="4"/>
        <v>4705.628574894391</v>
      </c>
      <c r="J67" s="40">
        <f t="shared" si="10"/>
        <v>-313.20606290218581</v>
      </c>
      <c r="K67" s="37">
        <f t="shared" si="5"/>
        <v>4392.4225119922048</v>
      </c>
      <c r="L67" s="37">
        <f t="shared" si="6"/>
        <v>26172706.133562602</v>
      </c>
      <c r="M67" s="37">
        <f t="shared" si="7"/>
        <v>24430654.011700641</v>
      </c>
      <c r="N67" s="41">
        <f>'jan-sep'!M67</f>
        <v>19149625.255488843</v>
      </c>
      <c r="O67" s="41">
        <f t="shared" si="9"/>
        <v>5281028.7562117986</v>
      </c>
    </row>
    <row r="68" spans="1:15" s="34" customFormat="1" x14ac:dyDescent="0.3">
      <c r="A68" s="33">
        <v>438</v>
      </c>
      <c r="B68" s="34" t="s">
        <v>123</v>
      </c>
      <c r="C68" s="36">
        <v>48899</v>
      </c>
      <c r="D68" s="36">
        <v>2418</v>
      </c>
      <c r="E68" s="37">
        <f t="shared" si="1"/>
        <v>20222.911497105044</v>
      </c>
      <c r="F68" s="38">
        <f t="shared" si="8"/>
        <v>0.77344503100488582</v>
      </c>
      <c r="G68" s="39">
        <f t="shared" si="2"/>
        <v>3554.1771452833577</v>
      </c>
      <c r="H68" s="39">
        <f t="shared" si="3"/>
        <v>1158.1410988750865</v>
      </c>
      <c r="I68" s="37">
        <f t="shared" si="4"/>
        <v>4712.318244158444</v>
      </c>
      <c r="J68" s="40">
        <f t="shared" si="10"/>
        <v>-313.20606290218581</v>
      </c>
      <c r="K68" s="37">
        <f t="shared" si="5"/>
        <v>4399.1121812562578</v>
      </c>
      <c r="L68" s="37">
        <f t="shared" si="6"/>
        <v>11394385.514375119</v>
      </c>
      <c r="M68" s="37">
        <f t="shared" si="7"/>
        <v>10637053.254277632</v>
      </c>
      <c r="N68" s="41">
        <f>'jan-sep'!M68</f>
        <v>9474265.5641445592</v>
      </c>
      <c r="O68" s="41">
        <f t="shared" si="9"/>
        <v>1162787.6901330724</v>
      </c>
    </row>
    <row r="69" spans="1:15" s="34" customFormat="1" x14ac:dyDescent="0.3">
      <c r="A69" s="33">
        <v>439</v>
      </c>
      <c r="B69" s="34" t="s">
        <v>124</v>
      </c>
      <c r="C69" s="36">
        <v>29111</v>
      </c>
      <c r="D69" s="36">
        <v>1597</v>
      </c>
      <c r="E69" s="37">
        <f t="shared" si="1"/>
        <v>18228.55353788353</v>
      </c>
      <c r="F69" s="38">
        <f t="shared" si="8"/>
        <v>0.69716886009716361</v>
      </c>
      <c r="G69" s="39">
        <f t="shared" si="2"/>
        <v>4750.7919208162657</v>
      </c>
      <c r="H69" s="39">
        <f t="shared" si="3"/>
        <v>1856.1663846026163</v>
      </c>
      <c r="I69" s="37">
        <f t="shared" si="4"/>
        <v>6606.9583054188824</v>
      </c>
      <c r="J69" s="40">
        <f t="shared" si="10"/>
        <v>-313.20606290218581</v>
      </c>
      <c r="K69" s="37">
        <f t="shared" si="5"/>
        <v>6293.7522425166962</v>
      </c>
      <c r="L69" s="37">
        <f t="shared" si="6"/>
        <v>10551312.413753955</v>
      </c>
      <c r="M69" s="37">
        <f t="shared" si="7"/>
        <v>10051122.331299163</v>
      </c>
      <c r="N69" s="41">
        <f>'jan-sep'!M69</f>
        <v>7988223.9271872872</v>
      </c>
      <c r="O69" s="41">
        <f t="shared" si="9"/>
        <v>2062898.4041118762</v>
      </c>
    </row>
    <row r="70" spans="1:15" s="34" customFormat="1" x14ac:dyDescent="0.3">
      <c r="A70" s="33">
        <v>441</v>
      </c>
      <c r="B70" s="34" t="s">
        <v>125</v>
      </c>
      <c r="C70" s="36">
        <v>37820</v>
      </c>
      <c r="D70" s="36">
        <v>1991</v>
      </c>
      <c r="E70" s="37">
        <f t="shared" si="1"/>
        <v>18995.479658463082</v>
      </c>
      <c r="F70" s="38">
        <f t="shared" si="8"/>
        <v>0.72650069973830644</v>
      </c>
      <c r="G70" s="39">
        <f t="shared" si="2"/>
        <v>4290.6362484685351</v>
      </c>
      <c r="H70" s="39">
        <f t="shared" si="3"/>
        <v>1587.7422423997732</v>
      </c>
      <c r="I70" s="37">
        <f t="shared" si="4"/>
        <v>5878.3784908683083</v>
      </c>
      <c r="J70" s="40">
        <f t="shared" si="10"/>
        <v>-313.20606290218581</v>
      </c>
      <c r="K70" s="37">
        <f t="shared" si="5"/>
        <v>5565.1724279661221</v>
      </c>
      <c r="L70" s="37">
        <f t="shared" si="6"/>
        <v>11703851.575318802</v>
      </c>
      <c r="M70" s="37">
        <f t="shared" si="7"/>
        <v>11080258.30408055</v>
      </c>
      <c r="N70" s="41">
        <f>'jan-sep'!M70</f>
        <v>9156484.6518659312</v>
      </c>
      <c r="O70" s="41">
        <f t="shared" si="9"/>
        <v>1923773.6522146184</v>
      </c>
    </row>
    <row r="71" spans="1:15" s="34" customFormat="1" x14ac:dyDescent="0.3">
      <c r="A71" s="33">
        <v>501</v>
      </c>
      <c r="B71" s="34" t="s">
        <v>126</v>
      </c>
      <c r="C71" s="36">
        <v>650760</v>
      </c>
      <c r="D71" s="36">
        <v>27300</v>
      </c>
      <c r="E71" s="37">
        <f t="shared" si="1"/>
        <v>23837.362637362636</v>
      </c>
      <c r="F71" s="38">
        <f t="shared" si="8"/>
        <v>0.91168325029602848</v>
      </c>
      <c r="G71" s="39">
        <f t="shared" si="2"/>
        <v>1385.5064611288028</v>
      </c>
      <c r="H71" s="39">
        <f t="shared" si="3"/>
        <v>0</v>
      </c>
      <c r="I71" s="37">
        <f t="shared" si="4"/>
        <v>1385.5064611288028</v>
      </c>
      <c r="J71" s="40">
        <f t="shared" si="10"/>
        <v>-313.20606290218581</v>
      </c>
      <c r="K71" s="37">
        <f t="shared" si="5"/>
        <v>1072.3003982266171</v>
      </c>
      <c r="L71" s="37">
        <f t="shared" si="6"/>
        <v>37824326.388816319</v>
      </c>
      <c r="M71" s="37">
        <f t="shared" si="7"/>
        <v>29273800.871586647</v>
      </c>
      <c r="N71" s="41">
        <f>'jan-sep'!M71</f>
        <v>24683970.586553764</v>
      </c>
      <c r="O71" s="41">
        <f t="shared" si="9"/>
        <v>4589830.2850328833</v>
      </c>
    </row>
    <row r="72" spans="1:15" s="34" customFormat="1" x14ac:dyDescent="0.3">
      <c r="A72" s="33">
        <v>502</v>
      </c>
      <c r="B72" s="34" t="s">
        <v>127</v>
      </c>
      <c r="C72" s="36">
        <v>639963</v>
      </c>
      <c r="D72" s="36">
        <v>30063</v>
      </c>
      <c r="E72" s="37">
        <f t="shared" ref="E72:E135" si="11">(C72*1000)/D72</f>
        <v>21287.396467418421</v>
      </c>
      <c r="F72" s="38">
        <f t="shared" si="8"/>
        <v>0.81415729990771535</v>
      </c>
      <c r="G72" s="39">
        <f t="shared" ref="G72:G135" si="12">(E$437-E72)*0.6</f>
        <v>2915.4861630953314</v>
      </c>
      <c r="H72" s="39">
        <f t="shared" ref="H72:H135" si="13">IF(E72&gt;=E$437*0.9,0,IF(E72&lt;0.9*E$437,(E$437*0.9-E72)*0.35))</f>
        <v>785.57135926540468</v>
      </c>
      <c r="I72" s="37">
        <f t="shared" ref="I72:I135" si="14">G72+H72</f>
        <v>3701.0575223607361</v>
      </c>
      <c r="J72" s="40">
        <f t="shared" si="10"/>
        <v>-313.20606290218581</v>
      </c>
      <c r="K72" s="37">
        <f t="shared" ref="K72:K135" si="15">I72+J72</f>
        <v>3387.8514594585504</v>
      </c>
      <c r="L72" s="37">
        <f t="shared" ref="L72:L135" si="16">(I72*D72)</f>
        <v>111264892.29473081</v>
      </c>
      <c r="M72" s="37">
        <f t="shared" ref="M72:M135" si="17">(K72*D72)</f>
        <v>101848978.42570239</v>
      </c>
      <c r="N72" s="41">
        <f>'jan-sep'!M72</f>
        <v>85087340.903588817</v>
      </c>
      <c r="O72" s="41">
        <f t="shared" si="9"/>
        <v>16761637.522113577</v>
      </c>
    </row>
    <row r="73" spans="1:15" s="34" customFormat="1" x14ac:dyDescent="0.3">
      <c r="A73" s="33">
        <v>511</v>
      </c>
      <c r="B73" s="34" t="s">
        <v>128</v>
      </c>
      <c r="C73" s="36">
        <v>54192</v>
      </c>
      <c r="D73" s="36">
        <v>2745</v>
      </c>
      <c r="E73" s="37">
        <f t="shared" si="11"/>
        <v>19742.076502732241</v>
      </c>
      <c r="F73" s="38">
        <f t="shared" ref="F73:F136" si="18">IF(ISNUMBER(C73),E73/E$437,"")</f>
        <v>0.75505502632212063</v>
      </c>
      <c r="G73" s="39">
        <f t="shared" si="12"/>
        <v>3842.6781419070394</v>
      </c>
      <c r="H73" s="39">
        <f t="shared" si="13"/>
        <v>1326.4333469055673</v>
      </c>
      <c r="I73" s="37">
        <f t="shared" si="14"/>
        <v>5169.1114888126067</v>
      </c>
      <c r="J73" s="40">
        <f t="shared" si="10"/>
        <v>-313.20606290218581</v>
      </c>
      <c r="K73" s="37">
        <f t="shared" si="15"/>
        <v>4855.9054259104205</v>
      </c>
      <c r="L73" s="37">
        <f t="shared" si="16"/>
        <v>14189211.036790606</v>
      </c>
      <c r="M73" s="37">
        <f t="shared" si="17"/>
        <v>13329460.394124104</v>
      </c>
      <c r="N73" s="41">
        <f>'jan-sep'!M73</f>
        <v>10432870.150362618</v>
      </c>
      <c r="O73" s="41">
        <f t="shared" ref="O73:O136" si="19">M73-N73</f>
        <v>2896590.2437614854</v>
      </c>
    </row>
    <row r="74" spans="1:15" s="34" customFormat="1" x14ac:dyDescent="0.3">
      <c r="A74" s="33">
        <v>512</v>
      </c>
      <c r="B74" s="34" t="s">
        <v>129</v>
      </c>
      <c r="C74" s="36">
        <v>41167</v>
      </c>
      <c r="D74" s="36">
        <v>2059</v>
      </c>
      <c r="E74" s="37">
        <f t="shared" si="11"/>
        <v>19993.686255463817</v>
      </c>
      <c r="F74" s="38">
        <f t="shared" si="18"/>
        <v>0.7646780874243988</v>
      </c>
      <c r="G74" s="39">
        <f t="shared" si="12"/>
        <v>3691.7122902680935</v>
      </c>
      <c r="H74" s="39">
        <f t="shared" si="13"/>
        <v>1238.3699334495159</v>
      </c>
      <c r="I74" s="37">
        <f t="shared" si="14"/>
        <v>4930.0822237176089</v>
      </c>
      <c r="J74" s="40">
        <f t="shared" ref="J74:J137" si="20">I$439</f>
        <v>-313.20606290218581</v>
      </c>
      <c r="K74" s="37">
        <f t="shared" si="15"/>
        <v>4616.8761608154227</v>
      </c>
      <c r="L74" s="37">
        <f t="shared" si="16"/>
        <v>10151039.298634557</v>
      </c>
      <c r="M74" s="37">
        <f t="shared" si="17"/>
        <v>9506148.0151189547</v>
      </c>
      <c r="N74" s="41">
        <f>'jan-sep'!M74</f>
        <v>7516656.5535871191</v>
      </c>
      <c r="O74" s="41">
        <f t="shared" si="19"/>
        <v>1989491.4615318356</v>
      </c>
    </row>
    <row r="75" spans="1:15" s="34" customFormat="1" x14ac:dyDescent="0.3">
      <c r="A75" s="33">
        <v>513</v>
      </c>
      <c r="B75" s="34" t="s">
        <v>130</v>
      </c>
      <c r="C75" s="36">
        <v>57439</v>
      </c>
      <c r="D75" s="36">
        <v>2245</v>
      </c>
      <c r="E75" s="37">
        <f t="shared" si="11"/>
        <v>25585.300668151449</v>
      </c>
      <c r="F75" s="38">
        <f t="shared" si="18"/>
        <v>0.97853485000814733</v>
      </c>
      <c r="G75" s="39">
        <f t="shared" si="12"/>
        <v>336.74364265551486</v>
      </c>
      <c r="H75" s="39">
        <f t="shared" si="13"/>
        <v>0</v>
      </c>
      <c r="I75" s="37">
        <f t="shared" si="14"/>
        <v>336.74364265551486</v>
      </c>
      <c r="J75" s="40">
        <f t="shared" si="20"/>
        <v>-313.20606290218581</v>
      </c>
      <c r="K75" s="37">
        <f t="shared" si="15"/>
        <v>23.537579753329055</v>
      </c>
      <c r="L75" s="37">
        <f t="shared" si="16"/>
        <v>755989.4777616309</v>
      </c>
      <c r="M75" s="37">
        <f t="shared" si="17"/>
        <v>52841.866546223726</v>
      </c>
      <c r="N75" s="41">
        <f>'jan-sep'!M75</f>
        <v>-896897.69352332514</v>
      </c>
      <c r="O75" s="41">
        <f t="shared" si="19"/>
        <v>949739.5600695489</v>
      </c>
    </row>
    <row r="76" spans="1:15" s="34" customFormat="1" x14ac:dyDescent="0.3">
      <c r="A76" s="33">
        <v>514</v>
      </c>
      <c r="B76" s="34" t="s">
        <v>131</v>
      </c>
      <c r="C76" s="36">
        <v>47684</v>
      </c>
      <c r="D76" s="36">
        <v>2356</v>
      </c>
      <c r="E76" s="37">
        <f t="shared" si="11"/>
        <v>20239.388794567061</v>
      </c>
      <c r="F76" s="38">
        <f t="shared" si="18"/>
        <v>0.77407522136339135</v>
      </c>
      <c r="G76" s="39">
        <f t="shared" si="12"/>
        <v>3544.2907668061475</v>
      </c>
      <c r="H76" s="39">
        <f t="shared" si="13"/>
        <v>1152.3740447633804</v>
      </c>
      <c r="I76" s="37">
        <f t="shared" si="14"/>
        <v>4696.664811569528</v>
      </c>
      <c r="J76" s="40">
        <f t="shared" si="20"/>
        <v>-313.20606290218581</v>
      </c>
      <c r="K76" s="37">
        <f t="shared" si="15"/>
        <v>4383.4587486673418</v>
      </c>
      <c r="L76" s="37">
        <f t="shared" si="16"/>
        <v>11065342.296057807</v>
      </c>
      <c r="M76" s="37">
        <f t="shared" si="17"/>
        <v>10327428.811860258</v>
      </c>
      <c r="N76" s="41">
        <f>'jan-sep'!M76</f>
        <v>9589388.2419870086</v>
      </c>
      <c r="O76" s="41">
        <f t="shared" si="19"/>
        <v>738040.56987324916</v>
      </c>
    </row>
    <row r="77" spans="1:15" s="34" customFormat="1" x14ac:dyDescent="0.3">
      <c r="A77" s="33">
        <v>515</v>
      </c>
      <c r="B77" s="34" t="s">
        <v>132</v>
      </c>
      <c r="C77" s="36">
        <v>69414</v>
      </c>
      <c r="D77" s="36">
        <v>3675</v>
      </c>
      <c r="E77" s="37">
        <f t="shared" si="11"/>
        <v>18888.163265306124</v>
      </c>
      <c r="F77" s="38">
        <f t="shared" si="18"/>
        <v>0.72239627931177697</v>
      </c>
      <c r="G77" s="39">
        <f t="shared" si="12"/>
        <v>4355.0260843627093</v>
      </c>
      <c r="H77" s="39">
        <f t="shared" si="13"/>
        <v>1625.3029800047084</v>
      </c>
      <c r="I77" s="37">
        <f t="shared" si="14"/>
        <v>5980.3290643674172</v>
      </c>
      <c r="J77" s="40">
        <f t="shared" si="20"/>
        <v>-313.20606290218581</v>
      </c>
      <c r="K77" s="37">
        <f t="shared" si="15"/>
        <v>5667.123001465231</v>
      </c>
      <c r="L77" s="37">
        <f t="shared" si="16"/>
        <v>21977709.31155026</v>
      </c>
      <c r="M77" s="37">
        <f t="shared" si="17"/>
        <v>20826677.030384723</v>
      </c>
      <c r="N77" s="41">
        <f>'jan-sep'!M77</f>
        <v>16279429.982725911</v>
      </c>
      <c r="O77" s="41">
        <f t="shared" si="19"/>
        <v>4547247.0476588123</v>
      </c>
    </row>
    <row r="78" spans="1:15" s="34" customFormat="1" x14ac:dyDescent="0.3">
      <c r="A78" s="33">
        <v>516</v>
      </c>
      <c r="B78" s="34" t="s">
        <v>133</v>
      </c>
      <c r="C78" s="36">
        <v>146307</v>
      </c>
      <c r="D78" s="36">
        <v>5754</v>
      </c>
      <c r="E78" s="37">
        <f t="shared" si="11"/>
        <v>25427.007299270073</v>
      </c>
      <c r="F78" s="38">
        <f t="shared" si="18"/>
        <v>0.9724807652825207</v>
      </c>
      <c r="G78" s="39">
        <f t="shared" si="12"/>
        <v>431.71966398434012</v>
      </c>
      <c r="H78" s="39">
        <f t="shared" si="13"/>
        <v>0</v>
      </c>
      <c r="I78" s="37">
        <f t="shared" si="14"/>
        <v>431.71966398434012</v>
      </c>
      <c r="J78" s="40">
        <f t="shared" si="20"/>
        <v>-313.20606290218581</v>
      </c>
      <c r="K78" s="37">
        <f t="shared" si="15"/>
        <v>118.51360108215431</v>
      </c>
      <c r="L78" s="37">
        <f t="shared" si="16"/>
        <v>2484114.946565893</v>
      </c>
      <c r="M78" s="37">
        <f t="shared" si="17"/>
        <v>681927.26062671584</v>
      </c>
      <c r="N78" s="41">
        <f>'jan-sep'!M78</f>
        <v>-1988582.5071417419</v>
      </c>
      <c r="O78" s="41">
        <f t="shared" si="19"/>
        <v>2670509.7677684575</v>
      </c>
    </row>
    <row r="79" spans="1:15" s="34" customFormat="1" x14ac:dyDescent="0.3">
      <c r="A79" s="33">
        <v>517</v>
      </c>
      <c r="B79" s="34" t="s">
        <v>134</v>
      </c>
      <c r="C79" s="36">
        <v>105612</v>
      </c>
      <c r="D79" s="36">
        <v>5965</v>
      </c>
      <c r="E79" s="37">
        <f t="shared" si="11"/>
        <v>17705.280804694048</v>
      </c>
      <c r="F79" s="38">
        <f t="shared" si="18"/>
        <v>0.67715578258338982</v>
      </c>
      <c r="G79" s="39">
        <f t="shared" si="12"/>
        <v>5064.7555607299555</v>
      </c>
      <c r="H79" s="39">
        <f t="shared" si="13"/>
        <v>2039.3118412189349</v>
      </c>
      <c r="I79" s="37">
        <f t="shared" si="14"/>
        <v>7104.0674019488906</v>
      </c>
      <c r="J79" s="40">
        <f t="shared" si="20"/>
        <v>-313.20606290218581</v>
      </c>
      <c r="K79" s="37">
        <f t="shared" si="15"/>
        <v>6790.8613390467044</v>
      </c>
      <c r="L79" s="37">
        <f t="shared" si="16"/>
        <v>42375762.052625135</v>
      </c>
      <c r="M79" s="37">
        <f t="shared" si="17"/>
        <v>40507487.887413591</v>
      </c>
      <c r="N79" s="41">
        <f>'jan-sep'!M79</f>
        <v>33491127.849512938</v>
      </c>
      <c r="O79" s="41">
        <f t="shared" si="19"/>
        <v>7016360.0379006527</v>
      </c>
    </row>
    <row r="80" spans="1:15" s="34" customFormat="1" x14ac:dyDescent="0.3">
      <c r="A80" s="33">
        <v>519</v>
      </c>
      <c r="B80" s="34" t="s">
        <v>135</v>
      </c>
      <c r="C80" s="36">
        <v>71904</v>
      </c>
      <c r="D80" s="36">
        <v>3204</v>
      </c>
      <c r="E80" s="37">
        <f t="shared" si="11"/>
        <v>22441.947565543072</v>
      </c>
      <c r="F80" s="38">
        <f t="shared" si="18"/>
        <v>0.85831423596578882</v>
      </c>
      <c r="G80" s="39">
        <f t="shared" si="12"/>
        <v>2222.7555042205408</v>
      </c>
      <c r="H80" s="39">
        <f t="shared" si="13"/>
        <v>381.47847492177658</v>
      </c>
      <c r="I80" s="37">
        <f t="shared" si="14"/>
        <v>2604.2339791423174</v>
      </c>
      <c r="J80" s="40">
        <f t="shared" si="20"/>
        <v>-313.20606290218581</v>
      </c>
      <c r="K80" s="37">
        <f t="shared" si="15"/>
        <v>2291.0279162401316</v>
      </c>
      <c r="L80" s="37">
        <f t="shared" si="16"/>
        <v>8343965.6691719852</v>
      </c>
      <c r="M80" s="37">
        <f t="shared" si="17"/>
        <v>7340453.4436333813</v>
      </c>
      <c r="N80" s="41">
        <f>'jan-sep'!M80</f>
        <v>6997755.4869806282</v>
      </c>
      <c r="O80" s="41">
        <f t="shared" si="19"/>
        <v>342697.95665275306</v>
      </c>
    </row>
    <row r="81" spans="1:15" s="34" customFormat="1" x14ac:dyDescent="0.3">
      <c r="A81" s="33">
        <v>520</v>
      </c>
      <c r="B81" s="34" t="s">
        <v>136</v>
      </c>
      <c r="C81" s="36">
        <v>94922</v>
      </c>
      <c r="D81" s="36">
        <v>4459</v>
      </c>
      <c r="E81" s="37">
        <f t="shared" si="11"/>
        <v>21287.732675487776</v>
      </c>
      <c r="F81" s="38">
        <f t="shared" si="18"/>
        <v>0.81417015851418573</v>
      </c>
      <c r="G81" s="39">
        <f t="shared" si="12"/>
        <v>2915.2844382537187</v>
      </c>
      <c r="H81" s="39">
        <f t="shared" si="13"/>
        <v>785.45368644113034</v>
      </c>
      <c r="I81" s="37">
        <f t="shared" si="14"/>
        <v>3700.7381246948489</v>
      </c>
      <c r="J81" s="40">
        <f t="shared" si="20"/>
        <v>-313.20606290218581</v>
      </c>
      <c r="K81" s="37">
        <f t="shared" si="15"/>
        <v>3387.5320617926632</v>
      </c>
      <c r="L81" s="37">
        <f t="shared" si="16"/>
        <v>16501591.298014332</v>
      </c>
      <c r="M81" s="37">
        <f t="shared" si="17"/>
        <v>15105005.463533485</v>
      </c>
      <c r="N81" s="41">
        <f>'jan-sep'!M81</f>
        <v>13604988.379040776</v>
      </c>
      <c r="O81" s="41">
        <f t="shared" si="19"/>
        <v>1500017.0844927095</v>
      </c>
    </row>
    <row r="82" spans="1:15" s="34" customFormat="1" x14ac:dyDescent="0.3">
      <c r="A82" s="33">
        <v>521</v>
      </c>
      <c r="B82" s="34" t="s">
        <v>137</v>
      </c>
      <c r="C82" s="36">
        <v>115652</v>
      </c>
      <c r="D82" s="36">
        <v>5065</v>
      </c>
      <c r="E82" s="37">
        <f t="shared" si="11"/>
        <v>22833.56367226061</v>
      </c>
      <c r="F82" s="38">
        <f t="shared" si="18"/>
        <v>0.87329197702179451</v>
      </c>
      <c r="G82" s="39">
        <f t="shared" si="12"/>
        <v>1987.7858401900178</v>
      </c>
      <c r="H82" s="39">
        <f t="shared" si="13"/>
        <v>244.41283757063829</v>
      </c>
      <c r="I82" s="37">
        <f t="shared" si="14"/>
        <v>2232.1986777606562</v>
      </c>
      <c r="J82" s="40">
        <f t="shared" si="20"/>
        <v>-313.20606290218581</v>
      </c>
      <c r="K82" s="37">
        <f t="shared" si="15"/>
        <v>1918.9926148584705</v>
      </c>
      <c r="L82" s="37">
        <f t="shared" si="16"/>
        <v>11306086.302857723</v>
      </c>
      <c r="M82" s="37">
        <f t="shared" si="17"/>
        <v>9719697.5942581538</v>
      </c>
      <c r="N82" s="41">
        <f>'jan-sep'!M82</f>
        <v>8140340.9149678154</v>
      </c>
      <c r="O82" s="41">
        <f t="shared" si="19"/>
        <v>1579356.6792903384</v>
      </c>
    </row>
    <row r="83" spans="1:15" s="34" customFormat="1" x14ac:dyDescent="0.3">
      <c r="A83" s="33">
        <v>522</v>
      </c>
      <c r="B83" s="34" t="s">
        <v>138</v>
      </c>
      <c r="C83" s="36">
        <v>129200</v>
      </c>
      <c r="D83" s="36">
        <v>6210</v>
      </c>
      <c r="E83" s="37">
        <f t="shared" si="11"/>
        <v>20805.152979066024</v>
      </c>
      <c r="F83" s="38">
        <f t="shared" si="18"/>
        <v>0.79571342599499917</v>
      </c>
      <c r="G83" s="39">
        <f t="shared" si="12"/>
        <v>3204.8322561067694</v>
      </c>
      <c r="H83" s="39">
        <f t="shared" si="13"/>
        <v>954.35658018874335</v>
      </c>
      <c r="I83" s="37">
        <f t="shared" si="14"/>
        <v>4159.1888362955124</v>
      </c>
      <c r="J83" s="40">
        <f t="shared" si="20"/>
        <v>-313.20606290218581</v>
      </c>
      <c r="K83" s="37">
        <f t="shared" si="15"/>
        <v>3845.9827733933266</v>
      </c>
      <c r="L83" s="37">
        <f t="shared" si="16"/>
        <v>25828562.673395131</v>
      </c>
      <c r="M83" s="37">
        <f t="shared" si="17"/>
        <v>23883553.022772558</v>
      </c>
      <c r="N83" s="41">
        <f>'jan-sep'!M83</f>
        <v>20916689.848361343</v>
      </c>
      <c r="O83" s="41">
        <f t="shared" si="19"/>
        <v>2966863.1744112149</v>
      </c>
    </row>
    <row r="84" spans="1:15" s="34" customFormat="1" x14ac:dyDescent="0.3">
      <c r="A84" s="33">
        <v>528</v>
      </c>
      <c r="B84" s="34" t="s">
        <v>139</v>
      </c>
      <c r="C84" s="36">
        <v>295494</v>
      </c>
      <c r="D84" s="36">
        <v>14796</v>
      </c>
      <c r="E84" s="37">
        <f t="shared" si="11"/>
        <v>19971.208434712084</v>
      </c>
      <c r="F84" s="38">
        <f t="shared" si="18"/>
        <v>0.76381840118333821</v>
      </c>
      <c r="G84" s="39">
        <f t="shared" si="12"/>
        <v>3705.1989827191337</v>
      </c>
      <c r="H84" s="39">
        <f t="shared" si="13"/>
        <v>1246.2371707126226</v>
      </c>
      <c r="I84" s="37">
        <f t="shared" si="14"/>
        <v>4951.4361534317559</v>
      </c>
      <c r="J84" s="40">
        <f t="shared" si="20"/>
        <v>-313.20606290218581</v>
      </c>
      <c r="K84" s="37">
        <f t="shared" si="15"/>
        <v>4638.2300905295697</v>
      </c>
      <c r="L84" s="37">
        <f t="shared" si="16"/>
        <v>73261449.326176256</v>
      </c>
      <c r="M84" s="37">
        <f t="shared" si="17"/>
        <v>68627252.419475511</v>
      </c>
      <c r="N84" s="41">
        <f>'jan-sep'!M84</f>
        <v>53575933.20392181</v>
      </c>
      <c r="O84" s="41">
        <f t="shared" si="19"/>
        <v>15051319.215553701</v>
      </c>
    </row>
    <row r="85" spans="1:15" s="34" customFormat="1" x14ac:dyDescent="0.3">
      <c r="A85" s="33">
        <v>529</v>
      </c>
      <c r="B85" s="34" t="s">
        <v>140</v>
      </c>
      <c r="C85" s="36">
        <v>266970</v>
      </c>
      <c r="D85" s="36">
        <v>13152</v>
      </c>
      <c r="E85" s="37">
        <f t="shared" si="11"/>
        <v>20298.813868613139</v>
      </c>
      <c r="F85" s="38">
        <f t="shared" si="18"/>
        <v>0.77634799144620636</v>
      </c>
      <c r="G85" s="39">
        <f t="shared" si="12"/>
        <v>3508.6357223785008</v>
      </c>
      <c r="H85" s="39">
        <f t="shared" si="13"/>
        <v>1131.5752688472533</v>
      </c>
      <c r="I85" s="37">
        <f t="shared" si="14"/>
        <v>4640.2109912257538</v>
      </c>
      <c r="J85" s="40">
        <f t="shared" si="20"/>
        <v>-313.20606290218581</v>
      </c>
      <c r="K85" s="37">
        <f t="shared" si="15"/>
        <v>4327.0049283235676</v>
      </c>
      <c r="L85" s="37">
        <f t="shared" si="16"/>
        <v>61028054.956601113</v>
      </c>
      <c r="M85" s="37">
        <f t="shared" si="17"/>
        <v>56908768.817311563</v>
      </c>
      <c r="N85" s="41">
        <f>'jan-sep'!M85</f>
        <v>47506518.403486036</v>
      </c>
      <c r="O85" s="41">
        <f t="shared" si="19"/>
        <v>9402250.4138255268</v>
      </c>
    </row>
    <row r="86" spans="1:15" s="34" customFormat="1" x14ac:dyDescent="0.3">
      <c r="A86" s="33">
        <v>532</v>
      </c>
      <c r="B86" s="34" t="s">
        <v>141</v>
      </c>
      <c r="C86" s="36">
        <v>132184</v>
      </c>
      <c r="D86" s="36">
        <v>6599</v>
      </c>
      <c r="E86" s="37">
        <f t="shared" si="11"/>
        <v>20030.913774814366</v>
      </c>
      <c r="F86" s="38">
        <f t="shared" si="18"/>
        <v>0.76610189031561171</v>
      </c>
      <c r="G86" s="39">
        <f t="shared" si="12"/>
        <v>3669.3757786577648</v>
      </c>
      <c r="H86" s="39">
        <f t="shared" si="13"/>
        <v>1225.3403016768239</v>
      </c>
      <c r="I86" s="37">
        <f t="shared" si="14"/>
        <v>4894.7160803345887</v>
      </c>
      <c r="J86" s="40">
        <f t="shared" si="20"/>
        <v>-313.20606290218581</v>
      </c>
      <c r="K86" s="37">
        <f t="shared" si="15"/>
        <v>4581.5100174324025</v>
      </c>
      <c r="L86" s="37">
        <f t="shared" si="16"/>
        <v>32300231.41412795</v>
      </c>
      <c r="M86" s="37">
        <f t="shared" si="17"/>
        <v>30233384.605036423</v>
      </c>
      <c r="N86" s="41">
        <f>'jan-sep'!M86</f>
        <v>23974621.756736957</v>
      </c>
      <c r="O86" s="41">
        <f t="shared" si="19"/>
        <v>6258762.8482994661</v>
      </c>
    </row>
    <row r="87" spans="1:15" s="34" customFormat="1" x14ac:dyDescent="0.3">
      <c r="A87" s="33">
        <v>533</v>
      </c>
      <c r="B87" s="34" t="s">
        <v>142</v>
      </c>
      <c r="C87" s="36">
        <v>207001</v>
      </c>
      <c r="D87" s="36">
        <v>9003</v>
      </c>
      <c r="E87" s="37">
        <f t="shared" si="11"/>
        <v>22992.446962123737</v>
      </c>
      <c r="F87" s="38">
        <f t="shared" si="18"/>
        <v>0.87936862385239234</v>
      </c>
      <c r="G87" s="39">
        <f t="shared" si="12"/>
        <v>1892.455866272142</v>
      </c>
      <c r="H87" s="39">
        <f t="shared" si="13"/>
        <v>188.80368611854408</v>
      </c>
      <c r="I87" s="37">
        <f t="shared" si="14"/>
        <v>2081.2595523906862</v>
      </c>
      <c r="J87" s="40">
        <f t="shared" si="20"/>
        <v>-313.20606290218581</v>
      </c>
      <c r="K87" s="37">
        <f t="shared" si="15"/>
        <v>1768.0534894885004</v>
      </c>
      <c r="L87" s="37">
        <f t="shared" si="16"/>
        <v>18737579.750173349</v>
      </c>
      <c r="M87" s="37">
        <f t="shared" si="17"/>
        <v>15917785.565864969</v>
      </c>
      <c r="N87" s="41">
        <f>'jan-sep'!M87</f>
        <v>13234366.635233032</v>
      </c>
      <c r="O87" s="41">
        <f t="shared" si="19"/>
        <v>2683418.9306319375</v>
      </c>
    </row>
    <row r="88" spans="1:15" s="34" customFormat="1" x14ac:dyDescent="0.3">
      <c r="A88" s="33">
        <v>534</v>
      </c>
      <c r="B88" s="34" t="s">
        <v>143</v>
      </c>
      <c r="C88" s="36">
        <v>296805</v>
      </c>
      <c r="D88" s="36">
        <v>13685</v>
      </c>
      <c r="E88" s="37">
        <f t="shared" si="11"/>
        <v>21688.344903178662</v>
      </c>
      <c r="F88" s="38">
        <f t="shared" si="18"/>
        <v>0.82949196501626488</v>
      </c>
      <c r="G88" s="39">
        <f t="shared" si="12"/>
        <v>2674.917101639187</v>
      </c>
      <c r="H88" s="39">
        <f t="shared" si="13"/>
        <v>645.2394067493201</v>
      </c>
      <c r="I88" s="37">
        <f t="shared" si="14"/>
        <v>3320.1565083885071</v>
      </c>
      <c r="J88" s="40">
        <f t="shared" si="20"/>
        <v>-313.20606290218581</v>
      </c>
      <c r="K88" s="37">
        <f t="shared" si="15"/>
        <v>3006.9504454863213</v>
      </c>
      <c r="L88" s="37">
        <f t="shared" si="16"/>
        <v>45436341.817296721</v>
      </c>
      <c r="M88" s="37">
        <f t="shared" si="17"/>
        <v>41150116.84648031</v>
      </c>
      <c r="N88" s="41">
        <f>'jan-sep'!M88</f>
        <v>31765970.221388903</v>
      </c>
      <c r="O88" s="41">
        <f t="shared" si="19"/>
        <v>9384146.6250914074</v>
      </c>
    </row>
    <row r="89" spans="1:15" s="34" customFormat="1" x14ac:dyDescent="0.3">
      <c r="A89" s="33">
        <v>536</v>
      </c>
      <c r="B89" s="34" t="s">
        <v>144</v>
      </c>
      <c r="C89" s="36">
        <v>98763</v>
      </c>
      <c r="D89" s="36">
        <v>5772</v>
      </c>
      <c r="E89" s="37">
        <f t="shared" si="11"/>
        <v>17110.706860706861</v>
      </c>
      <c r="F89" s="38">
        <f t="shared" si="18"/>
        <v>0.65441572052023445</v>
      </c>
      <c r="G89" s="39">
        <f t="shared" si="12"/>
        <v>5421.4999271222669</v>
      </c>
      <c r="H89" s="39">
        <f t="shared" si="13"/>
        <v>2247.4127216144502</v>
      </c>
      <c r="I89" s="37">
        <f t="shared" si="14"/>
        <v>7668.9126487367175</v>
      </c>
      <c r="J89" s="40">
        <f t="shared" si="20"/>
        <v>-313.20606290218581</v>
      </c>
      <c r="K89" s="37">
        <f t="shared" si="15"/>
        <v>7355.7065858345313</v>
      </c>
      <c r="L89" s="37">
        <f t="shared" si="16"/>
        <v>44264963.808508337</v>
      </c>
      <c r="M89" s="37">
        <f t="shared" si="17"/>
        <v>42457138.413436912</v>
      </c>
      <c r="N89" s="41">
        <f>'jan-sep'!M89</f>
        <v>34452835.540216044</v>
      </c>
      <c r="O89" s="41">
        <f t="shared" si="19"/>
        <v>8004302.8732208684</v>
      </c>
    </row>
    <row r="90" spans="1:15" s="34" customFormat="1" x14ac:dyDescent="0.3">
      <c r="A90" s="33">
        <v>538</v>
      </c>
      <c r="B90" s="34" t="s">
        <v>145</v>
      </c>
      <c r="C90" s="36">
        <v>129058</v>
      </c>
      <c r="D90" s="36">
        <v>6740</v>
      </c>
      <c r="E90" s="37">
        <f t="shared" si="11"/>
        <v>19148.071216617212</v>
      </c>
      <c r="F90" s="38">
        <f t="shared" si="18"/>
        <v>0.73233671313551185</v>
      </c>
      <c r="G90" s="39">
        <f t="shared" si="12"/>
        <v>4199.0813135760563</v>
      </c>
      <c r="H90" s="39">
        <f t="shared" si="13"/>
        <v>1534.3351970458275</v>
      </c>
      <c r="I90" s="37">
        <f t="shared" si="14"/>
        <v>5733.4165106218843</v>
      </c>
      <c r="J90" s="40">
        <f t="shared" si="20"/>
        <v>-313.20606290218581</v>
      </c>
      <c r="K90" s="37">
        <f t="shared" si="15"/>
        <v>5420.2104477196981</v>
      </c>
      <c r="L90" s="37">
        <f t="shared" si="16"/>
        <v>38643227.281591497</v>
      </c>
      <c r="M90" s="37">
        <f t="shared" si="17"/>
        <v>36532218.417630762</v>
      </c>
      <c r="N90" s="41">
        <f>'jan-sep'!M90</f>
        <v>30166344.37648236</v>
      </c>
      <c r="O90" s="41">
        <f t="shared" si="19"/>
        <v>6365874.0411484018</v>
      </c>
    </row>
    <row r="91" spans="1:15" s="34" customFormat="1" x14ac:dyDescent="0.3">
      <c r="A91" s="33">
        <v>540</v>
      </c>
      <c r="B91" s="34" t="s">
        <v>146</v>
      </c>
      <c r="C91" s="36">
        <v>63516</v>
      </c>
      <c r="D91" s="36">
        <v>3094</v>
      </c>
      <c r="E91" s="37">
        <f t="shared" si="11"/>
        <v>20528.765352294766</v>
      </c>
      <c r="F91" s="38">
        <f t="shared" si="18"/>
        <v>0.78514271086389331</v>
      </c>
      <c r="G91" s="39">
        <f t="shared" si="12"/>
        <v>3370.6648321695247</v>
      </c>
      <c r="H91" s="39">
        <f t="shared" si="13"/>
        <v>1051.092249558684</v>
      </c>
      <c r="I91" s="37">
        <f t="shared" si="14"/>
        <v>4421.7570817282085</v>
      </c>
      <c r="J91" s="40">
        <f t="shared" si="20"/>
        <v>-313.20606290218581</v>
      </c>
      <c r="K91" s="37">
        <f t="shared" si="15"/>
        <v>4108.5510188260223</v>
      </c>
      <c r="L91" s="37">
        <f t="shared" si="16"/>
        <v>13680916.410867076</v>
      </c>
      <c r="M91" s="37">
        <f t="shared" si="17"/>
        <v>12711856.852247713</v>
      </c>
      <c r="N91" s="41">
        <f>'jan-sep'!M91</f>
        <v>10401421.528314009</v>
      </c>
      <c r="O91" s="41">
        <f t="shared" si="19"/>
        <v>2310435.3239337038</v>
      </c>
    </row>
    <row r="92" spans="1:15" s="34" customFormat="1" x14ac:dyDescent="0.3">
      <c r="A92" s="33">
        <v>541</v>
      </c>
      <c r="B92" s="34" t="s">
        <v>147</v>
      </c>
      <c r="C92" s="36">
        <v>24468</v>
      </c>
      <c r="D92" s="36">
        <v>1402</v>
      </c>
      <c r="E92" s="37">
        <f t="shared" si="11"/>
        <v>17452.211126961483</v>
      </c>
      <c r="F92" s="38">
        <f t="shared" si="18"/>
        <v>0.66747688522144066</v>
      </c>
      <c r="G92" s="39">
        <f t="shared" si="12"/>
        <v>5216.5973673694943</v>
      </c>
      <c r="H92" s="39">
        <f t="shared" si="13"/>
        <v>2127.8862284253328</v>
      </c>
      <c r="I92" s="37">
        <f t="shared" si="14"/>
        <v>7344.4835957948271</v>
      </c>
      <c r="J92" s="40">
        <f t="shared" si="20"/>
        <v>-313.20606290218581</v>
      </c>
      <c r="K92" s="37">
        <f t="shared" si="15"/>
        <v>7031.2775328926409</v>
      </c>
      <c r="L92" s="37">
        <f t="shared" si="16"/>
        <v>10296966.001304347</v>
      </c>
      <c r="M92" s="37">
        <f t="shared" si="17"/>
        <v>9857851.1011154819</v>
      </c>
      <c r="N92" s="41">
        <f>'jan-sep'!M92</f>
        <v>7987250.0913691763</v>
      </c>
      <c r="O92" s="41">
        <f t="shared" si="19"/>
        <v>1870601.0097463056</v>
      </c>
    </row>
    <row r="93" spans="1:15" s="34" customFormat="1" x14ac:dyDescent="0.3">
      <c r="A93" s="33">
        <v>542</v>
      </c>
      <c r="B93" s="34" t="s">
        <v>148</v>
      </c>
      <c r="C93" s="36">
        <v>142957</v>
      </c>
      <c r="D93" s="36">
        <v>6466</v>
      </c>
      <c r="E93" s="37">
        <f t="shared" si="11"/>
        <v>22109.031858954531</v>
      </c>
      <c r="F93" s="38">
        <f t="shared" si="18"/>
        <v>0.84558154912980832</v>
      </c>
      <c r="G93" s="39">
        <f t="shared" si="12"/>
        <v>2422.5049281736651</v>
      </c>
      <c r="H93" s="39">
        <f t="shared" si="13"/>
        <v>497.99897222776593</v>
      </c>
      <c r="I93" s="37">
        <f t="shared" si="14"/>
        <v>2920.5039004014311</v>
      </c>
      <c r="J93" s="40">
        <f t="shared" si="20"/>
        <v>-313.20606290218581</v>
      </c>
      <c r="K93" s="37">
        <f t="shared" si="15"/>
        <v>2607.2978374992454</v>
      </c>
      <c r="L93" s="37">
        <f t="shared" si="16"/>
        <v>18883978.219995655</v>
      </c>
      <c r="M93" s="37">
        <f t="shared" si="17"/>
        <v>16858787.817270119</v>
      </c>
      <c r="N93" s="41">
        <f>'jan-sep'!M93</f>
        <v>11454375.243076399</v>
      </c>
      <c r="O93" s="41">
        <f t="shared" si="19"/>
        <v>5404412.5741937198</v>
      </c>
    </row>
    <row r="94" spans="1:15" s="34" customFormat="1" x14ac:dyDescent="0.3">
      <c r="A94" s="33">
        <v>543</v>
      </c>
      <c r="B94" s="34" t="s">
        <v>149</v>
      </c>
      <c r="C94" s="36">
        <v>50606</v>
      </c>
      <c r="D94" s="36">
        <v>2180</v>
      </c>
      <c r="E94" s="37">
        <f t="shared" si="11"/>
        <v>23213.761467889908</v>
      </c>
      <c r="F94" s="38">
        <f t="shared" si="18"/>
        <v>0.88783301360154643</v>
      </c>
      <c r="G94" s="39">
        <f t="shared" si="12"/>
        <v>1759.6671628124393</v>
      </c>
      <c r="H94" s="39">
        <f t="shared" si="13"/>
        <v>111.34360910038413</v>
      </c>
      <c r="I94" s="37">
        <f t="shared" si="14"/>
        <v>1871.0107719128234</v>
      </c>
      <c r="J94" s="40">
        <f t="shared" si="20"/>
        <v>-313.20606290218581</v>
      </c>
      <c r="K94" s="37">
        <f t="shared" si="15"/>
        <v>1557.8047090106377</v>
      </c>
      <c r="L94" s="37">
        <f t="shared" si="16"/>
        <v>4078803.4827699549</v>
      </c>
      <c r="M94" s="37">
        <f t="shared" si="17"/>
        <v>3396014.2656431901</v>
      </c>
      <c r="N94" s="41">
        <f>'jan-sep'!M94</f>
        <v>3611313.9081204045</v>
      </c>
      <c r="O94" s="41">
        <f t="shared" si="19"/>
        <v>-215299.64247721434</v>
      </c>
    </row>
    <row r="95" spans="1:15" s="34" customFormat="1" x14ac:dyDescent="0.3">
      <c r="A95" s="33">
        <v>544</v>
      </c>
      <c r="B95" s="34" t="s">
        <v>150</v>
      </c>
      <c r="C95" s="36">
        <v>79219</v>
      </c>
      <c r="D95" s="36">
        <v>3199</v>
      </c>
      <c r="E95" s="37">
        <f t="shared" si="11"/>
        <v>24763.676148796498</v>
      </c>
      <c r="F95" s="38">
        <f t="shared" si="18"/>
        <v>0.94711101660325725</v>
      </c>
      <c r="G95" s="39">
        <f t="shared" si="12"/>
        <v>829.71835426848554</v>
      </c>
      <c r="H95" s="39">
        <f t="shared" si="13"/>
        <v>0</v>
      </c>
      <c r="I95" s="37">
        <f t="shared" si="14"/>
        <v>829.71835426848554</v>
      </c>
      <c r="J95" s="40">
        <f t="shared" si="20"/>
        <v>-313.20606290218581</v>
      </c>
      <c r="K95" s="37">
        <f t="shared" si="15"/>
        <v>516.51229136629968</v>
      </c>
      <c r="L95" s="37">
        <f t="shared" si="16"/>
        <v>2654269.0153048853</v>
      </c>
      <c r="M95" s="37">
        <f t="shared" si="17"/>
        <v>1652322.8200807928</v>
      </c>
      <c r="N95" s="41">
        <f>'jan-sep'!M95</f>
        <v>1235081.0148859133</v>
      </c>
      <c r="O95" s="41">
        <f t="shared" si="19"/>
        <v>417241.80519487942</v>
      </c>
    </row>
    <row r="96" spans="1:15" s="34" customFormat="1" x14ac:dyDescent="0.3">
      <c r="A96" s="33">
        <v>545</v>
      </c>
      <c r="B96" s="34" t="s">
        <v>151</v>
      </c>
      <c r="C96" s="36">
        <v>37887</v>
      </c>
      <c r="D96" s="36">
        <v>1619</v>
      </c>
      <c r="E96" s="37">
        <f t="shared" si="11"/>
        <v>23401.482396541076</v>
      </c>
      <c r="F96" s="38">
        <f t="shared" si="18"/>
        <v>0.89501258413478313</v>
      </c>
      <c r="G96" s="39">
        <f t="shared" si="12"/>
        <v>1647.0346056217386</v>
      </c>
      <c r="H96" s="39">
        <f t="shared" si="13"/>
        <v>45.641284072475351</v>
      </c>
      <c r="I96" s="37">
        <f t="shared" si="14"/>
        <v>1692.675889694214</v>
      </c>
      <c r="J96" s="40">
        <f t="shared" si="20"/>
        <v>-313.20606290218581</v>
      </c>
      <c r="K96" s="37">
        <f t="shared" si="15"/>
        <v>1379.4698267920282</v>
      </c>
      <c r="L96" s="37">
        <f t="shared" si="16"/>
        <v>2740442.2654149323</v>
      </c>
      <c r="M96" s="37">
        <f t="shared" si="17"/>
        <v>2233361.6495762938</v>
      </c>
      <c r="N96" s="41">
        <f>'jan-sep'!M96</f>
        <v>1415564.9150047817</v>
      </c>
      <c r="O96" s="41">
        <f t="shared" si="19"/>
        <v>817796.73457151209</v>
      </c>
    </row>
    <row r="97" spans="1:15" s="34" customFormat="1" x14ac:dyDescent="0.3">
      <c r="A97" s="33">
        <v>602</v>
      </c>
      <c r="B97" s="34" t="s">
        <v>152</v>
      </c>
      <c r="C97" s="36">
        <v>1677369</v>
      </c>
      <c r="D97" s="36">
        <v>67016</v>
      </c>
      <c r="E97" s="37">
        <f t="shared" si="11"/>
        <v>25029.381043332934</v>
      </c>
      <c r="F97" s="38">
        <f t="shared" si="18"/>
        <v>0.95727316019085607</v>
      </c>
      <c r="G97" s="39">
        <f t="shared" si="12"/>
        <v>670.29541754662353</v>
      </c>
      <c r="H97" s="39">
        <f t="shared" si="13"/>
        <v>0</v>
      </c>
      <c r="I97" s="37">
        <f t="shared" si="14"/>
        <v>670.29541754662353</v>
      </c>
      <c r="J97" s="40">
        <f t="shared" si="20"/>
        <v>-313.20606290218581</v>
      </c>
      <c r="K97" s="37">
        <f t="shared" si="15"/>
        <v>357.08935464443772</v>
      </c>
      <c r="L97" s="37">
        <f t="shared" si="16"/>
        <v>44920517.70230452</v>
      </c>
      <c r="M97" s="37">
        <f t="shared" si="17"/>
        <v>23930700.19085164</v>
      </c>
      <c r="N97" s="41">
        <f>'jan-sep'!M97</f>
        <v>17494758.828882247</v>
      </c>
      <c r="O97" s="41">
        <f t="shared" si="19"/>
        <v>6435941.3619693927</v>
      </c>
    </row>
    <row r="98" spans="1:15" s="34" customFormat="1" x14ac:dyDescent="0.3">
      <c r="A98" s="33">
        <v>604</v>
      </c>
      <c r="B98" s="34" t="s">
        <v>153</v>
      </c>
      <c r="C98" s="36">
        <v>770784</v>
      </c>
      <c r="D98" s="36">
        <v>26711</v>
      </c>
      <c r="E98" s="37">
        <f t="shared" si="11"/>
        <v>28856.426191456703</v>
      </c>
      <c r="F98" s="38">
        <f t="shared" si="18"/>
        <v>1.1036422452591172</v>
      </c>
      <c r="G98" s="39">
        <f t="shared" si="12"/>
        <v>-1625.9316713276378</v>
      </c>
      <c r="H98" s="39">
        <f t="shared" si="13"/>
        <v>0</v>
      </c>
      <c r="I98" s="37">
        <f t="shared" si="14"/>
        <v>-1625.9316713276378</v>
      </c>
      <c r="J98" s="40">
        <f t="shared" si="20"/>
        <v>-313.20606290218581</v>
      </c>
      <c r="K98" s="37">
        <f t="shared" si="15"/>
        <v>-1939.1377342298235</v>
      </c>
      <c r="L98" s="37">
        <f t="shared" si="16"/>
        <v>-43430260.872832529</v>
      </c>
      <c r="M98" s="37">
        <f t="shared" si="17"/>
        <v>-51796308.019012816</v>
      </c>
      <c r="N98" s="41">
        <f>'jan-sep'!M98</f>
        <v>-38919874.339288011</v>
      </c>
      <c r="O98" s="41">
        <f t="shared" si="19"/>
        <v>-12876433.679724805</v>
      </c>
    </row>
    <row r="99" spans="1:15" s="34" customFormat="1" x14ac:dyDescent="0.3">
      <c r="A99" s="33">
        <v>605</v>
      </c>
      <c r="B99" s="34" t="s">
        <v>154</v>
      </c>
      <c r="C99" s="36">
        <v>668038</v>
      </c>
      <c r="D99" s="36">
        <v>29712</v>
      </c>
      <c r="E99" s="37">
        <f t="shared" si="11"/>
        <v>22483.777598276789</v>
      </c>
      <c r="F99" s="38">
        <f t="shared" si="18"/>
        <v>0.85991406648323421</v>
      </c>
      <c r="G99" s="39">
        <f t="shared" si="12"/>
        <v>2197.6574845803107</v>
      </c>
      <c r="H99" s="39">
        <f t="shared" si="13"/>
        <v>366.83796346497581</v>
      </c>
      <c r="I99" s="37">
        <f t="shared" si="14"/>
        <v>2564.4954480452866</v>
      </c>
      <c r="J99" s="40">
        <f t="shared" si="20"/>
        <v>-313.20606290218581</v>
      </c>
      <c r="K99" s="37">
        <f t="shared" si="15"/>
        <v>2251.2893851431008</v>
      </c>
      <c r="L99" s="37">
        <f t="shared" si="16"/>
        <v>76196288.752321556</v>
      </c>
      <c r="M99" s="37">
        <f t="shared" si="17"/>
        <v>66890310.211371809</v>
      </c>
      <c r="N99" s="41">
        <f>'jan-sep'!M99</f>
        <v>57380357.999116234</v>
      </c>
      <c r="O99" s="41">
        <f t="shared" si="19"/>
        <v>9509952.2122555748</v>
      </c>
    </row>
    <row r="100" spans="1:15" s="34" customFormat="1" x14ac:dyDescent="0.3">
      <c r="A100" s="33">
        <v>612</v>
      </c>
      <c r="B100" s="34" t="s">
        <v>155</v>
      </c>
      <c r="C100" s="36">
        <v>147658</v>
      </c>
      <c r="D100" s="36">
        <v>6698</v>
      </c>
      <c r="E100" s="37">
        <f t="shared" si="11"/>
        <v>22045.08808599582</v>
      </c>
      <c r="F100" s="38">
        <f t="shared" si="18"/>
        <v>0.84313595698716859</v>
      </c>
      <c r="G100" s="39">
        <f t="shared" si="12"/>
        <v>2460.8711919488924</v>
      </c>
      <c r="H100" s="39">
        <f t="shared" si="13"/>
        <v>520.37929276331499</v>
      </c>
      <c r="I100" s="37">
        <f t="shared" si="14"/>
        <v>2981.2504847122073</v>
      </c>
      <c r="J100" s="40">
        <f t="shared" si="20"/>
        <v>-313.20606290218581</v>
      </c>
      <c r="K100" s="37">
        <f t="shared" si="15"/>
        <v>2668.0444218100215</v>
      </c>
      <c r="L100" s="37">
        <f t="shared" si="16"/>
        <v>19968415.746602364</v>
      </c>
      <c r="M100" s="37">
        <f t="shared" si="17"/>
        <v>17870561.537283525</v>
      </c>
      <c r="N100" s="41">
        <f>'jan-sep'!M100</f>
        <v>-14708985.5462001</v>
      </c>
      <c r="O100" s="41">
        <f t="shared" si="19"/>
        <v>32579547.083483625</v>
      </c>
    </row>
    <row r="101" spans="1:15" s="34" customFormat="1" x14ac:dyDescent="0.3">
      <c r="A101" s="33">
        <v>615</v>
      </c>
      <c r="B101" s="34" t="s">
        <v>156</v>
      </c>
      <c r="C101" s="36">
        <v>25122</v>
      </c>
      <c r="D101" s="36">
        <v>1033</v>
      </c>
      <c r="E101" s="37">
        <f t="shared" si="11"/>
        <v>24319.457889641821</v>
      </c>
      <c r="F101" s="38">
        <f t="shared" si="18"/>
        <v>0.93012145477512931</v>
      </c>
      <c r="G101" s="39">
        <f t="shared" si="12"/>
        <v>1096.2493097612917</v>
      </c>
      <c r="H101" s="39">
        <f t="shared" si="13"/>
        <v>0</v>
      </c>
      <c r="I101" s="37">
        <f t="shared" si="14"/>
        <v>1096.2493097612917</v>
      </c>
      <c r="J101" s="40">
        <f t="shared" si="20"/>
        <v>-313.20606290218581</v>
      </c>
      <c r="K101" s="37">
        <f t="shared" si="15"/>
        <v>783.04324685910592</v>
      </c>
      <c r="L101" s="37">
        <f t="shared" si="16"/>
        <v>1132425.5369834143</v>
      </c>
      <c r="M101" s="37">
        <f t="shared" si="17"/>
        <v>808883.67400545639</v>
      </c>
      <c r="N101" s="41">
        <f>'jan-sep'!M101</f>
        <v>573754.51340329775</v>
      </c>
      <c r="O101" s="41">
        <f t="shared" si="19"/>
        <v>235129.16060215863</v>
      </c>
    </row>
    <row r="102" spans="1:15" s="34" customFormat="1" x14ac:dyDescent="0.3">
      <c r="A102" s="33">
        <v>616</v>
      </c>
      <c r="B102" s="34" t="s">
        <v>100</v>
      </c>
      <c r="C102" s="36">
        <v>78274</v>
      </c>
      <c r="D102" s="36">
        <v>3414</v>
      </c>
      <c r="E102" s="37">
        <f t="shared" si="11"/>
        <v>22927.357937902754</v>
      </c>
      <c r="F102" s="38">
        <f t="shared" si="18"/>
        <v>0.87687923045501326</v>
      </c>
      <c r="G102" s="39">
        <f t="shared" si="12"/>
        <v>1931.5092808047316</v>
      </c>
      <c r="H102" s="39">
        <f t="shared" si="13"/>
        <v>211.58484459588797</v>
      </c>
      <c r="I102" s="37">
        <f t="shared" si="14"/>
        <v>2143.0941254006198</v>
      </c>
      <c r="J102" s="40">
        <f t="shared" si="20"/>
        <v>-313.20606290218581</v>
      </c>
      <c r="K102" s="37">
        <f t="shared" si="15"/>
        <v>1829.888062498434</v>
      </c>
      <c r="L102" s="37">
        <f t="shared" si="16"/>
        <v>7316523.344117716</v>
      </c>
      <c r="M102" s="37">
        <f t="shared" si="17"/>
        <v>6247237.8453696538</v>
      </c>
      <c r="N102" s="41">
        <f>'jan-sep'!M102</f>
        <v>4776315.7717078235</v>
      </c>
      <c r="O102" s="41">
        <f t="shared" si="19"/>
        <v>1470922.0736618303</v>
      </c>
    </row>
    <row r="103" spans="1:15" s="34" customFormat="1" x14ac:dyDescent="0.3">
      <c r="A103" s="33">
        <v>617</v>
      </c>
      <c r="B103" s="34" t="s">
        <v>157</v>
      </c>
      <c r="C103" s="36">
        <v>113257</v>
      </c>
      <c r="D103" s="36">
        <v>4588</v>
      </c>
      <c r="E103" s="37">
        <f t="shared" si="11"/>
        <v>24685.483870967742</v>
      </c>
      <c r="F103" s="38">
        <f t="shared" si="18"/>
        <v>0.94412047645485864</v>
      </c>
      <c r="G103" s="39">
        <f t="shared" si="12"/>
        <v>876.63372096573869</v>
      </c>
      <c r="H103" s="39">
        <f t="shared" si="13"/>
        <v>0</v>
      </c>
      <c r="I103" s="37">
        <f t="shared" si="14"/>
        <v>876.63372096573869</v>
      </c>
      <c r="J103" s="40">
        <f t="shared" si="20"/>
        <v>-313.20606290218581</v>
      </c>
      <c r="K103" s="37">
        <f t="shared" si="15"/>
        <v>563.42765806355283</v>
      </c>
      <c r="L103" s="37">
        <f t="shared" si="16"/>
        <v>4021995.5117908092</v>
      </c>
      <c r="M103" s="37">
        <f t="shared" si="17"/>
        <v>2585006.0951955803</v>
      </c>
      <c r="N103" s="41">
        <f>'jan-sep'!M103</f>
        <v>45865.738135847663</v>
      </c>
      <c r="O103" s="41">
        <f t="shared" si="19"/>
        <v>2539140.3570597325</v>
      </c>
    </row>
    <row r="104" spans="1:15" s="34" customFormat="1" x14ac:dyDescent="0.3">
      <c r="A104" s="33">
        <v>618</v>
      </c>
      <c r="B104" s="34" t="s">
        <v>158</v>
      </c>
      <c r="C104" s="36">
        <v>63810</v>
      </c>
      <c r="D104" s="36">
        <v>2344</v>
      </c>
      <c r="E104" s="37">
        <f t="shared" si="11"/>
        <v>27222.696245733787</v>
      </c>
      <c r="F104" s="38">
        <f t="shared" si="18"/>
        <v>1.0411586454716111</v>
      </c>
      <c r="G104" s="39">
        <f t="shared" si="12"/>
        <v>-645.6937038938878</v>
      </c>
      <c r="H104" s="39">
        <f t="shared" si="13"/>
        <v>0</v>
      </c>
      <c r="I104" s="37">
        <f t="shared" si="14"/>
        <v>-645.6937038938878</v>
      </c>
      <c r="J104" s="40">
        <f t="shared" si="20"/>
        <v>-313.20606290218581</v>
      </c>
      <c r="K104" s="37">
        <f t="shared" si="15"/>
        <v>-958.89976679607366</v>
      </c>
      <c r="L104" s="37">
        <f t="shared" si="16"/>
        <v>-1513506.0419272729</v>
      </c>
      <c r="M104" s="37">
        <f t="shared" si="17"/>
        <v>-2247661.0533699966</v>
      </c>
      <c r="N104" s="41">
        <f>'jan-sep'!M104</f>
        <v>-2464758.3935940629</v>
      </c>
      <c r="O104" s="41">
        <f t="shared" si="19"/>
        <v>217097.34022406628</v>
      </c>
    </row>
    <row r="105" spans="1:15" s="34" customFormat="1" x14ac:dyDescent="0.3">
      <c r="A105" s="33">
        <v>619</v>
      </c>
      <c r="B105" s="34" t="s">
        <v>159</v>
      </c>
      <c r="C105" s="36">
        <v>118263</v>
      </c>
      <c r="D105" s="36">
        <v>4716</v>
      </c>
      <c r="E105" s="37">
        <f t="shared" si="11"/>
        <v>25076.972010178117</v>
      </c>
      <c r="F105" s="38">
        <f t="shared" si="18"/>
        <v>0.95909332326838292</v>
      </c>
      <c r="G105" s="39">
        <f t="shared" si="12"/>
        <v>641.74083743951417</v>
      </c>
      <c r="H105" s="39">
        <f t="shared" si="13"/>
        <v>0</v>
      </c>
      <c r="I105" s="37">
        <f t="shared" si="14"/>
        <v>641.74083743951417</v>
      </c>
      <c r="J105" s="40">
        <f t="shared" si="20"/>
        <v>-313.20606290218581</v>
      </c>
      <c r="K105" s="37">
        <f t="shared" si="15"/>
        <v>328.53477453732836</v>
      </c>
      <c r="L105" s="37">
        <f t="shared" si="16"/>
        <v>3026449.7893647486</v>
      </c>
      <c r="M105" s="37">
        <f t="shared" si="17"/>
        <v>1549369.9967180404</v>
      </c>
      <c r="N105" s="41">
        <f>'jan-sep'!M105</f>
        <v>418472.10572115588</v>
      </c>
      <c r="O105" s="41">
        <f t="shared" si="19"/>
        <v>1130897.8909968846</v>
      </c>
    </row>
    <row r="106" spans="1:15" s="34" customFormat="1" x14ac:dyDescent="0.3">
      <c r="A106" s="33">
        <v>620</v>
      </c>
      <c r="B106" s="34" t="s">
        <v>160</v>
      </c>
      <c r="C106" s="36">
        <v>149272</v>
      </c>
      <c r="D106" s="36">
        <v>4471</v>
      </c>
      <c r="E106" s="37">
        <f t="shared" si="11"/>
        <v>33386.71438157012</v>
      </c>
      <c r="F106" s="38">
        <f t="shared" si="18"/>
        <v>1.2769075483370116</v>
      </c>
      <c r="G106" s="39">
        <f t="shared" si="12"/>
        <v>-4344.1045853956875</v>
      </c>
      <c r="H106" s="39">
        <f t="shared" si="13"/>
        <v>0</v>
      </c>
      <c r="I106" s="37">
        <f t="shared" si="14"/>
        <v>-4344.1045853956875</v>
      </c>
      <c r="J106" s="40">
        <f t="shared" si="20"/>
        <v>-313.20606290218581</v>
      </c>
      <c r="K106" s="37">
        <f t="shared" si="15"/>
        <v>-4657.3106482978737</v>
      </c>
      <c r="L106" s="37">
        <f t="shared" si="16"/>
        <v>-19422491.601304118</v>
      </c>
      <c r="M106" s="37">
        <f t="shared" si="17"/>
        <v>-20822835.908539794</v>
      </c>
      <c r="N106" s="41">
        <f>'jan-sep'!M106</f>
        <v>-18257880.707235098</v>
      </c>
      <c r="O106" s="41">
        <f t="shared" si="19"/>
        <v>-2564955.2013046965</v>
      </c>
    </row>
    <row r="107" spans="1:15" s="34" customFormat="1" x14ac:dyDescent="0.3">
      <c r="A107" s="33">
        <v>621</v>
      </c>
      <c r="B107" s="34" t="s">
        <v>161</v>
      </c>
      <c r="C107" s="36">
        <v>86082</v>
      </c>
      <c r="D107" s="36">
        <v>3520</v>
      </c>
      <c r="E107" s="37">
        <f t="shared" si="11"/>
        <v>24455.113636363636</v>
      </c>
      <c r="F107" s="38">
        <f t="shared" si="18"/>
        <v>0.93530974149854529</v>
      </c>
      <c r="G107" s="39">
        <f t="shared" si="12"/>
        <v>1014.8558617282025</v>
      </c>
      <c r="H107" s="39">
        <f t="shared" si="13"/>
        <v>0</v>
      </c>
      <c r="I107" s="37">
        <f t="shared" si="14"/>
        <v>1014.8558617282025</v>
      </c>
      <c r="J107" s="40">
        <f t="shared" si="20"/>
        <v>-313.20606290218581</v>
      </c>
      <c r="K107" s="37">
        <f t="shared" si="15"/>
        <v>701.64979882601665</v>
      </c>
      <c r="L107" s="37">
        <f t="shared" si="16"/>
        <v>3572292.6332832729</v>
      </c>
      <c r="M107" s="37">
        <f t="shared" si="17"/>
        <v>2469807.2918675784</v>
      </c>
      <c r="N107" s="41">
        <f>'jan-sep'!M107</f>
        <v>2566975.1085959417</v>
      </c>
      <c r="O107" s="41">
        <f t="shared" si="19"/>
        <v>-97167.816728363279</v>
      </c>
    </row>
    <row r="108" spans="1:15" s="34" customFormat="1" x14ac:dyDescent="0.3">
      <c r="A108" s="33">
        <v>622</v>
      </c>
      <c r="B108" s="34" t="s">
        <v>162</v>
      </c>
      <c r="C108" s="36">
        <v>62013</v>
      </c>
      <c r="D108" s="36">
        <v>2268</v>
      </c>
      <c r="E108" s="37">
        <f t="shared" si="11"/>
        <v>27342.592592592591</v>
      </c>
      <c r="F108" s="38">
        <f t="shared" si="18"/>
        <v>1.0457441985323983</v>
      </c>
      <c r="G108" s="39">
        <f t="shared" si="12"/>
        <v>-717.63151200917048</v>
      </c>
      <c r="H108" s="39">
        <f t="shared" si="13"/>
        <v>0</v>
      </c>
      <c r="I108" s="37">
        <f t="shared" si="14"/>
        <v>-717.63151200917048</v>
      </c>
      <c r="J108" s="40">
        <f t="shared" si="20"/>
        <v>-313.20606290218581</v>
      </c>
      <c r="K108" s="37">
        <f t="shared" si="15"/>
        <v>-1030.8375749113563</v>
      </c>
      <c r="L108" s="37">
        <f t="shared" si="16"/>
        <v>-1627588.2692367986</v>
      </c>
      <c r="M108" s="37">
        <f t="shared" si="17"/>
        <v>-2337939.6198989563</v>
      </c>
      <c r="N108" s="41">
        <f>'jan-sep'!M108</f>
        <v>-1056899.6743478416</v>
      </c>
      <c r="O108" s="41">
        <f t="shared" si="19"/>
        <v>-1281039.9455511146</v>
      </c>
    </row>
    <row r="109" spans="1:15" s="34" customFormat="1" x14ac:dyDescent="0.3">
      <c r="A109" s="33">
        <v>623</v>
      </c>
      <c r="B109" s="34" t="s">
        <v>163</v>
      </c>
      <c r="C109" s="36">
        <v>303662</v>
      </c>
      <c r="D109" s="36">
        <v>13685</v>
      </c>
      <c r="E109" s="37">
        <f t="shared" si="11"/>
        <v>22189.404457435146</v>
      </c>
      <c r="F109" s="38">
        <f t="shared" si="18"/>
        <v>0.84865547777419181</v>
      </c>
      <c r="G109" s="39">
        <f t="shared" si="12"/>
        <v>2374.2813690852963</v>
      </c>
      <c r="H109" s="39">
        <f t="shared" si="13"/>
        <v>469.86856275955068</v>
      </c>
      <c r="I109" s="37">
        <f t="shared" si="14"/>
        <v>2844.1499318448468</v>
      </c>
      <c r="J109" s="40">
        <f t="shared" si="20"/>
        <v>-313.20606290218581</v>
      </c>
      <c r="K109" s="37">
        <f t="shared" si="15"/>
        <v>2530.9438689426611</v>
      </c>
      <c r="L109" s="37">
        <f t="shared" si="16"/>
        <v>38922191.817296728</v>
      </c>
      <c r="M109" s="37">
        <f t="shared" si="17"/>
        <v>34635966.846480317</v>
      </c>
      <c r="N109" s="41">
        <f>'jan-sep'!M109</f>
        <v>27601170.22138885</v>
      </c>
      <c r="O109" s="41">
        <f t="shared" si="19"/>
        <v>7034796.6250914671</v>
      </c>
    </row>
    <row r="110" spans="1:15" s="34" customFormat="1" x14ac:dyDescent="0.3">
      <c r="A110" s="33">
        <v>624</v>
      </c>
      <c r="B110" s="34" t="s">
        <v>164</v>
      </c>
      <c r="C110" s="36">
        <v>432830</v>
      </c>
      <c r="D110" s="36">
        <v>18039</v>
      </c>
      <c r="E110" s="37">
        <f t="shared" si="11"/>
        <v>23994.123842785077</v>
      </c>
      <c r="F110" s="38">
        <f t="shared" si="18"/>
        <v>0.91767873593150084</v>
      </c>
      <c r="G110" s="39">
        <f t="shared" si="12"/>
        <v>1291.4497378753381</v>
      </c>
      <c r="H110" s="39">
        <f t="shared" si="13"/>
        <v>0</v>
      </c>
      <c r="I110" s="37">
        <f t="shared" si="14"/>
        <v>1291.4497378753381</v>
      </c>
      <c r="J110" s="40">
        <f t="shared" si="20"/>
        <v>-313.20606290218581</v>
      </c>
      <c r="K110" s="37">
        <f t="shared" si="15"/>
        <v>978.24367497315234</v>
      </c>
      <c r="L110" s="37">
        <f t="shared" si="16"/>
        <v>23296461.821533225</v>
      </c>
      <c r="M110" s="37">
        <f t="shared" si="17"/>
        <v>17646537.652840696</v>
      </c>
      <c r="N110" s="41">
        <f>'jan-sep'!M110</f>
        <v>17065994.256807465</v>
      </c>
      <c r="O110" s="41">
        <f t="shared" si="19"/>
        <v>580543.39603323117</v>
      </c>
    </row>
    <row r="111" spans="1:15" s="34" customFormat="1" x14ac:dyDescent="0.3">
      <c r="A111" s="33">
        <v>625</v>
      </c>
      <c r="B111" s="34" t="s">
        <v>165</v>
      </c>
      <c r="C111" s="36">
        <v>534964</v>
      </c>
      <c r="D111" s="36">
        <v>24154</v>
      </c>
      <c r="E111" s="37">
        <f t="shared" si="11"/>
        <v>22148.050012420303</v>
      </c>
      <c r="F111" s="38">
        <f t="shared" si="18"/>
        <v>0.84707383657424518</v>
      </c>
      <c r="G111" s="39">
        <f t="shared" si="12"/>
        <v>2399.0940360942027</v>
      </c>
      <c r="H111" s="39">
        <f t="shared" si="13"/>
        <v>484.34261851474599</v>
      </c>
      <c r="I111" s="37">
        <f t="shared" si="14"/>
        <v>2883.4366546089486</v>
      </c>
      <c r="J111" s="40">
        <f t="shared" si="20"/>
        <v>-313.20606290218581</v>
      </c>
      <c r="K111" s="37">
        <f t="shared" si="15"/>
        <v>2570.2305917067629</v>
      </c>
      <c r="L111" s="37">
        <f t="shared" si="16"/>
        <v>69646528.955424547</v>
      </c>
      <c r="M111" s="37">
        <f t="shared" si="17"/>
        <v>62081349.71208515</v>
      </c>
      <c r="N111" s="41">
        <f>'jan-sep'!M111</f>
        <v>52655245.796669886</v>
      </c>
      <c r="O111" s="41">
        <f t="shared" si="19"/>
        <v>9426103.9154152647</v>
      </c>
    </row>
    <row r="112" spans="1:15" s="34" customFormat="1" x14ac:dyDescent="0.3">
      <c r="A112" s="33">
        <v>626</v>
      </c>
      <c r="B112" s="34" t="s">
        <v>166</v>
      </c>
      <c r="C112" s="36">
        <v>723170</v>
      </c>
      <c r="D112" s="36">
        <v>25378</v>
      </c>
      <c r="E112" s="37">
        <f t="shared" si="11"/>
        <v>28495.941366537947</v>
      </c>
      <c r="F112" s="38">
        <f t="shared" si="18"/>
        <v>1.0898551505261955</v>
      </c>
      <c r="G112" s="39">
        <f t="shared" si="12"/>
        <v>-1409.6407763763839</v>
      </c>
      <c r="H112" s="39">
        <f t="shared" si="13"/>
        <v>0</v>
      </c>
      <c r="I112" s="37">
        <f t="shared" si="14"/>
        <v>-1409.6407763763839</v>
      </c>
      <c r="J112" s="40">
        <f t="shared" si="20"/>
        <v>-313.20606290218581</v>
      </c>
      <c r="K112" s="37">
        <f t="shared" si="15"/>
        <v>-1722.8468392785696</v>
      </c>
      <c r="L112" s="37">
        <f t="shared" si="16"/>
        <v>-35773863.62287987</v>
      </c>
      <c r="M112" s="37">
        <f t="shared" si="17"/>
        <v>-43722407.087211542</v>
      </c>
      <c r="N112" s="41">
        <f>'jan-sep'!M112</f>
        <v>-40213681.276719339</v>
      </c>
      <c r="O112" s="41">
        <f t="shared" si="19"/>
        <v>-3508725.8104922026</v>
      </c>
    </row>
    <row r="113" spans="1:15" s="34" customFormat="1" x14ac:dyDescent="0.3">
      <c r="A113" s="33">
        <v>627</v>
      </c>
      <c r="B113" s="34" t="s">
        <v>167</v>
      </c>
      <c r="C113" s="36">
        <v>554932</v>
      </c>
      <c r="D113" s="36">
        <v>21038</v>
      </c>
      <c r="E113" s="37">
        <f t="shared" si="11"/>
        <v>26377.602433691416</v>
      </c>
      <c r="F113" s="38">
        <f t="shared" si="18"/>
        <v>1.0088372060116837</v>
      </c>
      <c r="G113" s="39">
        <f t="shared" si="12"/>
        <v>-138.63741666846545</v>
      </c>
      <c r="H113" s="39">
        <f t="shared" si="13"/>
        <v>0</v>
      </c>
      <c r="I113" s="37">
        <f t="shared" si="14"/>
        <v>-138.63741666846545</v>
      </c>
      <c r="J113" s="40">
        <f t="shared" si="20"/>
        <v>-313.20606290218581</v>
      </c>
      <c r="K113" s="37">
        <f t="shared" si="15"/>
        <v>-451.84347957065125</v>
      </c>
      <c r="L113" s="37">
        <f t="shared" si="16"/>
        <v>-2916653.9718711763</v>
      </c>
      <c r="M113" s="37">
        <f t="shared" si="17"/>
        <v>-9505883.1232073605</v>
      </c>
      <c r="N113" s="41">
        <f>'jan-sep'!M113</f>
        <v>-5501159.6776586622</v>
      </c>
      <c r="O113" s="41">
        <f t="shared" si="19"/>
        <v>-4004723.4455486983</v>
      </c>
    </row>
    <row r="114" spans="1:15" s="34" customFormat="1" x14ac:dyDescent="0.3">
      <c r="A114" s="33">
        <v>628</v>
      </c>
      <c r="B114" s="34" t="s">
        <v>168</v>
      </c>
      <c r="C114" s="36">
        <v>223032</v>
      </c>
      <c r="D114" s="36">
        <v>9365</v>
      </c>
      <c r="E114" s="37">
        <f t="shared" si="11"/>
        <v>23815.483182060863</v>
      </c>
      <c r="F114" s="38">
        <f t="shared" si="18"/>
        <v>0.91084644912688562</v>
      </c>
      <c r="G114" s="39">
        <f t="shared" si="12"/>
        <v>1398.6341343098661</v>
      </c>
      <c r="H114" s="39">
        <f t="shared" si="13"/>
        <v>0</v>
      </c>
      <c r="I114" s="37">
        <f t="shared" si="14"/>
        <v>1398.6341343098661</v>
      </c>
      <c r="J114" s="40">
        <f t="shared" si="20"/>
        <v>-313.20606290218581</v>
      </c>
      <c r="K114" s="37">
        <f t="shared" si="15"/>
        <v>1085.4280714076804</v>
      </c>
      <c r="L114" s="37">
        <f t="shared" si="16"/>
        <v>13098208.667811897</v>
      </c>
      <c r="M114" s="37">
        <f t="shared" si="17"/>
        <v>10165033.888732927</v>
      </c>
      <c r="N114" s="41">
        <f>'jan-sep'!M114</f>
        <v>9944672.9355722871</v>
      </c>
      <c r="O114" s="41">
        <f t="shared" si="19"/>
        <v>220360.95316063985</v>
      </c>
    </row>
    <row r="115" spans="1:15" s="34" customFormat="1" x14ac:dyDescent="0.3">
      <c r="A115" s="33">
        <v>631</v>
      </c>
      <c r="B115" s="34" t="s">
        <v>169</v>
      </c>
      <c r="C115" s="36">
        <v>63369</v>
      </c>
      <c r="D115" s="36">
        <v>2671</v>
      </c>
      <c r="E115" s="37">
        <f t="shared" si="11"/>
        <v>23724.822163983528</v>
      </c>
      <c r="F115" s="38">
        <f t="shared" si="18"/>
        <v>0.90737902981153151</v>
      </c>
      <c r="G115" s="39">
        <f t="shared" si="12"/>
        <v>1453.0307451562671</v>
      </c>
      <c r="H115" s="39">
        <f t="shared" si="13"/>
        <v>0</v>
      </c>
      <c r="I115" s="37">
        <f t="shared" si="14"/>
        <v>1453.0307451562671</v>
      </c>
      <c r="J115" s="40">
        <f t="shared" si="20"/>
        <v>-313.20606290218581</v>
      </c>
      <c r="K115" s="37">
        <f t="shared" si="15"/>
        <v>1139.8246822540814</v>
      </c>
      <c r="L115" s="37">
        <f t="shared" si="16"/>
        <v>3881045.1203123895</v>
      </c>
      <c r="M115" s="37">
        <f t="shared" si="17"/>
        <v>3044471.7263006512</v>
      </c>
      <c r="N115" s="41">
        <f>'jan-sep'!M115</f>
        <v>3272803.6690778015</v>
      </c>
      <c r="O115" s="41">
        <f t="shared" si="19"/>
        <v>-228331.94277715031</v>
      </c>
    </row>
    <row r="116" spans="1:15" s="34" customFormat="1" x14ac:dyDescent="0.3">
      <c r="A116" s="33">
        <v>632</v>
      </c>
      <c r="B116" s="34" t="s">
        <v>170</v>
      </c>
      <c r="C116" s="36">
        <v>33912</v>
      </c>
      <c r="D116" s="36">
        <v>1375</v>
      </c>
      <c r="E116" s="37">
        <f t="shared" si="11"/>
        <v>24663.272727272728</v>
      </c>
      <c r="F116" s="38">
        <f t="shared" si="18"/>
        <v>0.94327098953867927</v>
      </c>
      <c r="G116" s="39">
        <f t="shared" si="12"/>
        <v>889.96040718274742</v>
      </c>
      <c r="H116" s="39">
        <f t="shared" si="13"/>
        <v>0</v>
      </c>
      <c r="I116" s="37">
        <f t="shared" si="14"/>
        <v>889.96040718274742</v>
      </c>
      <c r="J116" s="40">
        <f t="shared" si="20"/>
        <v>-313.20606290218581</v>
      </c>
      <c r="K116" s="37">
        <f t="shared" si="15"/>
        <v>576.75434428056155</v>
      </c>
      <c r="L116" s="37">
        <f t="shared" si="16"/>
        <v>1223695.5598762778</v>
      </c>
      <c r="M116" s="37">
        <f t="shared" si="17"/>
        <v>793037.22338577209</v>
      </c>
      <c r="N116" s="41">
        <f>'jan-sep'!M116</f>
        <v>1163890.276795289</v>
      </c>
      <c r="O116" s="41">
        <f t="shared" si="19"/>
        <v>-370853.05340951693</v>
      </c>
    </row>
    <row r="117" spans="1:15" s="34" customFormat="1" x14ac:dyDescent="0.3">
      <c r="A117" s="33">
        <v>633</v>
      </c>
      <c r="B117" s="34" t="s">
        <v>171</v>
      </c>
      <c r="C117" s="36">
        <v>79411</v>
      </c>
      <c r="D117" s="36">
        <v>2541</v>
      </c>
      <c r="E117" s="37">
        <f t="shared" si="11"/>
        <v>31251.869342778435</v>
      </c>
      <c r="F117" s="38">
        <f t="shared" si="18"/>
        <v>1.1952583116553779</v>
      </c>
      <c r="G117" s="39">
        <f t="shared" si="12"/>
        <v>-3063.1975621206766</v>
      </c>
      <c r="H117" s="39">
        <f t="shared" si="13"/>
        <v>0</v>
      </c>
      <c r="I117" s="37">
        <f t="shared" si="14"/>
        <v>-3063.1975621206766</v>
      </c>
      <c r="J117" s="40">
        <f t="shared" si="20"/>
        <v>-313.20606290218581</v>
      </c>
      <c r="K117" s="37">
        <f t="shared" si="15"/>
        <v>-3376.4036250228623</v>
      </c>
      <c r="L117" s="37">
        <f t="shared" si="16"/>
        <v>-7783585.0053486396</v>
      </c>
      <c r="M117" s="37">
        <f t="shared" si="17"/>
        <v>-8579441.6111830939</v>
      </c>
      <c r="N117" s="41">
        <f>'jan-sep'!M117</f>
        <v>-10049957.968482304</v>
      </c>
      <c r="O117" s="41">
        <f t="shared" si="19"/>
        <v>1470516.3572992105</v>
      </c>
    </row>
    <row r="118" spans="1:15" s="34" customFormat="1" x14ac:dyDescent="0.3">
      <c r="A118" s="33">
        <v>701</v>
      </c>
      <c r="B118" s="34" t="s">
        <v>172</v>
      </c>
      <c r="C118" s="36">
        <v>571837</v>
      </c>
      <c r="D118" s="36">
        <v>26903</v>
      </c>
      <c r="E118" s="37">
        <f t="shared" si="11"/>
        <v>21255.51053785823</v>
      </c>
      <c r="F118" s="38">
        <f t="shared" si="18"/>
        <v>0.81293779134284672</v>
      </c>
      <c r="G118" s="39">
        <f t="shared" si="12"/>
        <v>2934.6177208314461</v>
      </c>
      <c r="H118" s="39">
        <f t="shared" si="13"/>
        <v>796.73143461147129</v>
      </c>
      <c r="I118" s="37">
        <f t="shared" si="14"/>
        <v>3731.3491554429174</v>
      </c>
      <c r="J118" s="40">
        <f t="shared" si="20"/>
        <v>-313.20606290218581</v>
      </c>
      <c r="K118" s="37">
        <f t="shared" si="15"/>
        <v>3418.1430925407317</v>
      </c>
      <c r="L118" s="37">
        <f t="shared" si="16"/>
        <v>100384486.3288808</v>
      </c>
      <c r="M118" s="37">
        <f t="shared" si="17"/>
        <v>91958303.618623301</v>
      </c>
      <c r="N118" s="41">
        <f>'jan-sep'!M118</f>
        <v>73844679.000074849</v>
      </c>
      <c r="O118" s="41">
        <f t="shared" si="19"/>
        <v>18113624.618548453</v>
      </c>
    </row>
    <row r="119" spans="1:15" s="34" customFormat="1" x14ac:dyDescent="0.3">
      <c r="A119" s="33">
        <v>702</v>
      </c>
      <c r="B119" s="34" t="s">
        <v>173</v>
      </c>
      <c r="C119" s="36">
        <v>241828</v>
      </c>
      <c r="D119" s="36">
        <v>10661</v>
      </c>
      <c r="E119" s="37">
        <f t="shared" si="11"/>
        <v>22683.425569833973</v>
      </c>
      <c r="F119" s="38">
        <f t="shared" si="18"/>
        <v>0.86754979843870528</v>
      </c>
      <c r="G119" s="39">
        <f t="shared" si="12"/>
        <v>2077.8687016460003</v>
      </c>
      <c r="H119" s="39">
        <f t="shared" si="13"/>
        <v>296.96117341996137</v>
      </c>
      <c r="I119" s="37">
        <f t="shared" si="14"/>
        <v>2374.8298750659615</v>
      </c>
      <c r="J119" s="40">
        <f t="shared" si="20"/>
        <v>-313.20606290218581</v>
      </c>
      <c r="K119" s="37">
        <f t="shared" si="15"/>
        <v>2061.6238121637757</v>
      </c>
      <c r="L119" s="37">
        <f t="shared" si="16"/>
        <v>25318061.298078217</v>
      </c>
      <c r="M119" s="37">
        <f t="shared" si="17"/>
        <v>21978971.461478014</v>
      </c>
      <c r="N119" s="41">
        <f>'jan-sep'!M119</f>
        <v>21071202.121317267</v>
      </c>
      <c r="O119" s="41">
        <f t="shared" si="19"/>
        <v>907769.34016074613</v>
      </c>
    </row>
    <row r="120" spans="1:15" s="34" customFormat="1" x14ac:dyDescent="0.3">
      <c r="A120" s="33">
        <v>704</v>
      </c>
      <c r="B120" s="34" t="s">
        <v>174</v>
      </c>
      <c r="C120" s="36">
        <v>1053398</v>
      </c>
      <c r="D120" s="36">
        <v>41920</v>
      </c>
      <c r="E120" s="37">
        <f t="shared" si="11"/>
        <v>25128.769083969466</v>
      </c>
      <c r="F120" s="38">
        <f t="shared" si="18"/>
        <v>0.96107435302021904</v>
      </c>
      <c r="G120" s="39">
        <f t="shared" si="12"/>
        <v>610.66259316470462</v>
      </c>
      <c r="H120" s="39">
        <f t="shared" si="13"/>
        <v>0</v>
      </c>
      <c r="I120" s="37">
        <f t="shared" si="14"/>
        <v>610.66259316470462</v>
      </c>
      <c r="J120" s="40">
        <f t="shared" si="20"/>
        <v>-313.20606290218581</v>
      </c>
      <c r="K120" s="37">
        <f t="shared" si="15"/>
        <v>297.45653026251881</v>
      </c>
      <c r="L120" s="37">
        <f t="shared" si="16"/>
        <v>25598975.905464418</v>
      </c>
      <c r="M120" s="37">
        <f t="shared" si="17"/>
        <v>12469377.748604789</v>
      </c>
      <c r="N120" s="41">
        <f>'jan-sep'!M120</f>
        <v>12660285.384188078</v>
      </c>
      <c r="O120" s="41">
        <f t="shared" si="19"/>
        <v>-190907.63558328897</v>
      </c>
    </row>
    <row r="121" spans="1:15" s="34" customFormat="1" x14ac:dyDescent="0.3">
      <c r="A121" s="33">
        <v>706</v>
      </c>
      <c r="B121" s="34" t="s">
        <v>175</v>
      </c>
      <c r="C121" s="36">
        <v>1061239</v>
      </c>
      <c r="D121" s="36">
        <v>45281</v>
      </c>
      <c r="E121" s="37">
        <f t="shared" si="11"/>
        <v>23436.739471301429</v>
      </c>
      <c r="F121" s="38">
        <f t="shared" si="18"/>
        <v>0.89636102544527729</v>
      </c>
      <c r="G121" s="39">
        <f t="shared" si="12"/>
        <v>1625.8803607655266</v>
      </c>
      <c r="H121" s="39">
        <f t="shared" si="13"/>
        <v>33.301307906351759</v>
      </c>
      <c r="I121" s="37">
        <f t="shared" si="14"/>
        <v>1659.1816686718782</v>
      </c>
      <c r="J121" s="40">
        <f t="shared" si="20"/>
        <v>-313.20606290218581</v>
      </c>
      <c r="K121" s="37">
        <f t="shared" si="15"/>
        <v>1345.9756057696925</v>
      </c>
      <c r="L121" s="37">
        <f t="shared" si="16"/>
        <v>75129405.139131323</v>
      </c>
      <c r="M121" s="37">
        <f t="shared" si="17"/>
        <v>60947121.404857449</v>
      </c>
      <c r="N121" s="41">
        <f>'jan-sep'!M121</f>
        <v>50021276.203486308</v>
      </c>
      <c r="O121" s="41">
        <f t="shared" si="19"/>
        <v>10925845.201371141</v>
      </c>
    </row>
    <row r="122" spans="1:15" s="34" customFormat="1" x14ac:dyDescent="0.3">
      <c r="A122" s="33">
        <v>709</v>
      </c>
      <c r="B122" s="34" t="s">
        <v>176</v>
      </c>
      <c r="C122" s="36">
        <v>998308</v>
      </c>
      <c r="D122" s="36">
        <v>43506</v>
      </c>
      <c r="E122" s="37">
        <f t="shared" si="11"/>
        <v>22946.444168620419</v>
      </c>
      <c r="F122" s="38">
        <f t="shared" si="18"/>
        <v>0.8776092020177777</v>
      </c>
      <c r="G122" s="39">
        <f t="shared" si="12"/>
        <v>1920.0575423741327</v>
      </c>
      <c r="H122" s="39">
        <f t="shared" si="13"/>
        <v>204.90466384470528</v>
      </c>
      <c r="I122" s="37">
        <f t="shared" si="14"/>
        <v>2124.9622062188382</v>
      </c>
      <c r="J122" s="40">
        <f t="shared" si="20"/>
        <v>-313.20606290218581</v>
      </c>
      <c r="K122" s="37">
        <f t="shared" si="15"/>
        <v>1811.7561433166525</v>
      </c>
      <c r="L122" s="37">
        <f t="shared" si="16"/>
        <v>92448605.743756771</v>
      </c>
      <c r="M122" s="37">
        <f t="shared" si="17"/>
        <v>78822262.771134287</v>
      </c>
      <c r="N122" s="41">
        <f>'jan-sep'!M122</f>
        <v>62379146.415911153</v>
      </c>
      <c r="O122" s="41">
        <f t="shared" si="19"/>
        <v>16443116.355223134</v>
      </c>
    </row>
    <row r="123" spans="1:15" s="34" customFormat="1" x14ac:dyDescent="0.3">
      <c r="A123" s="33">
        <v>711</v>
      </c>
      <c r="B123" s="34" t="s">
        <v>177</v>
      </c>
      <c r="C123" s="36">
        <v>145318</v>
      </c>
      <c r="D123" s="36">
        <v>6601</v>
      </c>
      <c r="E123" s="37">
        <f t="shared" si="11"/>
        <v>22014.543251022573</v>
      </c>
      <c r="F123" s="38">
        <f t="shared" si="18"/>
        <v>0.84196773989655316</v>
      </c>
      <c r="G123" s="39">
        <f t="shared" si="12"/>
        <v>2479.1980929328406</v>
      </c>
      <c r="H123" s="39">
        <f t="shared" si="13"/>
        <v>531.0699850039515</v>
      </c>
      <c r="I123" s="37">
        <f t="shared" si="14"/>
        <v>3010.268077936792</v>
      </c>
      <c r="J123" s="40">
        <f t="shared" si="20"/>
        <v>-313.20606290218581</v>
      </c>
      <c r="K123" s="37">
        <f t="shared" si="15"/>
        <v>2697.0620150346062</v>
      </c>
      <c r="L123" s="37">
        <f t="shared" si="16"/>
        <v>19870779.582460765</v>
      </c>
      <c r="M123" s="37">
        <f t="shared" si="17"/>
        <v>17803306.361243434</v>
      </c>
      <c r="N123" s="41">
        <f>'jan-sep'!M123</f>
        <v>14341003.283258166</v>
      </c>
      <c r="O123" s="41">
        <f t="shared" si="19"/>
        <v>3462303.0779852681</v>
      </c>
    </row>
    <row r="124" spans="1:15" s="34" customFormat="1" x14ac:dyDescent="0.3">
      <c r="A124" s="33">
        <v>713</v>
      </c>
      <c r="B124" s="34" t="s">
        <v>178</v>
      </c>
      <c r="C124" s="36">
        <v>214024</v>
      </c>
      <c r="D124" s="36">
        <v>9149</v>
      </c>
      <c r="E124" s="37">
        <f t="shared" si="11"/>
        <v>23393.157722155425</v>
      </c>
      <c r="F124" s="38">
        <f t="shared" si="18"/>
        <v>0.89469419882022361</v>
      </c>
      <c r="G124" s="39">
        <f t="shared" si="12"/>
        <v>1652.0294102531291</v>
      </c>
      <c r="H124" s="39">
        <f t="shared" si="13"/>
        <v>48.554920107453107</v>
      </c>
      <c r="I124" s="37">
        <f t="shared" si="14"/>
        <v>1700.5843303605823</v>
      </c>
      <c r="J124" s="40">
        <f t="shared" si="20"/>
        <v>-313.20606290218581</v>
      </c>
      <c r="K124" s="37">
        <f t="shared" si="15"/>
        <v>1387.3782674583965</v>
      </c>
      <c r="L124" s="37">
        <f t="shared" si="16"/>
        <v>15558646.038468968</v>
      </c>
      <c r="M124" s="37">
        <f t="shared" si="17"/>
        <v>12693123.768976869</v>
      </c>
      <c r="N124" s="41">
        <f>'jan-sep'!M124</f>
        <v>10762918.071281465</v>
      </c>
      <c r="O124" s="41">
        <f t="shared" si="19"/>
        <v>1930205.6976954043</v>
      </c>
    </row>
    <row r="125" spans="1:15" s="34" customFormat="1" x14ac:dyDescent="0.3">
      <c r="A125" s="33">
        <v>714</v>
      </c>
      <c r="B125" s="34" t="s">
        <v>179</v>
      </c>
      <c r="C125" s="36">
        <v>66225</v>
      </c>
      <c r="D125" s="36">
        <v>3114</v>
      </c>
      <c r="E125" s="37">
        <f t="shared" si="11"/>
        <v>21266.859344894026</v>
      </c>
      <c r="F125" s="38">
        <f t="shared" si="18"/>
        <v>0.81337183756863007</v>
      </c>
      <c r="G125" s="39">
        <f t="shared" si="12"/>
        <v>2927.8084366099683</v>
      </c>
      <c r="H125" s="39">
        <f t="shared" si="13"/>
        <v>792.75935214894264</v>
      </c>
      <c r="I125" s="37">
        <f t="shared" si="14"/>
        <v>3720.5677887589109</v>
      </c>
      <c r="J125" s="40">
        <f t="shared" si="20"/>
        <v>-313.20606290218581</v>
      </c>
      <c r="K125" s="37">
        <f t="shared" si="15"/>
        <v>3407.3617258567251</v>
      </c>
      <c r="L125" s="37">
        <f t="shared" si="16"/>
        <v>11585848.094195249</v>
      </c>
      <c r="M125" s="37">
        <f t="shared" si="17"/>
        <v>10610524.414317843</v>
      </c>
      <c r="N125" s="41">
        <f>'jan-sep'!M125</f>
        <v>8326136.7935261242</v>
      </c>
      <c r="O125" s="41">
        <f t="shared" si="19"/>
        <v>2284387.6207917184</v>
      </c>
    </row>
    <row r="126" spans="1:15" s="34" customFormat="1" x14ac:dyDescent="0.3">
      <c r="A126" s="33">
        <v>716</v>
      </c>
      <c r="B126" s="34" t="s">
        <v>180</v>
      </c>
      <c r="C126" s="36">
        <v>205745</v>
      </c>
      <c r="D126" s="36">
        <v>9253</v>
      </c>
      <c r="E126" s="37">
        <f t="shared" si="11"/>
        <v>22235.491192045822</v>
      </c>
      <c r="F126" s="38">
        <f t="shared" si="18"/>
        <v>0.85041811001856327</v>
      </c>
      <c r="G126" s="39">
        <f t="shared" si="12"/>
        <v>2346.6293283188911</v>
      </c>
      <c r="H126" s="39">
        <f t="shared" si="13"/>
        <v>453.73820564581433</v>
      </c>
      <c r="I126" s="37">
        <f t="shared" si="14"/>
        <v>2800.3675339647052</v>
      </c>
      <c r="J126" s="40">
        <f t="shared" si="20"/>
        <v>-313.20606290218581</v>
      </c>
      <c r="K126" s="37">
        <f t="shared" si="15"/>
        <v>2487.1614710625195</v>
      </c>
      <c r="L126" s="37">
        <f t="shared" si="16"/>
        <v>25911800.791775417</v>
      </c>
      <c r="M126" s="37">
        <f t="shared" si="17"/>
        <v>23013705.091741491</v>
      </c>
      <c r="N126" s="41">
        <f>'jan-sep'!M126</f>
        <v>20562307.450384442</v>
      </c>
      <c r="O126" s="41">
        <f t="shared" si="19"/>
        <v>2451397.6413570493</v>
      </c>
    </row>
    <row r="127" spans="1:15" s="34" customFormat="1" x14ac:dyDescent="0.3">
      <c r="A127" s="33">
        <v>719</v>
      </c>
      <c r="B127" s="34" t="s">
        <v>181</v>
      </c>
      <c r="C127" s="36">
        <v>117089</v>
      </c>
      <c r="D127" s="36">
        <v>5860</v>
      </c>
      <c r="E127" s="37">
        <f t="shared" si="11"/>
        <v>19981.058020477816</v>
      </c>
      <c r="F127" s="38">
        <f t="shared" si="18"/>
        <v>0.76419510822520276</v>
      </c>
      <c r="G127" s="39">
        <f t="shared" si="12"/>
        <v>3699.2892312596941</v>
      </c>
      <c r="H127" s="39">
        <f t="shared" si="13"/>
        <v>1242.7898156946162</v>
      </c>
      <c r="I127" s="37">
        <f t="shared" si="14"/>
        <v>4942.0790469543099</v>
      </c>
      <c r="J127" s="40">
        <f t="shared" si="20"/>
        <v>-313.20606290218581</v>
      </c>
      <c r="K127" s="37">
        <f t="shared" si="15"/>
        <v>4628.8729840521237</v>
      </c>
      <c r="L127" s="37">
        <f t="shared" si="16"/>
        <v>28960583.215152256</v>
      </c>
      <c r="M127" s="37">
        <f t="shared" si="17"/>
        <v>27125195.686545447</v>
      </c>
      <c r="N127" s="41">
        <f>'jan-sep'!M127</f>
        <v>21823872.707149345</v>
      </c>
      <c r="O127" s="41">
        <f t="shared" si="19"/>
        <v>5301322.9793961011</v>
      </c>
    </row>
    <row r="128" spans="1:15" s="34" customFormat="1" x14ac:dyDescent="0.3">
      <c r="A128" s="33">
        <v>720</v>
      </c>
      <c r="B128" s="34" t="s">
        <v>182</v>
      </c>
      <c r="C128" s="36">
        <v>253532</v>
      </c>
      <c r="D128" s="36">
        <v>11506</v>
      </c>
      <c r="E128" s="37">
        <f t="shared" si="11"/>
        <v>22034.764470710932</v>
      </c>
      <c r="F128" s="38">
        <f t="shared" si="18"/>
        <v>0.84274112022267766</v>
      </c>
      <c r="G128" s="39">
        <f t="shared" si="12"/>
        <v>2467.065361119825</v>
      </c>
      <c r="H128" s="39">
        <f t="shared" si="13"/>
        <v>523.99255811302567</v>
      </c>
      <c r="I128" s="37">
        <f t="shared" si="14"/>
        <v>2991.0579192328505</v>
      </c>
      <c r="J128" s="40">
        <f t="shared" si="20"/>
        <v>-313.20606290218581</v>
      </c>
      <c r="K128" s="37">
        <f t="shared" si="15"/>
        <v>2677.8518563306648</v>
      </c>
      <c r="L128" s="37">
        <f t="shared" si="16"/>
        <v>34415112.418693177</v>
      </c>
      <c r="M128" s="37">
        <f t="shared" si="17"/>
        <v>30811363.458940629</v>
      </c>
      <c r="N128" s="41">
        <f>'jan-sep'!M128</f>
        <v>27067072.076529056</v>
      </c>
      <c r="O128" s="41">
        <f t="shared" si="19"/>
        <v>3744291.3824115731</v>
      </c>
    </row>
    <row r="129" spans="1:15" s="34" customFormat="1" x14ac:dyDescent="0.3">
      <c r="A129" s="33">
        <v>722</v>
      </c>
      <c r="B129" s="34" t="s">
        <v>183</v>
      </c>
      <c r="C129" s="36">
        <v>572218</v>
      </c>
      <c r="D129" s="36">
        <v>21483</v>
      </c>
      <c r="E129" s="37">
        <f t="shared" si="11"/>
        <v>26635.851603593539</v>
      </c>
      <c r="F129" s="38">
        <f t="shared" si="18"/>
        <v>1.0187141981179157</v>
      </c>
      <c r="G129" s="39">
        <f t="shared" si="12"/>
        <v>-293.5869186097392</v>
      </c>
      <c r="H129" s="39">
        <f t="shared" si="13"/>
        <v>0</v>
      </c>
      <c r="I129" s="37">
        <f t="shared" si="14"/>
        <v>-293.5869186097392</v>
      </c>
      <c r="J129" s="40">
        <f t="shared" si="20"/>
        <v>-313.20606290218581</v>
      </c>
      <c r="K129" s="37">
        <f t="shared" si="15"/>
        <v>-606.79298151192506</v>
      </c>
      <c r="L129" s="37">
        <f t="shared" si="16"/>
        <v>-6307127.7724930272</v>
      </c>
      <c r="M129" s="37">
        <f t="shared" si="17"/>
        <v>-13035733.621820686</v>
      </c>
      <c r="N129" s="41">
        <f>'jan-sep'!M129</f>
        <v>-11859571.91535037</v>
      </c>
      <c r="O129" s="41">
        <f t="shared" si="19"/>
        <v>-1176161.7064703163</v>
      </c>
    </row>
    <row r="130" spans="1:15" s="34" customFormat="1" x14ac:dyDescent="0.3">
      <c r="A130" s="33">
        <v>723</v>
      </c>
      <c r="B130" s="34" t="s">
        <v>184</v>
      </c>
      <c r="C130" s="36">
        <v>125671</v>
      </c>
      <c r="D130" s="36">
        <v>4962</v>
      </c>
      <c r="E130" s="37">
        <f t="shared" si="11"/>
        <v>25326.682789197905</v>
      </c>
      <c r="F130" s="38">
        <f t="shared" si="18"/>
        <v>0.96864375626359545</v>
      </c>
      <c r="G130" s="39">
        <f t="shared" si="12"/>
        <v>491.91437002764138</v>
      </c>
      <c r="H130" s="39">
        <f t="shared" si="13"/>
        <v>0</v>
      </c>
      <c r="I130" s="37">
        <f t="shared" si="14"/>
        <v>491.91437002764138</v>
      </c>
      <c r="J130" s="40">
        <f t="shared" si="20"/>
        <v>-313.20606290218581</v>
      </c>
      <c r="K130" s="37">
        <f t="shared" si="15"/>
        <v>178.70830712545558</v>
      </c>
      <c r="L130" s="37">
        <f t="shared" si="16"/>
        <v>2440879.1040771566</v>
      </c>
      <c r="M130" s="37">
        <f t="shared" si="17"/>
        <v>886750.61995651061</v>
      </c>
      <c r="N130" s="41">
        <f>'jan-sep'!M130</f>
        <v>271503.09342416562</v>
      </c>
      <c r="O130" s="41">
        <f t="shared" si="19"/>
        <v>615247.52653234499</v>
      </c>
    </row>
    <row r="131" spans="1:15" s="34" customFormat="1" x14ac:dyDescent="0.3">
      <c r="A131" s="33">
        <v>728</v>
      </c>
      <c r="B131" s="34" t="s">
        <v>185</v>
      </c>
      <c r="C131" s="36">
        <v>54087</v>
      </c>
      <c r="D131" s="36">
        <v>2463</v>
      </c>
      <c r="E131" s="37">
        <f t="shared" si="11"/>
        <v>21959.805115712545</v>
      </c>
      <c r="F131" s="38">
        <f t="shared" si="18"/>
        <v>0.83987422637017117</v>
      </c>
      <c r="G131" s="39">
        <f t="shared" si="12"/>
        <v>2512.0409741188573</v>
      </c>
      <c r="H131" s="39">
        <f t="shared" si="13"/>
        <v>550.22833236246129</v>
      </c>
      <c r="I131" s="37">
        <f t="shared" si="14"/>
        <v>3062.2693064813184</v>
      </c>
      <c r="J131" s="40">
        <f t="shared" si="20"/>
        <v>-313.20606290218581</v>
      </c>
      <c r="K131" s="37">
        <f t="shared" si="15"/>
        <v>2749.0632435791326</v>
      </c>
      <c r="L131" s="37">
        <f t="shared" si="16"/>
        <v>7542369.3018634869</v>
      </c>
      <c r="M131" s="37">
        <f t="shared" si="17"/>
        <v>6770942.7689354038</v>
      </c>
      <c r="N131" s="41">
        <f>'jan-sep'!M131</f>
        <v>5233324.9108718159</v>
      </c>
      <c r="O131" s="41">
        <f t="shared" si="19"/>
        <v>1537617.8580635879</v>
      </c>
    </row>
    <row r="132" spans="1:15" s="34" customFormat="1" x14ac:dyDescent="0.3">
      <c r="A132" s="33">
        <v>805</v>
      </c>
      <c r="B132" s="34" t="s">
        <v>186</v>
      </c>
      <c r="C132" s="36">
        <v>823371</v>
      </c>
      <c r="D132" s="36">
        <v>35755</v>
      </c>
      <c r="E132" s="37">
        <f t="shared" si="11"/>
        <v>23028.135925045448</v>
      </c>
      <c r="F132" s="38">
        <f t="shared" si="18"/>
        <v>0.88073358314806383</v>
      </c>
      <c r="G132" s="39">
        <f t="shared" si="12"/>
        <v>1871.0424885191153</v>
      </c>
      <c r="H132" s="39">
        <f t="shared" si="13"/>
        <v>176.31254909594517</v>
      </c>
      <c r="I132" s="37">
        <f t="shared" si="14"/>
        <v>2047.3550376150604</v>
      </c>
      <c r="J132" s="40">
        <f t="shared" si="20"/>
        <v>-313.20606290218581</v>
      </c>
      <c r="K132" s="37">
        <f t="shared" si="15"/>
        <v>1734.1489747128746</v>
      </c>
      <c r="L132" s="37">
        <f t="shared" si="16"/>
        <v>73203179.369926482</v>
      </c>
      <c r="M132" s="37">
        <f t="shared" si="17"/>
        <v>62004496.590858832</v>
      </c>
      <c r="N132" s="41">
        <f>'jan-sep'!M132</f>
        <v>43566815.382956468</v>
      </c>
      <c r="O132" s="41">
        <f t="shared" si="19"/>
        <v>18437681.207902364</v>
      </c>
    </row>
    <row r="133" spans="1:15" s="34" customFormat="1" x14ac:dyDescent="0.3">
      <c r="A133" s="33">
        <v>806</v>
      </c>
      <c r="B133" s="34" t="s">
        <v>187</v>
      </c>
      <c r="C133" s="36">
        <v>1190540</v>
      </c>
      <c r="D133" s="36">
        <v>53745</v>
      </c>
      <c r="E133" s="37">
        <f t="shared" si="11"/>
        <v>22151.64201321053</v>
      </c>
      <c r="F133" s="38">
        <f t="shared" si="18"/>
        <v>0.84721121615793993</v>
      </c>
      <c r="G133" s="39">
        <f t="shared" si="12"/>
        <v>2396.9388356200657</v>
      </c>
      <c r="H133" s="39">
        <f t="shared" si="13"/>
        <v>483.08541823816626</v>
      </c>
      <c r="I133" s="37">
        <f t="shared" si="14"/>
        <v>2880.024253858232</v>
      </c>
      <c r="J133" s="40">
        <f t="shared" si="20"/>
        <v>-313.20606290218581</v>
      </c>
      <c r="K133" s="37">
        <f t="shared" si="15"/>
        <v>2566.8181909560462</v>
      </c>
      <c r="L133" s="37">
        <f t="shared" si="16"/>
        <v>154786903.52361068</v>
      </c>
      <c r="M133" s="37">
        <f t="shared" si="17"/>
        <v>137953643.67293271</v>
      </c>
      <c r="N133" s="41">
        <f>'jan-sep'!M133</f>
        <v>122946946.44125277</v>
      </c>
      <c r="O133" s="41">
        <f t="shared" si="19"/>
        <v>15006697.231679946</v>
      </c>
    </row>
    <row r="134" spans="1:15" s="34" customFormat="1" x14ac:dyDescent="0.3">
      <c r="A134" s="33">
        <v>807</v>
      </c>
      <c r="B134" s="34" t="s">
        <v>188</v>
      </c>
      <c r="C134" s="36">
        <v>275179</v>
      </c>
      <c r="D134" s="36">
        <v>12599</v>
      </c>
      <c r="E134" s="37">
        <f t="shared" si="11"/>
        <v>21841.336614016986</v>
      </c>
      <c r="F134" s="38">
        <f t="shared" si="18"/>
        <v>0.83534328264428181</v>
      </c>
      <c r="G134" s="39">
        <f t="shared" si="12"/>
        <v>2583.122075136193</v>
      </c>
      <c r="H134" s="39">
        <f t="shared" si="13"/>
        <v>591.69230795590693</v>
      </c>
      <c r="I134" s="37">
        <f t="shared" si="14"/>
        <v>3174.8143830920999</v>
      </c>
      <c r="J134" s="40">
        <f t="shared" si="20"/>
        <v>-313.20606290218581</v>
      </c>
      <c r="K134" s="37">
        <f t="shared" si="15"/>
        <v>2861.6083201899141</v>
      </c>
      <c r="L134" s="37">
        <f t="shared" si="16"/>
        <v>39999486.412577368</v>
      </c>
      <c r="M134" s="37">
        <f t="shared" si="17"/>
        <v>36053403.226072729</v>
      </c>
      <c r="N134" s="41">
        <f>'jan-sep'!M134</f>
        <v>28692251.320371088</v>
      </c>
      <c r="O134" s="41">
        <f t="shared" si="19"/>
        <v>7361151.905701641</v>
      </c>
    </row>
    <row r="135" spans="1:15" s="34" customFormat="1" x14ac:dyDescent="0.3">
      <c r="A135" s="33">
        <v>811</v>
      </c>
      <c r="B135" s="34" t="s">
        <v>189</v>
      </c>
      <c r="C135" s="36">
        <v>49531</v>
      </c>
      <c r="D135" s="36">
        <v>2361</v>
      </c>
      <c r="E135" s="37">
        <f t="shared" si="11"/>
        <v>20978.822532825074</v>
      </c>
      <c r="F135" s="38">
        <f t="shared" si="18"/>
        <v>0.80235558795130313</v>
      </c>
      <c r="G135" s="39">
        <f t="shared" si="12"/>
        <v>3100.6305238513401</v>
      </c>
      <c r="H135" s="39">
        <f t="shared" si="13"/>
        <v>893.57223637307607</v>
      </c>
      <c r="I135" s="37">
        <f t="shared" si="14"/>
        <v>3994.2027602244161</v>
      </c>
      <c r="J135" s="40">
        <f t="shared" si="20"/>
        <v>-313.20606290218581</v>
      </c>
      <c r="K135" s="37">
        <f t="shared" si="15"/>
        <v>3680.9966973222304</v>
      </c>
      <c r="L135" s="37">
        <f t="shared" si="16"/>
        <v>9430312.7168898471</v>
      </c>
      <c r="M135" s="37">
        <f t="shared" si="17"/>
        <v>8690833.202377785</v>
      </c>
      <c r="N135" s="41">
        <f>'jan-sep'!M135</f>
        <v>7721567.0582900327</v>
      </c>
      <c r="O135" s="41">
        <f t="shared" si="19"/>
        <v>969266.14408775233</v>
      </c>
    </row>
    <row r="136" spans="1:15" s="34" customFormat="1" x14ac:dyDescent="0.3">
      <c r="A136" s="33">
        <v>814</v>
      </c>
      <c r="B136" s="34" t="s">
        <v>190</v>
      </c>
      <c r="C136" s="36">
        <v>321502</v>
      </c>
      <c r="D136" s="36">
        <v>14140</v>
      </c>
      <c r="E136" s="37">
        <f t="shared" ref="E136:E199" si="21">(C136*1000)/D136</f>
        <v>22737.057991513437</v>
      </c>
      <c r="F136" s="38">
        <f t="shared" si="18"/>
        <v>0.86960102286574581</v>
      </c>
      <c r="G136" s="39">
        <f t="shared" ref="G136:G199" si="22">(E$437-E136)*0.6</f>
        <v>2045.6892486383222</v>
      </c>
      <c r="H136" s="39">
        <f t="shared" ref="H136:H199" si="23">IF(E136&gt;=E$437*0.9,0,IF(E136&lt;0.9*E$437,(E$437*0.9-E136)*0.35))</f>
        <v>278.1898258321491</v>
      </c>
      <c r="I136" s="37">
        <f t="shared" ref="I136:I199" si="24">G136+H136</f>
        <v>2323.8790744704711</v>
      </c>
      <c r="J136" s="40">
        <f t="shared" si="20"/>
        <v>-313.20606290218581</v>
      </c>
      <c r="K136" s="37">
        <f t="shared" ref="K136:K199" si="25">I136+J136</f>
        <v>2010.6730115682853</v>
      </c>
      <c r="L136" s="37">
        <f t="shared" ref="L136:L199" si="26">(I136*D136)</f>
        <v>32859650.113012463</v>
      </c>
      <c r="M136" s="37">
        <f t="shared" ref="M136:M199" si="27">(K136*D136)</f>
        <v>28430916.383575555</v>
      </c>
      <c r="N136" s="41">
        <f>'jan-sep'!M136</f>
        <v>23426292.504964471</v>
      </c>
      <c r="O136" s="41">
        <f t="shared" si="19"/>
        <v>5004623.8786110841</v>
      </c>
    </row>
    <row r="137" spans="1:15" s="34" customFormat="1" x14ac:dyDescent="0.3">
      <c r="A137" s="33">
        <v>815</v>
      </c>
      <c r="B137" s="34" t="s">
        <v>191</v>
      </c>
      <c r="C137" s="36">
        <v>220179</v>
      </c>
      <c r="D137" s="36">
        <v>10636</v>
      </c>
      <c r="E137" s="37">
        <f t="shared" si="21"/>
        <v>20701.297480255736</v>
      </c>
      <c r="F137" s="38">
        <f t="shared" ref="F137:F200" si="28">IF(ISNUMBER(C137),E137/E$437,"")</f>
        <v>0.79174137085799035</v>
      </c>
      <c r="G137" s="39">
        <f t="shared" si="22"/>
        <v>3267.1455553929422</v>
      </c>
      <c r="H137" s="39">
        <f t="shared" si="23"/>
        <v>990.70600477234416</v>
      </c>
      <c r="I137" s="37">
        <f t="shared" si="24"/>
        <v>4257.8515601652862</v>
      </c>
      <c r="J137" s="40">
        <f t="shared" si="20"/>
        <v>-313.20606290218581</v>
      </c>
      <c r="K137" s="37">
        <f t="shared" si="25"/>
        <v>3944.6454972631004</v>
      </c>
      <c r="L137" s="37">
        <f t="shared" si="26"/>
        <v>45286509.193917982</v>
      </c>
      <c r="M137" s="37">
        <f t="shared" si="27"/>
        <v>41955249.508890338</v>
      </c>
      <c r="N137" s="41">
        <f>'jan-sep'!M137</f>
        <v>35409208.039802127</v>
      </c>
      <c r="O137" s="41">
        <f t="shared" ref="O137:O200" si="29">M137-N137</f>
        <v>6546041.4690882117</v>
      </c>
    </row>
    <row r="138" spans="1:15" s="34" customFormat="1" x14ac:dyDescent="0.3">
      <c r="A138" s="33">
        <v>817</v>
      </c>
      <c r="B138" s="34" t="s">
        <v>192</v>
      </c>
      <c r="C138" s="36">
        <v>77204</v>
      </c>
      <c r="D138" s="36">
        <v>4111</v>
      </c>
      <c r="E138" s="37">
        <f t="shared" si="21"/>
        <v>18779.858915105815</v>
      </c>
      <c r="F138" s="38">
        <f t="shared" si="28"/>
        <v>0.71825407350176618</v>
      </c>
      <c r="G138" s="39">
        <f t="shared" si="22"/>
        <v>4420.0086944828954</v>
      </c>
      <c r="H138" s="39">
        <f t="shared" si="23"/>
        <v>1663.2095025748167</v>
      </c>
      <c r="I138" s="37">
        <f t="shared" si="24"/>
        <v>6083.2181970577121</v>
      </c>
      <c r="J138" s="40">
        <f t="shared" ref="J138:J201" si="30">I$439</f>
        <v>-313.20606290218581</v>
      </c>
      <c r="K138" s="37">
        <f t="shared" si="25"/>
        <v>5770.0121341555259</v>
      </c>
      <c r="L138" s="37">
        <f t="shared" si="26"/>
        <v>25008110.008104254</v>
      </c>
      <c r="M138" s="37">
        <f t="shared" si="27"/>
        <v>23720519.883513369</v>
      </c>
      <c r="N138" s="41">
        <f>'jan-sep'!M138</f>
        <v>20028202.764349997</v>
      </c>
      <c r="O138" s="41">
        <f t="shared" si="29"/>
        <v>3692317.1191633716</v>
      </c>
    </row>
    <row r="139" spans="1:15" s="34" customFormat="1" x14ac:dyDescent="0.3">
      <c r="A139" s="33">
        <v>819</v>
      </c>
      <c r="B139" s="34" t="s">
        <v>193</v>
      </c>
      <c r="C139" s="36">
        <v>139702</v>
      </c>
      <c r="D139" s="36">
        <v>6630</v>
      </c>
      <c r="E139" s="37">
        <f t="shared" si="21"/>
        <v>21071.191553544493</v>
      </c>
      <c r="F139" s="38">
        <f t="shared" si="28"/>
        <v>0.80588833149836603</v>
      </c>
      <c r="G139" s="39">
        <f t="shared" si="22"/>
        <v>3045.2091114196883</v>
      </c>
      <c r="H139" s="39">
        <f t="shared" si="23"/>
        <v>861.24307912127927</v>
      </c>
      <c r="I139" s="37">
        <f t="shared" si="24"/>
        <v>3906.4521905409674</v>
      </c>
      <c r="J139" s="40">
        <f t="shared" si="30"/>
        <v>-313.20606290218581</v>
      </c>
      <c r="K139" s="37">
        <f t="shared" si="25"/>
        <v>3593.2461276387817</v>
      </c>
      <c r="L139" s="37">
        <f t="shared" si="26"/>
        <v>25899778.023286615</v>
      </c>
      <c r="M139" s="37">
        <f t="shared" si="27"/>
        <v>23823221.826245122</v>
      </c>
      <c r="N139" s="41">
        <f>'jan-sep'!M139</f>
        <v>21528760.417815719</v>
      </c>
      <c r="O139" s="41">
        <f t="shared" si="29"/>
        <v>2294461.4084294029</v>
      </c>
    </row>
    <row r="140" spans="1:15" s="34" customFormat="1" x14ac:dyDescent="0.3">
      <c r="A140" s="33">
        <v>821</v>
      </c>
      <c r="B140" s="34" t="s">
        <v>194</v>
      </c>
      <c r="C140" s="36">
        <v>119039</v>
      </c>
      <c r="D140" s="36">
        <v>5977</v>
      </c>
      <c r="E140" s="37">
        <f t="shared" si="21"/>
        <v>19916.17868495901</v>
      </c>
      <c r="F140" s="38">
        <f t="shared" si="28"/>
        <v>0.76171373457734282</v>
      </c>
      <c r="G140" s="39">
        <f t="shared" si="22"/>
        <v>3738.2168325709781</v>
      </c>
      <c r="H140" s="39">
        <f t="shared" si="23"/>
        <v>1265.4975831261984</v>
      </c>
      <c r="I140" s="37">
        <f t="shared" si="24"/>
        <v>5003.7144156971763</v>
      </c>
      <c r="J140" s="40">
        <f t="shared" si="30"/>
        <v>-313.20606290218581</v>
      </c>
      <c r="K140" s="37">
        <f t="shared" si="25"/>
        <v>4690.5083527949901</v>
      </c>
      <c r="L140" s="37">
        <f t="shared" si="26"/>
        <v>29907201.062622022</v>
      </c>
      <c r="M140" s="37">
        <f t="shared" si="27"/>
        <v>28035168.424655657</v>
      </c>
      <c r="N140" s="41">
        <f>'jan-sep'!M140</f>
        <v>23748967.008640207</v>
      </c>
      <c r="O140" s="41">
        <f t="shared" si="29"/>
        <v>4286201.4160154499</v>
      </c>
    </row>
    <row r="141" spans="1:15" s="34" customFormat="1" x14ac:dyDescent="0.3">
      <c r="A141" s="33">
        <v>822</v>
      </c>
      <c r="B141" s="34" t="s">
        <v>195</v>
      </c>
      <c r="C141" s="36">
        <v>89886</v>
      </c>
      <c r="D141" s="36">
        <v>4346</v>
      </c>
      <c r="E141" s="37">
        <f t="shared" si="21"/>
        <v>20682.466635987115</v>
      </c>
      <c r="F141" s="38">
        <f t="shared" si="28"/>
        <v>0.79102116679977275</v>
      </c>
      <c r="G141" s="39">
        <f t="shared" si="22"/>
        <v>3278.4440619541151</v>
      </c>
      <c r="H141" s="39">
        <f t="shared" si="23"/>
        <v>997.29680026636152</v>
      </c>
      <c r="I141" s="37">
        <f t="shared" si="24"/>
        <v>4275.7408622204766</v>
      </c>
      <c r="J141" s="40">
        <f t="shared" si="30"/>
        <v>-313.20606290218581</v>
      </c>
      <c r="K141" s="37">
        <f t="shared" si="25"/>
        <v>3962.5347993182909</v>
      </c>
      <c r="L141" s="37">
        <f t="shared" si="26"/>
        <v>18582369.787210193</v>
      </c>
      <c r="M141" s="37">
        <f t="shared" si="27"/>
        <v>17221176.237837292</v>
      </c>
      <c r="N141" s="41">
        <f>'jan-sep'!M141</f>
        <v>15456807.130592331</v>
      </c>
      <c r="O141" s="41">
        <f t="shared" si="29"/>
        <v>1764369.107244961</v>
      </c>
    </row>
    <row r="142" spans="1:15" s="34" customFormat="1" x14ac:dyDescent="0.3">
      <c r="A142" s="33">
        <v>826</v>
      </c>
      <c r="B142" s="34" t="s">
        <v>196</v>
      </c>
      <c r="C142" s="36">
        <v>174120</v>
      </c>
      <c r="D142" s="36">
        <v>5913</v>
      </c>
      <c r="E142" s="37">
        <f t="shared" si="21"/>
        <v>29446.981227803146</v>
      </c>
      <c r="F142" s="38">
        <f t="shared" si="28"/>
        <v>1.1262286002685062</v>
      </c>
      <c r="G142" s="39">
        <f t="shared" si="22"/>
        <v>-1980.2646931355032</v>
      </c>
      <c r="H142" s="39">
        <f t="shared" si="23"/>
        <v>0</v>
      </c>
      <c r="I142" s="37">
        <f t="shared" si="24"/>
        <v>-1980.2646931355032</v>
      </c>
      <c r="J142" s="40">
        <f t="shared" si="30"/>
        <v>-313.20606290218581</v>
      </c>
      <c r="K142" s="37">
        <f t="shared" si="25"/>
        <v>-2293.4707560376892</v>
      </c>
      <c r="L142" s="37">
        <f t="shared" si="26"/>
        <v>-11709305.13051023</v>
      </c>
      <c r="M142" s="37">
        <f t="shared" si="27"/>
        <v>-13561292.580450855</v>
      </c>
      <c r="N142" s="41">
        <f>'jan-sep'!M142</f>
        <v>-15269752.722406872</v>
      </c>
      <c r="O142" s="41">
        <f t="shared" si="29"/>
        <v>1708460.1419560164</v>
      </c>
    </row>
    <row r="143" spans="1:15" s="34" customFormat="1" x14ac:dyDescent="0.3">
      <c r="A143" s="33">
        <v>827</v>
      </c>
      <c r="B143" s="34" t="s">
        <v>197</v>
      </c>
      <c r="C143" s="36">
        <v>42572</v>
      </c>
      <c r="D143" s="36">
        <v>1594</v>
      </c>
      <c r="E143" s="37">
        <f t="shared" si="21"/>
        <v>26707.653701380175</v>
      </c>
      <c r="F143" s="38">
        <f t="shared" si="28"/>
        <v>1.0214603395801256</v>
      </c>
      <c r="G143" s="39">
        <f t="shared" si="22"/>
        <v>-336.668177281721</v>
      </c>
      <c r="H143" s="39">
        <f t="shared" si="23"/>
        <v>0</v>
      </c>
      <c r="I143" s="37">
        <f t="shared" si="24"/>
        <v>-336.668177281721</v>
      </c>
      <c r="J143" s="40">
        <f t="shared" si="30"/>
        <v>-313.20606290218581</v>
      </c>
      <c r="K143" s="37">
        <f t="shared" si="25"/>
        <v>-649.87424018390675</v>
      </c>
      <c r="L143" s="37">
        <f t="shared" si="26"/>
        <v>-536649.07458706328</v>
      </c>
      <c r="M143" s="37">
        <f t="shared" si="27"/>
        <v>-1035899.5388531474</v>
      </c>
      <c r="N143" s="41">
        <f>'jan-sep'!M143</f>
        <v>-1130189.4536642241</v>
      </c>
      <c r="O143" s="41">
        <f t="shared" si="29"/>
        <v>94289.914811076713</v>
      </c>
    </row>
    <row r="144" spans="1:15" s="34" customFormat="1" x14ac:dyDescent="0.3">
      <c r="A144" s="33">
        <v>828</v>
      </c>
      <c r="B144" s="34" t="s">
        <v>198</v>
      </c>
      <c r="C144" s="36">
        <v>67492</v>
      </c>
      <c r="D144" s="36">
        <v>3002</v>
      </c>
      <c r="E144" s="37">
        <f t="shared" si="21"/>
        <v>22482.345103264492</v>
      </c>
      <c r="F144" s="38">
        <f t="shared" si="28"/>
        <v>0.85985927931031103</v>
      </c>
      <c r="G144" s="39">
        <f t="shared" si="22"/>
        <v>2198.5169815876893</v>
      </c>
      <c r="H144" s="39">
        <f t="shared" si="23"/>
        <v>367.33933671927986</v>
      </c>
      <c r="I144" s="37">
        <f t="shared" si="24"/>
        <v>2565.8563183069691</v>
      </c>
      <c r="J144" s="40">
        <f t="shared" si="30"/>
        <v>-313.20606290218581</v>
      </c>
      <c r="K144" s="37">
        <f t="shared" si="25"/>
        <v>2252.6502554047834</v>
      </c>
      <c r="L144" s="37">
        <f t="shared" si="26"/>
        <v>7702700.6675575217</v>
      </c>
      <c r="M144" s="37">
        <f t="shared" si="27"/>
        <v>6762456.06672516</v>
      </c>
      <c r="N144" s="41">
        <f>'jan-sep'!M144</f>
        <v>5707421.3083382845</v>
      </c>
      <c r="O144" s="41">
        <f t="shared" si="29"/>
        <v>1055034.7583868755</v>
      </c>
    </row>
    <row r="145" spans="1:15" s="34" customFormat="1" x14ac:dyDescent="0.3">
      <c r="A145" s="33">
        <v>829</v>
      </c>
      <c r="B145" s="34" t="s">
        <v>199</v>
      </c>
      <c r="C145" s="36">
        <v>53382</v>
      </c>
      <c r="D145" s="36">
        <v>2466</v>
      </c>
      <c r="E145" s="37">
        <f t="shared" si="21"/>
        <v>21647.201946472018</v>
      </c>
      <c r="F145" s="38">
        <f t="shared" si="28"/>
        <v>0.82791841239353003</v>
      </c>
      <c r="G145" s="39">
        <f t="shared" si="22"/>
        <v>2699.6028756631736</v>
      </c>
      <c r="H145" s="39">
        <f t="shared" si="23"/>
        <v>659.63944159664561</v>
      </c>
      <c r="I145" s="37">
        <f t="shared" si="24"/>
        <v>3359.2423172598192</v>
      </c>
      <c r="J145" s="40">
        <f t="shared" si="30"/>
        <v>-313.20606290218581</v>
      </c>
      <c r="K145" s="37">
        <f t="shared" si="25"/>
        <v>3046.0362543576334</v>
      </c>
      <c r="L145" s="37">
        <f t="shared" si="26"/>
        <v>8283891.5543627143</v>
      </c>
      <c r="M145" s="37">
        <f t="shared" si="27"/>
        <v>7511525.403245924</v>
      </c>
      <c r="N145" s="41">
        <f>'jan-sep'!M145</f>
        <v>7112922.2006536312</v>
      </c>
      <c r="O145" s="41">
        <f t="shared" si="29"/>
        <v>398603.2025922928</v>
      </c>
    </row>
    <row r="146" spans="1:15" s="34" customFormat="1" x14ac:dyDescent="0.3">
      <c r="A146" s="33">
        <v>830</v>
      </c>
      <c r="B146" s="34" t="s">
        <v>200</v>
      </c>
      <c r="C146" s="36">
        <v>37184</v>
      </c>
      <c r="D146" s="36">
        <v>1439</v>
      </c>
      <c r="E146" s="37">
        <f t="shared" si="21"/>
        <v>25840.166782487839</v>
      </c>
      <c r="F146" s="38">
        <f t="shared" si="28"/>
        <v>0.98828245384517266</v>
      </c>
      <c r="G146" s="39">
        <f t="shared" si="22"/>
        <v>183.82397405368101</v>
      </c>
      <c r="H146" s="39">
        <f t="shared" si="23"/>
        <v>0</v>
      </c>
      <c r="I146" s="37">
        <f t="shared" si="24"/>
        <v>183.82397405368101</v>
      </c>
      <c r="J146" s="40">
        <f t="shared" si="30"/>
        <v>-313.20606290218581</v>
      </c>
      <c r="K146" s="37">
        <f t="shared" si="25"/>
        <v>-129.38208884850479</v>
      </c>
      <c r="L146" s="37">
        <f t="shared" si="26"/>
        <v>264522.69866324699</v>
      </c>
      <c r="M146" s="37">
        <f t="shared" si="27"/>
        <v>-186180.82585299839</v>
      </c>
      <c r="N146" s="41">
        <f>'jan-sep'!M146</f>
        <v>-55306.539412057413</v>
      </c>
      <c r="O146" s="41">
        <f t="shared" si="29"/>
        <v>-130874.28644094098</v>
      </c>
    </row>
    <row r="147" spans="1:15" s="34" customFormat="1" x14ac:dyDescent="0.3">
      <c r="A147" s="33">
        <v>831</v>
      </c>
      <c r="B147" s="34" t="s">
        <v>201</v>
      </c>
      <c r="C147" s="36">
        <v>30042</v>
      </c>
      <c r="D147" s="36">
        <v>1298</v>
      </c>
      <c r="E147" s="37">
        <f t="shared" si="21"/>
        <v>23144.838212634822</v>
      </c>
      <c r="F147" s="38">
        <f t="shared" si="28"/>
        <v>0.88519697628786098</v>
      </c>
      <c r="G147" s="39">
        <f t="shared" si="22"/>
        <v>1801.0211159654907</v>
      </c>
      <c r="H147" s="39">
        <f t="shared" si="23"/>
        <v>135.46674843966412</v>
      </c>
      <c r="I147" s="37">
        <f t="shared" si="24"/>
        <v>1936.4878644051548</v>
      </c>
      <c r="J147" s="40">
        <f t="shared" si="30"/>
        <v>-313.20606290218581</v>
      </c>
      <c r="K147" s="37">
        <f t="shared" si="25"/>
        <v>1623.2818015029691</v>
      </c>
      <c r="L147" s="37">
        <f t="shared" si="26"/>
        <v>2513561.2479978912</v>
      </c>
      <c r="M147" s="37">
        <f t="shared" si="27"/>
        <v>2107019.7783508538</v>
      </c>
      <c r="N147" s="41">
        <f>'jan-sep'!M147</f>
        <v>1586960.7122661874</v>
      </c>
      <c r="O147" s="41">
        <f t="shared" si="29"/>
        <v>520059.06608466641</v>
      </c>
    </row>
    <row r="148" spans="1:15" s="34" customFormat="1" x14ac:dyDescent="0.3">
      <c r="A148" s="33">
        <v>833</v>
      </c>
      <c r="B148" s="34" t="s">
        <v>202</v>
      </c>
      <c r="C148" s="36">
        <v>73492</v>
      </c>
      <c r="D148" s="36">
        <v>2252</v>
      </c>
      <c r="E148" s="37">
        <f t="shared" si="21"/>
        <v>32634.10301953819</v>
      </c>
      <c r="F148" s="38">
        <f t="shared" si="28"/>
        <v>1.2481231906383319</v>
      </c>
      <c r="G148" s="39">
        <f t="shared" si="22"/>
        <v>-3892.5377681765294</v>
      </c>
      <c r="H148" s="39">
        <f t="shared" si="23"/>
        <v>0</v>
      </c>
      <c r="I148" s="37">
        <f t="shared" si="24"/>
        <v>-3892.5377681765294</v>
      </c>
      <c r="J148" s="40">
        <f t="shared" si="30"/>
        <v>-313.20606290218581</v>
      </c>
      <c r="K148" s="37">
        <f t="shared" si="25"/>
        <v>-4205.7438310787156</v>
      </c>
      <c r="L148" s="37">
        <f t="shared" si="26"/>
        <v>-8765995.0539335441</v>
      </c>
      <c r="M148" s="37">
        <f t="shared" si="27"/>
        <v>-9471335.1075892672</v>
      </c>
      <c r="N148" s="41">
        <f>'jan-sep'!M148</f>
        <v>-9934950.4702960048</v>
      </c>
      <c r="O148" s="41">
        <f t="shared" si="29"/>
        <v>463615.36270673759</v>
      </c>
    </row>
    <row r="149" spans="1:15" s="34" customFormat="1" x14ac:dyDescent="0.3">
      <c r="A149" s="33">
        <v>834</v>
      </c>
      <c r="B149" s="34" t="s">
        <v>203</v>
      </c>
      <c r="C149" s="36">
        <v>127489</v>
      </c>
      <c r="D149" s="36">
        <v>3689</v>
      </c>
      <c r="E149" s="37">
        <f t="shared" si="21"/>
        <v>34559.230143670371</v>
      </c>
      <c r="F149" s="38">
        <f t="shared" si="28"/>
        <v>1.3217515605407524</v>
      </c>
      <c r="G149" s="39">
        <f t="shared" si="22"/>
        <v>-5047.6140426558386</v>
      </c>
      <c r="H149" s="39">
        <f t="shared" si="23"/>
        <v>0</v>
      </c>
      <c r="I149" s="37">
        <f t="shared" si="24"/>
        <v>-5047.6140426558386</v>
      </c>
      <c r="J149" s="40">
        <f t="shared" si="30"/>
        <v>-313.20606290218581</v>
      </c>
      <c r="K149" s="37">
        <f t="shared" si="25"/>
        <v>-5360.8201055580248</v>
      </c>
      <c r="L149" s="37">
        <f t="shared" si="26"/>
        <v>-18620648.203357387</v>
      </c>
      <c r="M149" s="37">
        <f t="shared" si="27"/>
        <v>-19776065.369403552</v>
      </c>
      <c r="N149" s="41">
        <f>'jan-sep'!M149</f>
        <v>-18106813.359201577</v>
      </c>
      <c r="O149" s="41">
        <f t="shared" si="29"/>
        <v>-1669252.0102019757</v>
      </c>
    </row>
    <row r="150" spans="1:15" s="34" customFormat="1" x14ac:dyDescent="0.3">
      <c r="A150" s="33">
        <v>901</v>
      </c>
      <c r="B150" s="34" t="s">
        <v>204</v>
      </c>
      <c r="C150" s="36">
        <v>145729</v>
      </c>
      <c r="D150" s="36">
        <v>6909</v>
      </c>
      <c r="E150" s="37">
        <f t="shared" si="21"/>
        <v>21092.632797799972</v>
      </c>
      <c r="F150" s="38">
        <f t="shared" si="28"/>
        <v>0.80670837285741248</v>
      </c>
      <c r="G150" s="39">
        <f t="shared" si="22"/>
        <v>3032.3443648664011</v>
      </c>
      <c r="H150" s="39">
        <f t="shared" si="23"/>
        <v>853.73864363186181</v>
      </c>
      <c r="I150" s="37">
        <f t="shared" si="24"/>
        <v>3886.0830084982626</v>
      </c>
      <c r="J150" s="40">
        <f t="shared" si="30"/>
        <v>-313.20606290218581</v>
      </c>
      <c r="K150" s="37">
        <f t="shared" si="25"/>
        <v>3572.8769455960769</v>
      </c>
      <c r="L150" s="37">
        <f t="shared" si="26"/>
        <v>26848947.505714498</v>
      </c>
      <c r="M150" s="37">
        <f t="shared" si="27"/>
        <v>24685006.817123294</v>
      </c>
      <c r="N150" s="41">
        <f>'jan-sep'!M150</f>
        <v>21340358.36752471</v>
      </c>
      <c r="O150" s="41">
        <f t="shared" si="29"/>
        <v>3344648.4495985843</v>
      </c>
    </row>
    <row r="151" spans="1:15" s="34" customFormat="1" x14ac:dyDescent="0.3">
      <c r="A151" s="33">
        <v>904</v>
      </c>
      <c r="B151" s="34" t="s">
        <v>205</v>
      </c>
      <c r="C151" s="36">
        <v>538954</v>
      </c>
      <c r="D151" s="36">
        <v>22098</v>
      </c>
      <c r="E151" s="37">
        <f t="shared" si="21"/>
        <v>24389.265996922797</v>
      </c>
      <c r="F151" s="38">
        <f t="shared" si="28"/>
        <v>0.93279133412005233</v>
      </c>
      <c r="G151" s="39">
        <f t="shared" si="22"/>
        <v>1054.3644453927059</v>
      </c>
      <c r="H151" s="39">
        <f t="shared" si="23"/>
        <v>0</v>
      </c>
      <c r="I151" s="37">
        <f t="shared" si="24"/>
        <v>1054.3644453927059</v>
      </c>
      <c r="J151" s="40">
        <f t="shared" si="30"/>
        <v>-313.20606290218581</v>
      </c>
      <c r="K151" s="37">
        <f t="shared" si="25"/>
        <v>741.15838249052013</v>
      </c>
      <c r="L151" s="37">
        <f t="shared" si="26"/>
        <v>23299345.514288016</v>
      </c>
      <c r="M151" s="37">
        <f t="shared" si="27"/>
        <v>16378117.936275514</v>
      </c>
      <c r="N151" s="41">
        <f>'jan-sep'!M151</f>
        <v>19585305.553907145</v>
      </c>
      <c r="O151" s="41">
        <f t="shared" si="29"/>
        <v>-3207187.617631631</v>
      </c>
    </row>
    <row r="152" spans="1:15" s="34" customFormat="1" x14ac:dyDescent="0.3">
      <c r="A152" s="33">
        <v>906</v>
      </c>
      <c r="B152" s="34" t="s">
        <v>206</v>
      </c>
      <c r="C152" s="36">
        <v>985046</v>
      </c>
      <c r="D152" s="36">
        <v>44219</v>
      </c>
      <c r="E152" s="37">
        <f t="shared" si="21"/>
        <v>22276.532712182547</v>
      </c>
      <c r="F152" s="38">
        <f t="shared" si="28"/>
        <v>0.85198778310046253</v>
      </c>
      <c r="G152" s="39">
        <f t="shared" si="22"/>
        <v>2322.0044162368563</v>
      </c>
      <c r="H152" s="39">
        <f t="shared" si="23"/>
        <v>439.37367359796059</v>
      </c>
      <c r="I152" s="37">
        <f t="shared" si="24"/>
        <v>2761.3780898348168</v>
      </c>
      <c r="J152" s="40">
        <f t="shared" si="30"/>
        <v>-313.20606290218581</v>
      </c>
      <c r="K152" s="37">
        <f t="shared" si="25"/>
        <v>2448.1720269326311</v>
      </c>
      <c r="L152" s="37">
        <f t="shared" si="26"/>
        <v>122105377.75440577</v>
      </c>
      <c r="M152" s="37">
        <f t="shared" si="27"/>
        <v>108255718.85893402</v>
      </c>
      <c r="N152" s="41">
        <f>'jan-sep'!M152</f>
        <v>87505135.620723054</v>
      </c>
      <c r="O152" s="41">
        <f t="shared" si="29"/>
        <v>20750583.238210961</v>
      </c>
    </row>
    <row r="153" spans="1:15" s="34" customFormat="1" x14ac:dyDescent="0.3">
      <c r="A153" s="33">
        <v>911</v>
      </c>
      <c r="B153" s="34" t="s">
        <v>207</v>
      </c>
      <c r="C153" s="36">
        <v>45530</v>
      </c>
      <c r="D153" s="36">
        <v>2481</v>
      </c>
      <c r="E153" s="37">
        <f t="shared" si="21"/>
        <v>18351.471180975412</v>
      </c>
      <c r="F153" s="38">
        <f t="shared" si="28"/>
        <v>0.7018699655876296</v>
      </c>
      <c r="G153" s="39">
        <f t="shared" si="22"/>
        <v>4677.0413349611372</v>
      </c>
      <c r="H153" s="39">
        <f t="shared" si="23"/>
        <v>1813.1452095204577</v>
      </c>
      <c r="I153" s="37">
        <f t="shared" si="24"/>
        <v>6490.1865444815949</v>
      </c>
      <c r="J153" s="40">
        <f t="shared" si="30"/>
        <v>-313.20606290218581</v>
      </c>
      <c r="K153" s="37">
        <f t="shared" si="25"/>
        <v>6176.9804815794087</v>
      </c>
      <c r="L153" s="37">
        <f t="shared" si="26"/>
        <v>16102152.816858837</v>
      </c>
      <c r="M153" s="37">
        <f t="shared" si="27"/>
        <v>15325088.574798513</v>
      </c>
      <c r="N153" s="41">
        <f>'jan-sep'!M153</f>
        <v>12174158.64956272</v>
      </c>
      <c r="O153" s="41">
        <f t="shared" si="29"/>
        <v>3150929.925235793</v>
      </c>
    </row>
    <row r="154" spans="1:15" s="34" customFormat="1" x14ac:dyDescent="0.3">
      <c r="A154" s="33">
        <v>912</v>
      </c>
      <c r="B154" s="34" t="s">
        <v>208</v>
      </c>
      <c r="C154" s="36">
        <v>35660</v>
      </c>
      <c r="D154" s="36">
        <v>2018</v>
      </c>
      <c r="E154" s="37">
        <f t="shared" si="21"/>
        <v>17670.961347869179</v>
      </c>
      <c r="F154" s="38">
        <f t="shared" si="28"/>
        <v>0.67584320138795806</v>
      </c>
      <c r="G154" s="39">
        <f t="shared" si="22"/>
        <v>5085.347234824877</v>
      </c>
      <c r="H154" s="39">
        <f t="shared" si="23"/>
        <v>2051.3236511076393</v>
      </c>
      <c r="I154" s="37">
        <f t="shared" si="24"/>
        <v>7136.6708859325163</v>
      </c>
      <c r="J154" s="40">
        <f t="shared" si="30"/>
        <v>-313.20606290218581</v>
      </c>
      <c r="K154" s="37">
        <f t="shared" si="25"/>
        <v>6823.4648230303301</v>
      </c>
      <c r="L154" s="37">
        <f t="shared" si="26"/>
        <v>14401801.847811818</v>
      </c>
      <c r="M154" s="37">
        <f t="shared" si="27"/>
        <v>13769752.012875207</v>
      </c>
      <c r="N154" s="41">
        <f>'jan-sep'!M154</f>
        <v>11074260.259902284</v>
      </c>
      <c r="O154" s="41">
        <f t="shared" si="29"/>
        <v>2695491.7529729232</v>
      </c>
    </row>
    <row r="155" spans="1:15" s="34" customFormat="1" x14ac:dyDescent="0.3">
      <c r="A155" s="33">
        <v>914</v>
      </c>
      <c r="B155" s="34" t="s">
        <v>209</v>
      </c>
      <c r="C155" s="36">
        <v>125133</v>
      </c>
      <c r="D155" s="36">
        <v>6048</v>
      </c>
      <c r="E155" s="37">
        <f t="shared" si="21"/>
        <v>20689.980158730159</v>
      </c>
      <c r="F155" s="38">
        <f t="shared" si="28"/>
        <v>0.79130852882634251</v>
      </c>
      <c r="G155" s="39">
        <f t="shared" si="22"/>
        <v>3273.9359483082885</v>
      </c>
      <c r="H155" s="39">
        <f t="shared" si="23"/>
        <v>994.66706730629619</v>
      </c>
      <c r="I155" s="37">
        <f t="shared" si="24"/>
        <v>4268.6030156145844</v>
      </c>
      <c r="J155" s="40">
        <f t="shared" si="30"/>
        <v>-313.20606290218581</v>
      </c>
      <c r="K155" s="37">
        <f t="shared" si="25"/>
        <v>3955.3969527123986</v>
      </c>
      <c r="L155" s="37">
        <f t="shared" si="26"/>
        <v>25816511.038437005</v>
      </c>
      <c r="M155" s="37">
        <f t="shared" si="27"/>
        <v>23922240.770004585</v>
      </c>
      <c r="N155" s="41">
        <f>'jan-sep'!M155</f>
        <v>17980936.200143214</v>
      </c>
      <c r="O155" s="41">
        <f t="shared" si="29"/>
        <v>5941304.5698613711</v>
      </c>
    </row>
    <row r="156" spans="1:15" s="34" customFormat="1" x14ac:dyDescent="0.3">
      <c r="A156" s="33">
        <v>919</v>
      </c>
      <c r="B156" s="34" t="s">
        <v>210</v>
      </c>
      <c r="C156" s="36">
        <v>110620</v>
      </c>
      <c r="D156" s="36">
        <v>5532</v>
      </c>
      <c r="E156" s="37">
        <f t="shared" si="21"/>
        <v>19996.38467100506</v>
      </c>
      <c r="F156" s="38">
        <f t="shared" si="28"/>
        <v>0.7647812909661964</v>
      </c>
      <c r="G156" s="39">
        <f t="shared" si="22"/>
        <v>3690.0932409433481</v>
      </c>
      <c r="H156" s="39">
        <f t="shared" si="23"/>
        <v>1237.4254880100807</v>
      </c>
      <c r="I156" s="37">
        <f t="shared" si="24"/>
        <v>4927.5187289534288</v>
      </c>
      <c r="J156" s="40">
        <f t="shared" si="30"/>
        <v>-313.20606290218581</v>
      </c>
      <c r="K156" s="37">
        <f t="shared" si="25"/>
        <v>4614.3126660512426</v>
      </c>
      <c r="L156" s="37">
        <f t="shared" si="26"/>
        <v>27259033.608570367</v>
      </c>
      <c r="M156" s="37">
        <f t="shared" si="27"/>
        <v>25526377.668595474</v>
      </c>
      <c r="N156" s="41">
        <f>'jan-sep'!M156</f>
        <v>18120552.357670676</v>
      </c>
      <c r="O156" s="41">
        <f t="shared" si="29"/>
        <v>7405825.3109247983</v>
      </c>
    </row>
    <row r="157" spans="1:15" s="34" customFormat="1" x14ac:dyDescent="0.3">
      <c r="A157" s="33">
        <v>926</v>
      </c>
      <c r="B157" s="34" t="s">
        <v>211</v>
      </c>
      <c r="C157" s="36">
        <v>244266</v>
      </c>
      <c r="D157" s="36">
        <v>10340</v>
      </c>
      <c r="E157" s="37">
        <f t="shared" si="21"/>
        <v>23623.40425531915</v>
      </c>
      <c r="F157" s="38">
        <f t="shared" si="28"/>
        <v>0.90350020269395259</v>
      </c>
      <c r="G157" s="39">
        <f t="shared" si="22"/>
        <v>1513.8814903548939</v>
      </c>
      <c r="H157" s="39">
        <f t="shared" si="23"/>
        <v>0</v>
      </c>
      <c r="I157" s="37">
        <f t="shared" si="24"/>
        <v>1513.8814903548939</v>
      </c>
      <c r="J157" s="40">
        <f t="shared" si="30"/>
        <v>-313.20606290218581</v>
      </c>
      <c r="K157" s="37">
        <f t="shared" si="25"/>
        <v>1200.6754274527082</v>
      </c>
      <c r="L157" s="37">
        <f t="shared" si="26"/>
        <v>15653534.610269602</v>
      </c>
      <c r="M157" s="37">
        <f t="shared" si="27"/>
        <v>12414983.919861002</v>
      </c>
      <c r="N157" s="41">
        <f>'jan-sep'!M157</f>
        <v>9490526.8815005776</v>
      </c>
      <c r="O157" s="41">
        <f t="shared" si="29"/>
        <v>2924457.0383604243</v>
      </c>
    </row>
    <row r="158" spans="1:15" s="34" customFormat="1" x14ac:dyDescent="0.3">
      <c r="A158" s="33">
        <v>928</v>
      </c>
      <c r="B158" s="34" t="s">
        <v>212</v>
      </c>
      <c r="C158" s="36">
        <v>91856</v>
      </c>
      <c r="D158" s="36">
        <v>5035</v>
      </c>
      <c r="E158" s="37">
        <f t="shared" si="21"/>
        <v>18243.495531281034</v>
      </c>
      <c r="F158" s="38">
        <f t="shared" si="28"/>
        <v>0.69774033124998258</v>
      </c>
      <c r="G158" s="39">
        <f t="shared" si="22"/>
        <v>4741.826724777763</v>
      </c>
      <c r="H158" s="39">
        <f t="shared" si="23"/>
        <v>1850.9366869134899</v>
      </c>
      <c r="I158" s="37">
        <f t="shared" si="24"/>
        <v>6592.7634116912532</v>
      </c>
      <c r="J158" s="40">
        <f t="shared" si="30"/>
        <v>-313.20606290218581</v>
      </c>
      <c r="K158" s="37">
        <f t="shared" si="25"/>
        <v>6279.557348789067</v>
      </c>
      <c r="L158" s="37">
        <f t="shared" si="26"/>
        <v>33194563.777865458</v>
      </c>
      <c r="M158" s="37">
        <f t="shared" si="27"/>
        <v>31617571.251152951</v>
      </c>
      <c r="N158" s="41">
        <f>'jan-sep'!M158</f>
        <v>25139418.017149646</v>
      </c>
      <c r="O158" s="41">
        <f t="shared" si="29"/>
        <v>6478153.2340033054</v>
      </c>
    </row>
    <row r="159" spans="1:15" s="34" customFormat="1" x14ac:dyDescent="0.3">
      <c r="A159" s="33">
        <v>929</v>
      </c>
      <c r="B159" s="34" t="s">
        <v>213</v>
      </c>
      <c r="C159" s="36">
        <v>38635</v>
      </c>
      <c r="D159" s="36">
        <v>1832</v>
      </c>
      <c r="E159" s="37">
        <f t="shared" si="21"/>
        <v>21088.973799126637</v>
      </c>
      <c r="F159" s="38">
        <f t="shared" si="28"/>
        <v>0.8065684308741452</v>
      </c>
      <c r="G159" s="39">
        <f t="shared" si="22"/>
        <v>3034.5397640704018</v>
      </c>
      <c r="H159" s="39">
        <f t="shared" si="23"/>
        <v>855.01929316752876</v>
      </c>
      <c r="I159" s="37">
        <f t="shared" si="24"/>
        <v>3889.5590572379306</v>
      </c>
      <c r="J159" s="40">
        <f t="shared" si="30"/>
        <v>-313.20606290218581</v>
      </c>
      <c r="K159" s="37">
        <f t="shared" si="25"/>
        <v>3576.3529943357448</v>
      </c>
      <c r="L159" s="37">
        <f t="shared" si="26"/>
        <v>7125672.192859889</v>
      </c>
      <c r="M159" s="37">
        <f t="shared" si="27"/>
        <v>6551878.6856230842</v>
      </c>
      <c r="N159" s="41">
        <f>'jan-sep'!M159</f>
        <v>4360178.2934296234</v>
      </c>
      <c r="O159" s="41">
        <f t="shared" si="29"/>
        <v>2191700.3921934608</v>
      </c>
    </row>
    <row r="160" spans="1:15" s="34" customFormat="1" x14ac:dyDescent="0.3">
      <c r="A160" s="33">
        <v>935</v>
      </c>
      <c r="B160" s="34" t="s">
        <v>214</v>
      </c>
      <c r="C160" s="36">
        <v>26599</v>
      </c>
      <c r="D160" s="36">
        <v>1315</v>
      </c>
      <c r="E160" s="37">
        <f t="shared" si="21"/>
        <v>20227.376425855513</v>
      </c>
      <c r="F160" s="38">
        <f t="shared" si="28"/>
        <v>0.77361579657226398</v>
      </c>
      <c r="G160" s="39">
        <f t="shared" si="22"/>
        <v>3551.4981880330765</v>
      </c>
      <c r="H160" s="39">
        <f t="shared" si="23"/>
        <v>1156.5783738124223</v>
      </c>
      <c r="I160" s="37">
        <f t="shared" si="24"/>
        <v>4708.0765618454989</v>
      </c>
      <c r="J160" s="40">
        <f t="shared" si="30"/>
        <v>-313.20606290218581</v>
      </c>
      <c r="K160" s="37">
        <f t="shared" si="25"/>
        <v>4394.8704989433127</v>
      </c>
      <c r="L160" s="37">
        <f t="shared" si="26"/>
        <v>6191120.6788268313</v>
      </c>
      <c r="M160" s="37">
        <f t="shared" si="27"/>
        <v>5779254.706110456</v>
      </c>
      <c r="N160" s="41">
        <f>'jan-sep'!M160</f>
        <v>3923928.6876964839</v>
      </c>
      <c r="O160" s="41">
        <f t="shared" si="29"/>
        <v>1855326.0184139721</v>
      </c>
    </row>
    <row r="161" spans="1:15" s="34" customFormat="1" x14ac:dyDescent="0.3">
      <c r="A161" s="33">
        <v>937</v>
      </c>
      <c r="B161" s="34" t="s">
        <v>215</v>
      </c>
      <c r="C161" s="36">
        <v>70930</v>
      </c>
      <c r="D161" s="36">
        <v>3567</v>
      </c>
      <c r="E161" s="37">
        <f t="shared" si="21"/>
        <v>19885.057471264368</v>
      </c>
      <c r="F161" s="38">
        <f t="shared" si="28"/>
        <v>0.7605234733187497</v>
      </c>
      <c r="G161" s="39">
        <f t="shared" si="22"/>
        <v>3756.889560787763</v>
      </c>
      <c r="H161" s="39">
        <f t="shared" si="23"/>
        <v>1276.3900079193229</v>
      </c>
      <c r="I161" s="37">
        <f t="shared" si="24"/>
        <v>5033.2795687070857</v>
      </c>
      <c r="J161" s="40">
        <f t="shared" si="30"/>
        <v>-313.20606290218581</v>
      </c>
      <c r="K161" s="37">
        <f t="shared" si="25"/>
        <v>4720.0735058048995</v>
      </c>
      <c r="L161" s="37">
        <f t="shared" si="26"/>
        <v>17953708.221578173</v>
      </c>
      <c r="M161" s="37">
        <f t="shared" si="27"/>
        <v>16836502.195206076</v>
      </c>
      <c r="N161" s="41">
        <f>'jan-sep'!M161</f>
        <v>13592027.5505805</v>
      </c>
      <c r="O161" s="41">
        <f t="shared" si="29"/>
        <v>3244474.6446255762</v>
      </c>
    </row>
    <row r="162" spans="1:15" s="34" customFormat="1" x14ac:dyDescent="0.3">
      <c r="A162" s="33">
        <v>938</v>
      </c>
      <c r="B162" s="34" t="s">
        <v>216</v>
      </c>
      <c r="C162" s="36">
        <v>27028</v>
      </c>
      <c r="D162" s="36">
        <v>1189</v>
      </c>
      <c r="E162" s="37">
        <f t="shared" si="21"/>
        <v>22731.707317073171</v>
      </c>
      <c r="F162" s="38">
        <f t="shared" si="28"/>
        <v>0.86939638108807982</v>
      </c>
      <c r="G162" s="39">
        <f t="shared" si="22"/>
        <v>2048.8996533024815</v>
      </c>
      <c r="H162" s="39">
        <f t="shared" si="23"/>
        <v>280.06256188624207</v>
      </c>
      <c r="I162" s="37">
        <f t="shared" si="24"/>
        <v>2328.9622151887233</v>
      </c>
      <c r="J162" s="40">
        <f t="shared" si="30"/>
        <v>-313.20606290218581</v>
      </c>
      <c r="K162" s="37">
        <f t="shared" si="25"/>
        <v>2015.7561522865376</v>
      </c>
      <c r="L162" s="37">
        <f t="shared" si="26"/>
        <v>2769136.0738593922</v>
      </c>
      <c r="M162" s="37">
        <f t="shared" si="27"/>
        <v>2396734.0650686934</v>
      </c>
      <c r="N162" s="41">
        <f>'jan-sep'!M162</f>
        <v>1755092.516860167</v>
      </c>
      <c r="O162" s="41">
        <f t="shared" si="29"/>
        <v>641641.54820852634</v>
      </c>
    </row>
    <row r="163" spans="1:15" s="34" customFormat="1" x14ac:dyDescent="0.3">
      <c r="A163" s="33">
        <v>940</v>
      </c>
      <c r="B163" s="34" t="s">
        <v>217</v>
      </c>
      <c r="C163" s="36">
        <v>43029</v>
      </c>
      <c r="D163" s="36">
        <v>1251</v>
      </c>
      <c r="E163" s="37">
        <f t="shared" si="21"/>
        <v>34395.683453237412</v>
      </c>
      <c r="F163" s="38">
        <f t="shared" si="28"/>
        <v>1.3154965573939119</v>
      </c>
      <c r="G163" s="39">
        <f t="shared" si="22"/>
        <v>-4949.4860283960634</v>
      </c>
      <c r="H163" s="39">
        <f t="shared" si="23"/>
        <v>0</v>
      </c>
      <c r="I163" s="37">
        <f t="shared" si="24"/>
        <v>-4949.4860283960634</v>
      </c>
      <c r="J163" s="40">
        <f t="shared" si="30"/>
        <v>-313.20606290218581</v>
      </c>
      <c r="K163" s="37">
        <f t="shared" si="25"/>
        <v>-5262.6920912982496</v>
      </c>
      <c r="L163" s="37">
        <f t="shared" si="26"/>
        <v>-6191807.0215234756</v>
      </c>
      <c r="M163" s="37">
        <f t="shared" si="27"/>
        <v>-6583627.80621411</v>
      </c>
      <c r="N163" s="41">
        <f>'jan-sep'!M163</f>
        <v>-7113003.3918029759</v>
      </c>
      <c r="O163" s="41">
        <f t="shared" si="29"/>
        <v>529375.58558886591</v>
      </c>
    </row>
    <row r="164" spans="1:15" s="34" customFormat="1" x14ac:dyDescent="0.3">
      <c r="A164" s="33">
        <v>941</v>
      </c>
      <c r="B164" s="34" t="s">
        <v>218</v>
      </c>
      <c r="C164" s="36">
        <v>67507</v>
      </c>
      <c r="D164" s="36">
        <v>933</v>
      </c>
      <c r="E164" s="37">
        <f t="shared" si="21"/>
        <v>72354.769560557339</v>
      </c>
      <c r="F164" s="38">
        <f t="shared" si="28"/>
        <v>2.7672789347927367</v>
      </c>
      <c r="G164" s="39">
        <f t="shared" si="22"/>
        <v>-27724.937692788018</v>
      </c>
      <c r="H164" s="39">
        <f t="shared" si="23"/>
        <v>0</v>
      </c>
      <c r="I164" s="37">
        <f t="shared" si="24"/>
        <v>-27724.937692788018</v>
      </c>
      <c r="J164" s="40">
        <f t="shared" si="30"/>
        <v>-313.20606290218581</v>
      </c>
      <c r="K164" s="37">
        <f t="shared" si="25"/>
        <v>-28038.143755690206</v>
      </c>
      <c r="L164" s="37">
        <f t="shared" si="26"/>
        <v>-25867366.86737122</v>
      </c>
      <c r="M164" s="37">
        <f t="shared" si="27"/>
        <v>-26159588.124058962</v>
      </c>
      <c r="N164" s="41">
        <f>'jan-sep'!M164</f>
        <v>-23041462.961272724</v>
      </c>
      <c r="O164" s="41">
        <f t="shared" si="29"/>
        <v>-3118125.1627862379</v>
      </c>
    </row>
    <row r="165" spans="1:15" s="34" customFormat="1" x14ac:dyDescent="0.3">
      <c r="A165" s="33">
        <v>1001</v>
      </c>
      <c r="B165" s="34" t="s">
        <v>219</v>
      </c>
      <c r="C165" s="36">
        <v>2137141</v>
      </c>
      <c r="D165" s="36">
        <v>87446</v>
      </c>
      <c r="E165" s="37">
        <f t="shared" si="21"/>
        <v>24439.551265924114</v>
      </c>
      <c r="F165" s="38">
        <f t="shared" si="28"/>
        <v>0.93471454341893989</v>
      </c>
      <c r="G165" s="39">
        <f t="shared" si="22"/>
        <v>1024.1932839919157</v>
      </c>
      <c r="H165" s="39">
        <f t="shared" si="23"/>
        <v>0</v>
      </c>
      <c r="I165" s="37">
        <f t="shared" si="24"/>
        <v>1024.1932839919157</v>
      </c>
      <c r="J165" s="40">
        <f t="shared" si="30"/>
        <v>-313.20606290218581</v>
      </c>
      <c r="K165" s="37">
        <f t="shared" si="25"/>
        <v>710.98722108972993</v>
      </c>
      <c r="L165" s="37">
        <f t="shared" si="26"/>
        <v>89561605.911957055</v>
      </c>
      <c r="M165" s="37">
        <f t="shared" si="27"/>
        <v>62172988.53541252</v>
      </c>
      <c r="N165" s="41">
        <f>'jan-sep'!M165</f>
        <v>44366868.905193463</v>
      </c>
      <c r="O165" s="41">
        <f t="shared" si="29"/>
        <v>17806119.630219057</v>
      </c>
    </row>
    <row r="166" spans="1:15" s="34" customFormat="1" x14ac:dyDescent="0.3">
      <c r="A166" s="33">
        <v>1002</v>
      </c>
      <c r="B166" s="34" t="s">
        <v>220</v>
      </c>
      <c r="C166" s="36">
        <v>331085</v>
      </c>
      <c r="D166" s="36">
        <v>15437</v>
      </c>
      <c r="E166" s="37">
        <f t="shared" si="21"/>
        <v>21447.496275183003</v>
      </c>
      <c r="F166" s="38">
        <f t="shared" si="28"/>
        <v>0.82028047365537682</v>
      </c>
      <c r="G166" s="39">
        <f t="shared" si="22"/>
        <v>2819.4262784365824</v>
      </c>
      <c r="H166" s="39">
        <f t="shared" si="23"/>
        <v>729.53642654780106</v>
      </c>
      <c r="I166" s="37">
        <f t="shared" si="24"/>
        <v>3548.9627049843834</v>
      </c>
      <c r="J166" s="40">
        <f t="shared" si="30"/>
        <v>-313.20606290218581</v>
      </c>
      <c r="K166" s="37">
        <f t="shared" si="25"/>
        <v>3235.7566420821977</v>
      </c>
      <c r="L166" s="37">
        <f t="shared" si="26"/>
        <v>54785337.276843928</v>
      </c>
      <c r="M166" s="37">
        <f t="shared" si="27"/>
        <v>49950375.283822887</v>
      </c>
      <c r="N166" s="41">
        <f>'jan-sep'!M166</f>
        <v>38717787.453970052</v>
      </c>
      <c r="O166" s="41">
        <f t="shared" si="29"/>
        <v>11232587.829852834</v>
      </c>
    </row>
    <row r="167" spans="1:15" s="34" customFormat="1" x14ac:dyDescent="0.3">
      <c r="A167" s="33">
        <v>1003</v>
      </c>
      <c r="B167" s="34" t="s">
        <v>221</v>
      </c>
      <c r="C167" s="36">
        <v>218073</v>
      </c>
      <c r="D167" s="36">
        <v>9596</v>
      </c>
      <c r="E167" s="37">
        <f t="shared" si="21"/>
        <v>22725.406419341391</v>
      </c>
      <c r="F167" s="38">
        <f t="shared" si="28"/>
        <v>0.86915539709118039</v>
      </c>
      <c r="G167" s="39">
        <f t="shared" si="22"/>
        <v>2052.6801919415498</v>
      </c>
      <c r="H167" s="39">
        <f t="shared" si="23"/>
        <v>282.26787609236521</v>
      </c>
      <c r="I167" s="37">
        <f t="shared" si="24"/>
        <v>2334.9480680339148</v>
      </c>
      <c r="J167" s="40">
        <f t="shared" si="30"/>
        <v>-313.20606290218581</v>
      </c>
      <c r="K167" s="37">
        <f t="shared" si="25"/>
        <v>2021.742005131729</v>
      </c>
      <c r="L167" s="37">
        <f t="shared" si="26"/>
        <v>22406161.660853446</v>
      </c>
      <c r="M167" s="37">
        <f t="shared" si="27"/>
        <v>19400636.281244073</v>
      </c>
      <c r="N167" s="41">
        <f>'jan-sep'!M167</f>
        <v>17637114.248772219</v>
      </c>
      <c r="O167" s="41">
        <f t="shared" si="29"/>
        <v>1763522.0324718542</v>
      </c>
    </row>
    <row r="168" spans="1:15" s="34" customFormat="1" x14ac:dyDescent="0.3">
      <c r="A168" s="33">
        <v>1004</v>
      </c>
      <c r="B168" s="34" t="s">
        <v>222</v>
      </c>
      <c r="C168" s="36">
        <v>220444</v>
      </c>
      <c r="D168" s="36">
        <v>9069</v>
      </c>
      <c r="E168" s="37">
        <f t="shared" si="21"/>
        <v>24307.420884331237</v>
      </c>
      <c r="F168" s="38">
        <f t="shared" si="28"/>
        <v>0.9296610877331738</v>
      </c>
      <c r="G168" s="39">
        <f t="shared" si="22"/>
        <v>1103.4715129476419</v>
      </c>
      <c r="H168" s="39">
        <f t="shared" si="23"/>
        <v>0</v>
      </c>
      <c r="I168" s="37">
        <f t="shared" si="24"/>
        <v>1103.4715129476419</v>
      </c>
      <c r="J168" s="40">
        <f t="shared" si="30"/>
        <v>-313.20606290218581</v>
      </c>
      <c r="K168" s="37">
        <f t="shared" si="25"/>
        <v>790.26545004545619</v>
      </c>
      <c r="L168" s="37">
        <f t="shared" si="26"/>
        <v>10007383.150922164</v>
      </c>
      <c r="M168" s="37">
        <f t="shared" si="27"/>
        <v>7166917.3664622419</v>
      </c>
      <c r="N168" s="41">
        <f>'jan-sep'!M168</f>
        <v>4909566.7783683585</v>
      </c>
      <c r="O168" s="41">
        <f t="shared" si="29"/>
        <v>2257350.5880938834</v>
      </c>
    </row>
    <row r="169" spans="1:15" s="34" customFormat="1" x14ac:dyDescent="0.3">
      <c r="A169" s="33">
        <v>1014</v>
      </c>
      <c r="B169" s="34" t="s">
        <v>223</v>
      </c>
      <c r="C169" s="36">
        <v>265276</v>
      </c>
      <c r="D169" s="36">
        <v>14095</v>
      </c>
      <c r="E169" s="37">
        <f t="shared" si="21"/>
        <v>18820.574671869457</v>
      </c>
      <c r="F169" s="38">
        <f t="shared" si="28"/>
        <v>0.71981128744482037</v>
      </c>
      <c r="G169" s="39">
        <f t="shared" si="22"/>
        <v>4395.5792404247095</v>
      </c>
      <c r="H169" s="39">
        <f t="shared" si="23"/>
        <v>1648.9589877075418</v>
      </c>
      <c r="I169" s="37">
        <f t="shared" si="24"/>
        <v>6044.5382281322509</v>
      </c>
      <c r="J169" s="40">
        <f t="shared" si="30"/>
        <v>-313.20606290218581</v>
      </c>
      <c r="K169" s="37">
        <f t="shared" si="25"/>
        <v>5731.3321652300647</v>
      </c>
      <c r="L169" s="37">
        <f t="shared" si="26"/>
        <v>85197766.325524077</v>
      </c>
      <c r="M169" s="37">
        <f t="shared" si="27"/>
        <v>80783126.868917763</v>
      </c>
      <c r="N169" s="41">
        <f>'jan-sep'!M169</f>
        <v>60023283.158237197</v>
      </c>
      <c r="O169" s="41">
        <f t="shared" si="29"/>
        <v>20759843.710680567</v>
      </c>
    </row>
    <row r="170" spans="1:15" s="34" customFormat="1" x14ac:dyDescent="0.3">
      <c r="A170" s="33">
        <v>1017</v>
      </c>
      <c r="B170" s="34" t="s">
        <v>224</v>
      </c>
      <c r="C170" s="36">
        <v>117703</v>
      </c>
      <c r="D170" s="36">
        <v>6354</v>
      </c>
      <c r="E170" s="37">
        <f t="shared" si="21"/>
        <v>18524.236701290527</v>
      </c>
      <c r="F170" s="38">
        <f t="shared" si="28"/>
        <v>0.7084775519006008</v>
      </c>
      <c r="G170" s="39">
        <f t="shared" si="22"/>
        <v>4573.382022772068</v>
      </c>
      <c r="H170" s="39">
        <f t="shared" si="23"/>
        <v>1752.6772774101673</v>
      </c>
      <c r="I170" s="37">
        <f t="shared" si="24"/>
        <v>6326.0593001822353</v>
      </c>
      <c r="J170" s="40">
        <f t="shared" si="30"/>
        <v>-313.20606290218581</v>
      </c>
      <c r="K170" s="37">
        <f t="shared" si="25"/>
        <v>6012.8532372800491</v>
      </c>
      <c r="L170" s="37">
        <f t="shared" si="26"/>
        <v>40195780.793357924</v>
      </c>
      <c r="M170" s="37">
        <f t="shared" si="27"/>
        <v>38205669.469677433</v>
      </c>
      <c r="N170" s="41">
        <f>'jan-sep'!M170</f>
        <v>29381309.757888556</v>
      </c>
      <c r="O170" s="41">
        <f t="shared" si="29"/>
        <v>8824359.7117888778</v>
      </c>
    </row>
    <row r="171" spans="1:15" s="34" customFormat="1" x14ac:dyDescent="0.3">
      <c r="A171" s="33">
        <v>1018</v>
      </c>
      <c r="B171" s="34" t="s">
        <v>225</v>
      </c>
      <c r="C171" s="36">
        <v>256779</v>
      </c>
      <c r="D171" s="36">
        <v>11217</v>
      </c>
      <c r="E171" s="37">
        <f t="shared" si="21"/>
        <v>22891.949719176249</v>
      </c>
      <c r="F171" s="38">
        <f t="shared" si="28"/>
        <v>0.87552500849569392</v>
      </c>
      <c r="G171" s="39">
        <f t="shared" si="22"/>
        <v>1952.7542120406345</v>
      </c>
      <c r="H171" s="39">
        <f t="shared" si="23"/>
        <v>223.97772115016468</v>
      </c>
      <c r="I171" s="37">
        <f t="shared" si="24"/>
        <v>2176.7319331907993</v>
      </c>
      <c r="J171" s="40">
        <f t="shared" si="30"/>
        <v>-313.20606290218581</v>
      </c>
      <c r="K171" s="37">
        <f t="shared" si="25"/>
        <v>1863.5258702886135</v>
      </c>
      <c r="L171" s="37">
        <f t="shared" si="26"/>
        <v>24416402.094601195</v>
      </c>
      <c r="M171" s="37">
        <f t="shared" si="27"/>
        <v>20903169.687027376</v>
      </c>
      <c r="N171" s="41">
        <f>'jan-sep'!M171</f>
        <v>15334166.494214036</v>
      </c>
      <c r="O171" s="41">
        <f t="shared" si="29"/>
        <v>5569003.1928133406</v>
      </c>
    </row>
    <row r="172" spans="1:15" s="34" customFormat="1" x14ac:dyDescent="0.3">
      <c r="A172" s="33">
        <v>1021</v>
      </c>
      <c r="B172" s="34" t="s">
        <v>226</v>
      </c>
      <c r="C172" s="36">
        <v>45197</v>
      </c>
      <c r="D172" s="36">
        <v>2294</v>
      </c>
      <c r="E172" s="37">
        <f t="shared" si="21"/>
        <v>19702.266782911945</v>
      </c>
      <c r="F172" s="38">
        <f t="shared" si="28"/>
        <v>0.7535324646481939</v>
      </c>
      <c r="G172" s="39">
        <f t="shared" si="22"/>
        <v>3866.5639737992169</v>
      </c>
      <c r="H172" s="39">
        <f t="shared" si="23"/>
        <v>1340.3667488426709</v>
      </c>
      <c r="I172" s="37">
        <f t="shared" si="24"/>
        <v>5206.9307226418878</v>
      </c>
      <c r="J172" s="40">
        <f t="shared" si="30"/>
        <v>-313.20606290218581</v>
      </c>
      <c r="K172" s="37">
        <f t="shared" si="25"/>
        <v>4893.7246597397016</v>
      </c>
      <c r="L172" s="37">
        <f t="shared" si="26"/>
        <v>11944699.07774049</v>
      </c>
      <c r="M172" s="37">
        <f t="shared" si="27"/>
        <v>11226204.369442875</v>
      </c>
      <c r="N172" s="41">
        <f>'jan-sep'!M172</f>
        <v>8015410.9198294505</v>
      </c>
      <c r="O172" s="41">
        <f t="shared" si="29"/>
        <v>3210793.449613424</v>
      </c>
    </row>
    <row r="173" spans="1:15" s="34" customFormat="1" x14ac:dyDescent="0.3">
      <c r="A173" s="33">
        <v>1026</v>
      </c>
      <c r="B173" s="34" t="s">
        <v>227</v>
      </c>
      <c r="C173" s="36">
        <v>31707</v>
      </c>
      <c r="D173" s="36">
        <v>925</v>
      </c>
      <c r="E173" s="37">
        <f t="shared" si="21"/>
        <v>34277.83783783784</v>
      </c>
      <c r="F173" s="38">
        <f t="shared" si="28"/>
        <v>1.3109894365636814</v>
      </c>
      <c r="G173" s="39">
        <f t="shared" si="22"/>
        <v>-4878.7786591563199</v>
      </c>
      <c r="H173" s="39">
        <f t="shared" si="23"/>
        <v>0</v>
      </c>
      <c r="I173" s="37">
        <f t="shared" si="24"/>
        <v>-4878.7786591563199</v>
      </c>
      <c r="J173" s="40">
        <f t="shared" si="30"/>
        <v>-313.20606290218581</v>
      </c>
      <c r="K173" s="37">
        <f t="shared" si="25"/>
        <v>-5191.9847220585061</v>
      </c>
      <c r="L173" s="37">
        <f t="shared" si="26"/>
        <v>-4512870.2597195962</v>
      </c>
      <c r="M173" s="37">
        <f t="shared" si="27"/>
        <v>-4802585.8679041183</v>
      </c>
      <c r="N173" s="41">
        <f>'jan-sep'!M173</f>
        <v>-5621888.3592468044</v>
      </c>
      <c r="O173" s="41">
        <f t="shared" si="29"/>
        <v>819302.49134268612</v>
      </c>
    </row>
    <row r="174" spans="1:15" s="34" customFormat="1" x14ac:dyDescent="0.3">
      <c r="A174" s="33">
        <v>1027</v>
      </c>
      <c r="B174" s="34" t="s">
        <v>228</v>
      </c>
      <c r="C174" s="36">
        <v>34560</v>
      </c>
      <c r="D174" s="36">
        <v>1750</v>
      </c>
      <c r="E174" s="37">
        <f t="shared" si="21"/>
        <v>19748.571428571428</v>
      </c>
      <c r="F174" s="38">
        <f t="shared" si="28"/>
        <v>0.75530343111377407</v>
      </c>
      <c r="G174" s="39">
        <f t="shared" si="22"/>
        <v>3838.7811864035275</v>
      </c>
      <c r="H174" s="39">
        <f t="shared" si="23"/>
        <v>1324.1601228618522</v>
      </c>
      <c r="I174" s="37">
        <f t="shared" si="24"/>
        <v>5162.9413092653795</v>
      </c>
      <c r="J174" s="40">
        <f t="shared" si="30"/>
        <v>-313.20606290218581</v>
      </c>
      <c r="K174" s="37">
        <f t="shared" si="25"/>
        <v>4849.7352463631933</v>
      </c>
      <c r="L174" s="37">
        <f t="shared" si="26"/>
        <v>9035147.2912144139</v>
      </c>
      <c r="M174" s="37">
        <f t="shared" si="27"/>
        <v>8487036.6811355874</v>
      </c>
      <c r="N174" s="41">
        <f>'jan-sep'!M174</f>
        <v>6997085.7060599579</v>
      </c>
      <c r="O174" s="41">
        <f t="shared" si="29"/>
        <v>1489950.9750756295</v>
      </c>
    </row>
    <row r="175" spans="1:15" s="34" customFormat="1" x14ac:dyDescent="0.3">
      <c r="A175" s="33">
        <v>1029</v>
      </c>
      <c r="B175" s="34" t="s">
        <v>229</v>
      </c>
      <c r="C175" s="36">
        <v>99683</v>
      </c>
      <c r="D175" s="36">
        <v>4880</v>
      </c>
      <c r="E175" s="37">
        <f t="shared" si="21"/>
        <v>20426.844262295082</v>
      </c>
      <c r="F175" s="38">
        <f t="shared" si="28"/>
        <v>0.78124463908396491</v>
      </c>
      <c r="G175" s="39">
        <f t="shared" si="22"/>
        <v>3431.8174861693346</v>
      </c>
      <c r="H175" s="39">
        <f t="shared" si="23"/>
        <v>1086.7646310585731</v>
      </c>
      <c r="I175" s="37">
        <f t="shared" si="24"/>
        <v>4518.5821172279075</v>
      </c>
      <c r="J175" s="40">
        <f t="shared" si="30"/>
        <v>-313.20606290218581</v>
      </c>
      <c r="K175" s="37">
        <f t="shared" si="25"/>
        <v>4205.3760543257213</v>
      </c>
      <c r="L175" s="37">
        <f t="shared" si="26"/>
        <v>22050680.732072189</v>
      </c>
      <c r="M175" s="37">
        <f t="shared" si="27"/>
        <v>20522235.145109519</v>
      </c>
      <c r="N175" s="41">
        <f>'jan-sep'!M175</f>
        <v>18480824.711755771</v>
      </c>
      <c r="O175" s="41">
        <f t="shared" si="29"/>
        <v>2041410.4333537482</v>
      </c>
    </row>
    <row r="176" spans="1:15" s="34" customFormat="1" x14ac:dyDescent="0.3">
      <c r="A176" s="33">
        <v>1032</v>
      </c>
      <c r="B176" s="34" t="s">
        <v>230</v>
      </c>
      <c r="C176" s="36">
        <v>163668</v>
      </c>
      <c r="D176" s="36">
        <v>8335</v>
      </c>
      <c r="E176" s="37">
        <f t="shared" si="21"/>
        <v>19636.232753449309</v>
      </c>
      <c r="F176" s="38">
        <f t="shared" si="28"/>
        <v>0.75100692860100227</v>
      </c>
      <c r="G176" s="39">
        <f t="shared" si="22"/>
        <v>3906.1843914767987</v>
      </c>
      <c r="H176" s="39">
        <f t="shared" si="23"/>
        <v>1363.4786591545937</v>
      </c>
      <c r="I176" s="37">
        <f t="shared" si="24"/>
        <v>5269.6630506313923</v>
      </c>
      <c r="J176" s="40">
        <f t="shared" si="30"/>
        <v>-313.20606290218581</v>
      </c>
      <c r="K176" s="37">
        <f t="shared" si="25"/>
        <v>4956.456987729206</v>
      </c>
      <c r="L176" s="37">
        <f t="shared" si="26"/>
        <v>43922641.527012654</v>
      </c>
      <c r="M176" s="37">
        <f t="shared" si="27"/>
        <v>41312068.992722936</v>
      </c>
      <c r="N176" s="41">
        <f>'jan-sep'!M176</f>
        <v>32414336.777148437</v>
      </c>
      <c r="O176" s="41">
        <f t="shared" si="29"/>
        <v>8897732.2155744992</v>
      </c>
    </row>
    <row r="177" spans="1:15" s="34" customFormat="1" x14ac:dyDescent="0.3">
      <c r="A177" s="33">
        <v>1034</v>
      </c>
      <c r="B177" s="34" t="s">
        <v>231</v>
      </c>
      <c r="C177" s="36">
        <v>34383</v>
      </c>
      <c r="D177" s="36">
        <v>1693</v>
      </c>
      <c r="E177" s="37">
        <f t="shared" si="21"/>
        <v>20308.919078558771</v>
      </c>
      <c r="F177" s="38">
        <f t="shared" si="28"/>
        <v>0.77673447508486682</v>
      </c>
      <c r="G177" s="39">
        <f t="shared" si="22"/>
        <v>3502.5725964111216</v>
      </c>
      <c r="H177" s="39">
        <f t="shared" si="23"/>
        <v>1128.0384453662821</v>
      </c>
      <c r="I177" s="37">
        <f t="shared" si="24"/>
        <v>4630.6110417774034</v>
      </c>
      <c r="J177" s="40">
        <f t="shared" si="30"/>
        <v>-313.20606290218581</v>
      </c>
      <c r="K177" s="37">
        <f t="shared" si="25"/>
        <v>4317.4049788752172</v>
      </c>
      <c r="L177" s="37">
        <f t="shared" si="26"/>
        <v>7839624.4937291443</v>
      </c>
      <c r="M177" s="37">
        <f t="shared" si="27"/>
        <v>7309366.6292357426</v>
      </c>
      <c r="N177" s="41">
        <f>'jan-sep'!M177</f>
        <v>5725087.200205435</v>
      </c>
      <c r="O177" s="41">
        <f t="shared" si="29"/>
        <v>1584279.4290303076</v>
      </c>
    </row>
    <row r="178" spans="1:15" s="34" customFormat="1" x14ac:dyDescent="0.3">
      <c r="A178" s="33">
        <v>1037</v>
      </c>
      <c r="B178" s="34" t="s">
        <v>232</v>
      </c>
      <c r="C178" s="36">
        <v>147305</v>
      </c>
      <c r="D178" s="36">
        <v>5948</v>
      </c>
      <c r="E178" s="37">
        <f t="shared" si="21"/>
        <v>24765.467383994619</v>
      </c>
      <c r="F178" s="38">
        <f t="shared" si="28"/>
        <v>0.94717952414548467</v>
      </c>
      <c r="G178" s="39">
        <f t="shared" si="22"/>
        <v>828.64361314961275</v>
      </c>
      <c r="H178" s="39">
        <f t="shared" si="23"/>
        <v>0</v>
      </c>
      <c r="I178" s="37">
        <f t="shared" si="24"/>
        <v>828.64361314961275</v>
      </c>
      <c r="J178" s="40">
        <f t="shared" si="30"/>
        <v>-313.20606290218581</v>
      </c>
      <c r="K178" s="37">
        <f t="shared" si="25"/>
        <v>515.437550247427</v>
      </c>
      <c r="L178" s="37">
        <f t="shared" si="26"/>
        <v>4928772.2110138964</v>
      </c>
      <c r="M178" s="37">
        <f t="shared" si="27"/>
        <v>3065822.548871696</v>
      </c>
      <c r="N178" s="41">
        <f>'jan-sep'!M178</f>
        <v>4233783.3937297333</v>
      </c>
      <c r="O178" s="41">
        <f t="shared" si="29"/>
        <v>-1167960.8448580373</v>
      </c>
    </row>
    <row r="179" spans="1:15" s="34" customFormat="1" x14ac:dyDescent="0.3">
      <c r="A179" s="33">
        <v>1046</v>
      </c>
      <c r="B179" s="34" t="s">
        <v>233</v>
      </c>
      <c r="C179" s="36">
        <v>91415</v>
      </c>
      <c r="D179" s="36">
        <v>1838</v>
      </c>
      <c r="E179" s="37">
        <f t="shared" si="21"/>
        <v>49736.126224156695</v>
      </c>
      <c r="F179" s="38">
        <f t="shared" si="28"/>
        <v>1.9022067962376532</v>
      </c>
      <c r="G179" s="39">
        <f t="shared" si="22"/>
        <v>-14153.751690947633</v>
      </c>
      <c r="H179" s="39">
        <f t="shared" si="23"/>
        <v>0</v>
      </c>
      <c r="I179" s="37">
        <f t="shared" si="24"/>
        <v>-14153.751690947633</v>
      </c>
      <c r="J179" s="40">
        <f t="shared" si="30"/>
        <v>-313.20606290218581</v>
      </c>
      <c r="K179" s="37">
        <f t="shared" si="25"/>
        <v>-14466.957753849818</v>
      </c>
      <c r="L179" s="37">
        <f t="shared" si="26"/>
        <v>-26014595.607961748</v>
      </c>
      <c r="M179" s="37">
        <f t="shared" si="27"/>
        <v>-26590268.351575967</v>
      </c>
      <c r="N179" s="41">
        <f>'jan-sep'!M179</f>
        <v>-23668314.815454729</v>
      </c>
      <c r="O179" s="41">
        <f t="shared" si="29"/>
        <v>-2921953.536121238</v>
      </c>
    </row>
    <row r="180" spans="1:15" s="34" customFormat="1" x14ac:dyDescent="0.3">
      <c r="A180" s="33">
        <v>1101</v>
      </c>
      <c r="B180" s="34" t="s">
        <v>234</v>
      </c>
      <c r="C180" s="36">
        <v>399310</v>
      </c>
      <c r="D180" s="36">
        <v>14916</v>
      </c>
      <c r="E180" s="37">
        <f t="shared" si="21"/>
        <v>26770.581925449183</v>
      </c>
      <c r="F180" s="38">
        <f t="shared" si="28"/>
        <v>1.0238670910621317</v>
      </c>
      <c r="G180" s="39">
        <f t="shared" si="22"/>
        <v>-374.42511172312589</v>
      </c>
      <c r="H180" s="39">
        <f t="shared" si="23"/>
        <v>0</v>
      </c>
      <c r="I180" s="37">
        <f t="shared" si="24"/>
        <v>-374.42511172312589</v>
      </c>
      <c r="J180" s="40">
        <f t="shared" si="30"/>
        <v>-313.20606290218581</v>
      </c>
      <c r="K180" s="37">
        <f t="shared" si="25"/>
        <v>-687.6311746253117</v>
      </c>
      <c r="L180" s="37">
        <f t="shared" si="26"/>
        <v>-5584924.9664621456</v>
      </c>
      <c r="M180" s="37">
        <f t="shared" si="27"/>
        <v>-10256706.60071115</v>
      </c>
      <c r="N180" s="41">
        <f>'jan-sep'!M180</f>
        <v>-8229945.4773246888</v>
      </c>
      <c r="O180" s="41">
        <f t="shared" si="29"/>
        <v>-2026761.1233864613</v>
      </c>
    </row>
    <row r="181" spans="1:15" s="34" customFormat="1" x14ac:dyDescent="0.3">
      <c r="A181" s="33">
        <v>1102</v>
      </c>
      <c r="B181" s="34" t="s">
        <v>235</v>
      </c>
      <c r="C181" s="36">
        <v>2139497</v>
      </c>
      <c r="D181" s="36">
        <v>73624</v>
      </c>
      <c r="E181" s="37">
        <f t="shared" si="21"/>
        <v>29059.776703248939</v>
      </c>
      <c r="F181" s="38">
        <f t="shared" si="28"/>
        <v>1.1114195844874732</v>
      </c>
      <c r="G181" s="39">
        <f t="shared" si="22"/>
        <v>-1747.9419784029792</v>
      </c>
      <c r="H181" s="39">
        <f t="shared" si="23"/>
        <v>0</v>
      </c>
      <c r="I181" s="37">
        <f t="shared" si="24"/>
        <v>-1747.9419784029792</v>
      </c>
      <c r="J181" s="40">
        <f t="shared" si="30"/>
        <v>-313.20606290218581</v>
      </c>
      <c r="K181" s="37">
        <f t="shared" si="25"/>
        <v>-2061.148041305165</v>
      </c>
      <c r="L181" s="37">
        <f t="shared" si="26"/>
        <v>-128690480.21794094</v>
      </c>
      <c r="M181" s="37">
        <f t="shared" si="27"/>
        <v>-151749963.39305148</v>
      </c>
      <c r="N181" s="41">
        <f>'jan-sep'!M181</f>
        <v>-137836662.44452617</v>
      </c>
      <c r="O181" s="41">
        <f t="shared" si="29"/>
        <v>-13913300.94852531</v>
      </c>
    </row>
    <row r="182" spans="1:15" s="34" customFormat="1" x14ac:dyDescent="0.3">
      <c r="A182" s="33">
        <v>1103</v>
      </c>
      <c r="B182" s="34" t="s">
        <v>236</v>
      </c>
      <c r="C182" s="36">
        <v>4865695</v>
      </c>
      <c r="D182" s="36">
        <v>132102</v>
      </c>
      <c r="E182" s="37">
        <f t="shared" si="21"/>
        <v>36832.863999031055</v>
      </c>
      <c r="F182" s="38">
        <f t="shared" si="28"/>
        <v>1.4087089112666822</v>
      </c>
      <c r="G182" s="39">
        <f t="shared" si="22"/>
        <v>-6411.7943558722482</v>
      </c>
      <c r="H182" s="39">
        <f t="shared" si="23"/>
        <v>0</v>
      </c>
      <c r="I182" s="37">
        <f t="shared" si="24"/>
        <v>-6411.7943558722482</v>
      </c>
      <c r="J182" s="40">
        <f t="shared" si="30"/>
        <v>-313.20606290218581</v>
      </c>
      <c r="K182" s="37">
        <f t="shared" si="25"/>
        <v>-6725.0004187744344</v>
      </c>
      <c r="L182" s="37">
        <f t="shared" si="26"/>
        <v>-847010857.99943578</v>
      </c>
      <c r="M182" s="37">
        <f t="shared" si="27"/>
        <v>-888386005.32094038</v>
      </c>
      <c r="N182" s="41">
        <f>'jan-sep'!M182</f>
        <v>-746056959.6034826</v>
      </c>
      <c r="O182" s="41">
        <f t="shared" si="29"/>
        <v>-142329045.71745777</v>
      </c>
    </row>
    <row r="183" spans="1:15" s="34" customFormat="1" x14ac:dyDescent="0.3">
      <c r="A183" s="33">
        <v>1106</v>
      </c>
      <c r="B183" s="34" t="s">
        <v>237</v>
      </c>
      <c r="C183" s="36">
        <v>937525</v>
      </c>
      <c r="D183" s="36">
        <v>36538</v>
      </c>
      <c r="E183" s="37">
        <f t="shared" si="21"/>
        <v>25658.903059828124</v>
      </c>
      <c r="F183" s="38">
        <f t="shared" si="28"/>
        <v>0.98134984547111759</v>
      </c>
      <c r="G183" s="39">
        <f t="shared" si="22"/>
        <v>292.58220764950966</v>
      </c>
      <c r="H183" s="39">
        <f t="shared" si="23"/>
        <v>0</v>
      </c>
      <c r="I183" s="37">
        <f t="shared" si="24"/>
        <v>292.58220764950966</v>
      </c>
      <c r="J183" s="40">
        <f t="shared" si="30"/>
        <v>-313.20606290218581</v>
      </c>
      <c r="K183" s="37">
        <f t="shared" si="25"/>
        <v>-20.623855252676151</v>
      </c>
      <c r="L183" s="37">
        <f t="shared" si="26"/>
        <v>10690368.703097783</v>
      </c>
      <c r="M183" s="37">
        <f t="shared" si="27"/>
        <v>-753554.42322228116</v>
      </c>
      <c r="N183" s="41">
        <f>'jan-sep'!M183</f>
        <v>-622051.10287538706</v>
      </c>
      <c r="O183" s="41">
        <f t="shared" si="29"/>
        <v>-131503.32034689409</v>
      </c>
    </row>
    <row r="184" spans="1:15" s="34" customFormat="1" x14ac:dyDescent="0.3">
      <c r="A184" s="33">
        <v>1111</v>
      </c>
      <c r="B184" s="34" t="s">
        <v>238</v>
      </c>
      <c r="C184" s="36">
        <v>77064</v>
      </c>
      <c r="D184" s="36">
        <v>3309</v>
      </c>
      <c r="E184" s="37">
        <f t="shared" si="21"/>
        <v>23289.211242067089</v>
      </c>
      <c r="F184" s="38">
        <f t="shared" si="28"/>
        <v>0.89071866401524358</v>
      </c>
      <c r="G184" s="39">
        <f t="shared" si="22"/>
        <v>1714.3972983061306</v>
      </c>
      <c r="H184" s="39">
        <f t="shared" si="23"/>
        <v>84.936188138370738</v>
      </c>
      <c r="I184" s="37">
        <f t="shared" si="24"/>
        <v>1799.3334864445012</v>
      </c>
      <c r="J184" s="40">
        <f t="shared" si="30"/>
        <v>-313.20606290218581</v>
      </c>
      <c r="K184" s="37">
        <f t="shared" si="25"/>
        <v>1486.1274235423155</v>
      </c>
      <c r="L184" s="37">
        <f t="shared" si="26"/>
        <v>5953994.5066448543</v>
      </c>
      <c r="M184" s="37">
        <f t="shared" si="27"/>
        <v>4917595.6445015222</v>
      </c>
      <c r="N184" s="41">
        <f>'jan-sep'!M184</f>
        <v>5388760.6293442268</v>
      </c>
      <c r="O184" s="41">
        <f t="shared" si="29"/>
        <v>-471164.98484270461</v>
      </c>
    </row>
    <row r="185" spans="1:15" s="34" customFormat="1" x14ac:dyDescent="0.3">
      <c r="A185" s="33">
        <v>1112</v>
      </c>
      <c r="B185" s="34" t="s">
        <v>239</v>
      </c>
      <c r="C185" s="36">
        <v>68049</v>
      </c>
      <c r="D185" s="36">
        <v>3247</v>
      </c>
      <c r="E185" s="37">
        <f t="shared" si="21"/>
        <v>20957.499230058515</v>
      </c>
      <c r="F185" s="38">
        <f t="shared" si="28"/>
        <v>0.80154005737986345</v>
      </c>
      <c r="G185" s="39">
        <f t="shared" si="22"/>
        <v>3113.4245055112756</v>
      </c>
      <c r="H185" s="39">
        <f t="shared" si="23"/>
        <v>901.03539234137179</v>
      </c>
      <c r="I185" s="37">
        <f t="shared" si="24"/>
        <v>4014.4598978526474</v>
      </c>
      <c r="J185" s="40">
        <f t="shared" si="30"/>
        <v>-313.20606290218581</v>
      </c>
      <c r="K185" s="37">
        <f t="shared" si="25"/>
        <v>3701.2538349504616</v>
      </c>
      <c r="L185" s="37">
        <f t="shared" si="26"/>
        <v>13034951.288327547</v>
      </c>
      <c r="M185" s="37">
        <f t="shared" si="27"/>
        <v>12017971.202084148</v>
      </c>
      <c r="N185" s="41">
        <f>'jan-sep'!M185</f>
        <v>9725683.3071866725</v>
      </c>
      <c r="O185" s="41">
        <f t="shared" si="29"/>
        <v>2292287.8948974758</v>
      </c>
    </row>
    <row r="186" spans="1:15" s="34" customFormat="1" x14ac:dyDescent="0.3">
      <c r="A186" s="33">
        <v>1114</v>
      </c>
      <c r="B186" s="34" t="s">
        <v>240</v>
      </c>
      <c r="C186" s="36">
        <v>66173</v>
      </c>
      <c r="D186" s="36">
        <v>2861</v>
      </c>
      <c r="E186" s="37">
        <f t="shared" si="21"/>
        <v>23129.325410695561</v>
      </c>
      <c r="F186" s="38">
        <f t="shared" si="28"/>
        <v>0.88460367400403295</v>
      </c>
      <c r="G186" s="39">
        <f t="shared" si="22"/>
        <v>1810.3287971290476</v>
      </c>
      <c r="H186" s="39">
        <f t="shared" si="23"/>
        <v>140.89622911840559</v>
      </c>
      <c r="I186" s="37">
        <f t="shared" si="24"/>
        <v>1951.2250262474531</v>
      </c>
      <c r="J186" s="40">
        <f t="shared" si="30"/>
        <v>-313.20606290218581</v>
      </c>
      <c r="K186" s="37">
        <f t="shared" si="25"/>
        <v>1638.0189633452674</v>
      </c>
      <c r="L186" s="37">
        <f t="shared" si="26"/>
        <v>5582454.8000939637</v>
      </c>
      <c r="M186" s="37">
        <f t="shared" si="27"/>
        <v>4686372.2541308096</v>
      </c>
      <c r="N186" s="41">
        <f>'jan-sep'!M186</f>
        <v>3397398.6885928796</v>
      </c>
      <c r="O186" s="41">
        <f t="shared" si="29"/>
        <v>1288973.56553793</v>
      </c>
    </row>
    <row r="187" spans="1:15" s="34" customFormat="1" x14ac:dyDescent="0.3">
      <c r="A187" s="33">
        <v>1119</v>
      </c>
      <c r="B187" s="34" t="s">
        <v>241</v>
      </c>
      <c r="C187" s="36">
        <v>433887</v>
      </c>
      <c r="D187" s="36">
        <v>18528</v>
      </c>
      <c r="E187" s="37">
        <f t="shared" si="21"/>
        <v>23417.908031088082</v>
      </c>
      <c r="F187" s="38">
        <f t="shared" si="28"/>
        <v>0.89564079859457058</v>
      </c>
      <c r="G187" s="39">
        <f t="shared" si="22"/>
        <v>1637.1792248935351</v>
      </c>
      <c r="H187" s="39">
        <f t="shared" si="23"/>
        <v>39.89231198102334</v>
      </c>
      <c r="I187" s="37">
        <f t="shared" si="24"/>
        <v>1677.0715368745584</v>
      </c>
      <c r="J187" s="40">
        <f t="shared" si="30"/>
        <v>-313.20606290218581</v>
      </c>
      <c r="K187" s="37">
        <f t="shared" si="25"/>
        <v>1363.8654739723727</v>
      </c>
      <c r="L187" s="37">
        <f t="shared" si="26"/>
        <v>31072781.435211819</v>
      </c>
      <c r="M187" s="37">
        <f t="shared" si="27"/>
        <v>25269699.501760121</v>
      </c>
      <c r="N187" s="41">
        <f>'jan-sep'!M187</f>
        <v>17119221.707973197</v>
      </c>
      <c r="O187" s="41">
        <f t="shared" si="29"/>
        <v>8150477.7937869243</v>
      </c>
    </row>
    <row r="188" spans="1:15" s="34" customFormat="1" x14ac:dyDescent="0.3">
      <c r="A188" s="33">
        <v>1120</v>
      </c>
      <c r="B188" s="34" t="s">
        <v>242</v>
      </c>
      <c r="C188" s="36">
        <v>492726</v>
      </c>
      <c r="D188" s="36">
        <v>18741</v>
      </c>
      <c r="E188" s="37">
        <f t="shared" si="21"/>
        <v>26291.339843124701</v>
      </c>
      <c r="F188" s="38">
        <f t="shared" si="28"/>
        <v>1.0055380088587422</v>
      </c>
      <c r="G188" s="39">
        <f t="shared" si="22"/>
        <v>-86.879862328436133</v>
      </c>
      <c r="H188" s="39">
        <f t="shared" si="23"/>
        <v>0</v>
      </c>
      <c r="I188" s="37">
        <f t="shared" si="24"/>
        <v>-86.879862328436133</v>
      </c>
      <c r="J188" s="40">
        <f t="shared" si="30"/>
        <v>-313.20606290218581</v>
      </c>
      <c r="K188" s="37">
        <f t="shared" si="25"/>
        <v>-400.08592523062191</v>
      </c>
      <c r="L188" s="37">
        <f t="shared" si="26"/>
        <v>-1628215.4998972216</v>
      </c>
      <c r="M188" s="37">
        <f t="shared" si="27"/>
        <v>-7498010.3247470856</v>
      </c>
      <c r="N188" s="41">
        <f>'jan-sep'!M188</f>
        <v>-8331727.0709668826</v>
      </c>
      <c r="O188" s="41">
        <f t="shared" si="29"/>
        <v>833716.74621979706</v>
      </c>
    </row>
    <row r="189" spans="1:15" s="34" customFormat="1" x14ac:dyDescent="0.3">
      <c r="A189" s="33">
        <v>1121</v>
      </c>
      <c r="B189" s="34" t="s">
        <v>243</v>
      </c>
      <c r="C189" s="36">
        <v>487129</v>
      </c>
      <c r="D189" s="36">
        <v>18306</v>
      </c>
      <c r="E189" s="37">
        <f t="shared" si="21"/>
        <v>26610.346334535127</v>
      </c>
      <c r="F189" s="38">
        <f t="shared" si="28"/>
        <v>1.0177387241551039</v>
      </c>
      <c r="G189" s="39">
        <f t="shared" si="22"/>
        <v>-278.28375717469169</v>
      </c>
      <c r="H189" s="39">
        <f t="shared" si="23"/>
        <v>0</v>
      </c>
      <c r="I189" s="37">
        <f t="shared" si="24"/>
        <v>-278.28375717469169</v>
      </c>
      <c r="J189" s="40">
        <f t="shared" si="30"/>
        <v>-313.20606290218581</v>
      </c>
      <c r="K189" s="37">
        <f t="shared" si="25"/>
        <v>-591.48982007687755</v>
      </c>
      <c r="L189" s="37">
        <f t="shared" si="26"/>
        <v>-5094262.4588399064</v>
      </c>
      <c r="M189" s="37">
        <f t="shared" si="27"/>
        <v>-10827812.64632732</v>
      </c>
      <c r="N189" s="41">
        <f>'jan-sep'!M189</f>
        <v>-12843533.085807577</v>
      </c>
      <c r="O189" s="41">
        <f t="shared" si="29"/>
        <v>2015720.4394802563</v>
      </c>
    </row>
    <row r="190" spans="1:15" s="34" customFormat="1" x14ac:dyDescent="0.3">
      <c r="A190" s="33">
        <v>1122</v>
      </c>
      <c r="B190" s="34" t="s">
        <v>244</v>
      </c>
      <c r="C190" s="36">
        <v>290885</v>
      </c>
      <c r="D190" s="36">
        <v>11600</v>
      </c>
      <c r="E190" s="37">
        <f t="shared" si="21"/>
        <v>25076.293103448275</v>
      </c>
      <c r="F190" s="38">
        <f t="shared" si="28"/>
        <v>0.95906735781643571</v>
      </c>
      <c r="G190" s="39">
        <f t="shared" si="22"/>
        <v>642.14818147741892</v>
      </c>
      <c r="H190" s="39">
        <f t="shared" si="23"/>
        <v>0</v>
      </c>
      <c r="I190" s="37">
        <f t="shared" si="24"/>
        <v>642.14818147741892</v>
      </c>
      <c r="J190" s="40">
        <f t="shared" si="30"/>
        <v>-313.20606290218581</v>
      </c>
      <c r="K190" s="37">
        <f t="shared" si="25"/>
        <v>328.94211857523311</v>
      </c>
      <c r="L190" s="37">
        <f t="shared" si="26"/>
        <v>7448918.9051380595</v>
      </c>
      <c r="M190" s="37">
        <f t="shared" si="27"/>
        <v>3815728.5754727041</v>
      </c>
      <c r="N190" s="41">
        <f>'jan-sep'!M190</f>
        <v>1903027.0624184585</v>
      </c>
      <c r="O190" s="41">
        <f t="shared" si="29"/>
        <v>1912701.5130542456</v>
      </c>
    </row>
    <row r="191" spans="1:15" s="34" customFormat="1" x14ac:dyDescent="0.3">
      <c r="A191" s="33">
        <v>1124</v>
      </c>
      <c r="B191" s="34" t="s">
        <v>245</v>
      </c>
      <c r="C191" s="36">
        <v>952637</v>
      </c>
      <c r="D191" s="36">
        <v>25708</v>
      </c>
      <c r="E191" s="37">
        <f t="shared" si="21"/>
        <v>37056.052590633262</v>
      </c>
      <c r="F191" s="38">
        <f t="shared" si="28"/>
        <v>1.4172449772617501</v>
      </c>
      <c r="G191" s="39">
        <f t="shared" si="22"/>
        <v>-6545.707510833573</v>
      </c>
      <c r="H191" s="39">
        <f t="shared" si="23"/>
        <v>0</v>
      </c>
      <c r="I191" s="37">
        <f t="shared" si="24"/>
        <v>-6545.707510833573</v>
      </c>
      <c r="J191" s="40">
        <f t="shared" si="30"/>
        <v>-313.20606290218581</v>
      </c>
      <c r="K191" s="37">
        <f t="shared" si="25"/>
        <v>-6858.9135737357592</v>
      </c>
      <c r="L191" s="37">
        <f t="shared" si="26"/>
        <v>-168277048.68850949</v>
      </c>
      <c r="M191" s="37">
        <f t="shared" si="27"/>
        <v>-176328950.1535989</v>
      </c>
      <c r="N191" s="41">
        <f>'jan-sep'!M191</f>
        <v>-143554083.61028847</v>
      </c>
      <c r="O191" s="41">
        <f t="shared" si="29"/>
        <v>-32774866.543310434</v>
      </c>
    </row>
    <row r="192" spans="1:15" s="34" customFormat="1" x14ac:dyDescent="0.3">
      <c r="A192" s="33">
        <v>1127</v>
      </c>
      <c r="B192" s="34" t="s">
        <v>246</v>
      </c>
      <c r="C192" s="36">
        <v>340983</v>
      </c>
      <c r="D192" s="36">
        <v>10556</v>
      </c>
      <c r="E192" s="37">
        <f t="shared" si="21"/>
        <v>32302.292535051154</v>
      </c>
      <c r="F192" s="38">
        <f t="shared" si="28"/>
        <v>1.2354327741026832</v>
      </c>
      <c r="G192" s="39">
        <f t="shared" si="22"/>
        <v>-3693.4514774843083</v>
      </c>
      <c r="H192" s="39">
        <f t="shared" si="23"/>
        <v>0</v>
      </c>
      <c r="I192" s="37">
        <f t="shared" si="24"/>
        <v>-3693.4514774843083</v>
      </c>
      <c r="J192" s="40">
        <f t="shared" si="30"/>
        <v>-313.20606290218581</v>
      </c>
      <c r="K192" s="37">
        <f t="shared" si="25"/>
        <v>-4006.657540386494</v>
      </c>
      <c r="L192" s="37">
        <f t="shared" si="26"/>
        <v>-38988073.796324357</v>
      </c>
      <c r="M192" s="37">
        <f t="shared" si="27"/>
        <v>-42294276.99631983</v>
      </c>
      <c r="N192" s="41">
        <f>'jan-sep'!M192</f>
        <v>-33343987.373199213</v>
      </c>
      <c r="O192" s="41">
        <f t="shared" si="29"/>
        <v>-8950289.6231206171</v>
      </c>
    </row>
    <row r="193" spans="1:15" s="34" customFormat="1" x14ac:dyDescent="0.3">
      <c r="A193" s="33">
        <v>1129</v>
      </c>
      <c r="B193" s="34" t="s">
        <v>247</v>
      </c>
      <c r="C193" s="36">
        <v>47608</v>
      </c>
      <c r="D193" s="36">
        <v>1208</v>
      </c>
      <c r="E193" s="37">
        <f t="shared" si="21"/>
        <v>39410.596026490064</v>
      </c>
      <c r="F193" s="38">
        <f t="shared" si="28"/>
        <v>1.5072967940344888</v>
      </c>
      <c r="G193" s="39">
        <f t="shared" si="22"/>
        <v>-7958.4335723476543</v>
      </c>
      <c r="H193" s="39">
        <f t="shared" si="23"/>
        <v>0</v>
      </c>
      <c r="I193" s="37">
        <f t="shared" si="24"/>
        <v>-7958.4335723476543</v>
      </c>
      <c r="J193" s="40">
        <f t="shared" si="30"/>
        <v>-313.20606290218581</v>
      </c>
      <c r="K193" s="37">
        <f t="shared" si="25"/>
        <v>-8271.6396352498396</v>
      </c>
      <c r="L193" s="37">
        <f t="shared" si="26"/>
        <v>-9613787.7553959657</v>
      </c>
      <c r="M193" s="37">
        <f t="shared" si="27"/>
        <v>-9992140.6793818064</v>
      </c>
      <c r="N193" s="41">
        <f>'jan-sep'!M193</f>
        <v>-10072364.905913668</v>
      </c>
      <c r="O193" s="41">
        <f t="shared" si="29"/>
        <v>80224.22653186135</v>
      </c>
    </row>
    <row r="194" spans="1:15" s="34" customFormat="1" x14ac:dyDescent="0.3">
      <c r="A194" s="33">
        <v>1130</v>
      </c>
      <c r="B194" s="34" t="s">
        <v>248</v>
      </c>
      <c r="C194" s="36">
        <v>298172</v>
      </c>
      <c r="D194" s="36">
        <v>12395</v>
      </c>
      <c r="E194" s="37">
        <f t="shared" si="21"/>
        <v>24055.828963291649</v>
      </c>
      <c r="F194" s="38">
        <f t="shared" si="28"/>
        <v>0.92003870862139758</v>
      </c>
      <c r="G194" s="39">
        <f t="shared" si="22"/>
        <v>1254.4266655713946</v>
      </c>
      <c r="H194" s="39">
        <f t="shared" si="23"/>
        <v>0</v>
      </c>
      <c r="I194" s="37">
        <f t="shared" si="24"/>
        <v>1254.4266655713946</v>
      </c>
      <c r="J194" s="40">
        <f t="shared" si="30"/>
        <v>-313.20606290218581</v>
      </c>
      <c r="K194" s="37">
        <f t="shared" si="25"/>
        <v>941.2206026692088</v>
      </c>
      <c r="L194" s="37">
        <f t="shared" si="26"/>
        <v>15548618.519757435</v>
      </c>
      <c r="M194" s="37">
        <f t="shared" si="27"/>
        <v>11666429.370084843</v>
      </c>
      <c r="N194" s="41">
        <f>'jan-sep'!M194</f>
        <v>9940375.9860928133</v>
      </c>
      <c r="O194" s="41">
        <f t="shared" si="29"/>
        <v>1726053.3839920294</v>
      </c>
    </row>
    <row r="195" spans="1:15" s="34" customFormat="1" x14ac:dyDescent="0.3">
      <c r="A195" s="33">
        <v>1133</v>
      </c>
      <c r="B195" s="34" t="s">
        <v>249</v>
      </c>
      <c r="C195" s="36">
        <v>91152</v>
      </c>
      <c r="D195" s="36">
        <v>2785</v>
      </c>
      <c r="E195" s="37">
        <f t="shared" si="21"/>
        <v>32729.622980251348</v>
      </c>
      <c r="F195" s="38">
        <f t="shared" si="28"/>
        <v>1.2517764449675095</v>
      </c>
      <c r="G195" s="39">
        <f t="shared" si="22"/>
        <v>-3949.8497446044244</v>
      </c>
      <c r="H195" s="39">
        <f t="shared" si="23"/>
        <v>0</v>
      </c>
      <c r="I195" s="37">
        <f t="shared" si="24"/>
        <v>-3949.8497446044244</v>
      </c>
      <c r="J195" s="40">
        <f t="shared" si="30"/>
        <v>-313.20606290218581</v>
      </c>
      <c r="K195" s="37">
        <f t="shared" si="25"/>
        <v>-4263.0558075066101</v>
      </c>
      <c r="L195" s="37">
        <f t="shared" si="26"/>
        <v>-11000331.538723322</v>
      </c>
      <c r="M195" s="37">
        <f t="shared" si="27"/>
        <v>-11872610.423905909</v>
      </c>
      <c r="N195" s="41">
        <f>'jan-sep'!M195</f>
        <v>-11523283.330272811</v>
      </c>
      <c r="O195" s="41">
        <f t="shared" si="29"/>
        <v>-349327.09363309853</v>
      </c>
    </row>
    <row r="196" spans="1:15" s="34" customFormat="1" x14ac:dyDescent="0.3">
      <c r="A196" s="33">
        <v>1134</v>
      </c>
      <c r="B196" s="34" t="s">
        <v>250</v>
      </c>
      <c r="C196" s="36">
        <v>135046</v>
      </c>
      <c r="D196" s="36">
        <v>3892</v>
      </c>
      <c r="E196" s="37">
        <f t="shared" si="21"/>
        <v>34698.355601233299</v>
      </c>
      <c r="F196" s="38">
        <f t="shared" si="28"/>
        <v>1.3270725497491427</v>
      </c>
      <c r="G196" s="39">
        <f t="shared" si="22"/>
        <v>-5131.089317193595</v>
      </c>
      <c r="H196" s="39">
        <f t="shared" si="23"/>
        <v>0</v>
      </c>
      <c r="I196" s="37">
        <f t="shared" si="24"/>
        <v>-5131.089317193595</v>
      </c>
      <c r="J196" s="40">
        <f t="shared" si="30"/>
        <v>-313.20606290218581</v>
      </c>
      <c r="K196" s="37">
        <f t="shared" si="25"/>
        <v>-5444.2953800957812</v>
      </c>
      <c r="L196" s="37">
        <f t="shared" si="26"/>
        <v>-19970199.62251747</v>
      </c>
      <c r="M196" s="37">
        <f t="shared" si="27"/>
        <v>-21189197.619332779</v>
      </c>
      <c r="N196" s="41">
        <f>'jan-sep'!M196</f>
        <v>-20755343.885609254</v>
      </c>
      <c r="O196" s="41">
        <f t="shared" si="29"/>
        <v>-433853.73372352496</v>
      </c>
    </row>
    <row r="197" spans="1:15" s="34" customFormat="1" x14ac:dyDescent="0.3">
      <c r="A197" s="33">
        <v>1135</v>
      </c>
      <c r="B197" s="34" t="s">
        <v>251</v>
      </c>
      <c r="C197" s="36">
        <v>175823</v>
      </c>
      <c r="D197" s="36">
        <v>4756</v>
      </c>
      <c r="E197" s="37">
        <f t="shared" si="21"/>
        <v>36968.671152228766</v>
      </c>
      <c r="F197" s="38">
        <f t="shared" si="28"/>
        <v>1.4139029886788652</v>
      </c>
      <c r="G197" s="39">
        <f t="shared" si="22"/>
        <v>-6493.2786477908749</v>
      </c>
      <c r="H197" s="39">
        <f t="shared" si="23"/>
        <v>0</v>
      </c>
      <c r="I197" s="37">
        <f t="shared" si="24"/>
        <v>-6493.2786477908749</v>
      </c>
      <c r="J197" s="40">
        <f t="shared" si="30"/>
        <v>-313.20606290218581</v>
      </c>
      <c r="K197" s="37">
        <f t="shared" si="25"/>
        <v>-6806.4847106930611</v>
      </c>
      <c r="L197" s="37">
        <f t="shared" si="26"/>
        <v>-30882033.248893403</v>
      </c>
      <c r="M197" s="37">
        <f t="shared" si="27"/>
        <v>-32371641.284056198</v>
      </c>
      <c r="N197" s="41">
        <f>'jan-sep'!M197</f>
        <v>-34984000.904408433</v>
      </c>
      <c r="O197" s="41">
        <f t="shared" si="29"/>
        <v>2612359.6203522347</v>
      </c>
    </row>
    <row r="198" spans="1:15" s="34" customFormat="1" x14ac:dyDescent="0.3">
      <c r="A198" s="33">
        <v>1141</v>
      </c>
      <c r="B198" s="34" t="s">
        <v>252</v>
      </c>
      <c r="C198" s="36">
        <v>79560</v>
      </c>
      <c r="D198" s="36">
        <v>3147</v>
      </c>
      <c r="E198" s="37">
        <f t="shared" si="21"/>
        <v>25281.220209723546</v>
      </c>
      <c r="F198" s="38">
        <f t="shared" si="28"/>
        <v>0.9669049954429223</v>
      </c>
      <c r="G198" s="39">
        <f t="shared" si="22"/>
        <v>519.19191771225667</v>
      </c>
      <c r="H198" s="39">
        <f t="shared" si="23"/>
        <v>0</v>
      </c>
      <c r="I198" s="37">
        <f t="shared" si="24"/>
        <v>519.19191771225667</v>
      </c>
      <c r="J198" s="40">
        <f t="shared" si="30"/>
        <v>-313.20606290218581</v>
      </c>
      <c r="K198" s="37">
        <f t="shared" si="25"/>
        <v>205.98585481007086</v>
      </c>
      <c r="L198" s="37">
        <f t="shared" si="26"/>
        <v>1633896.9650404716</v>
      </c>
      <c r="M198" s="37">
        <f t="shared" si="27"/>
        <v>648237.48508729297</v>
      </c>
      <c r="N198" s="41">
        <f>'jan-sep'!M198</f>
        <v>-33584.071945612719</v>
      </c>
      <c r="O198" s="41">
        <f t="shared" si="29"/>
        <v>681821.55703290564</v>
      </c>
    </row>
    <row r="199" spans="1:15" s="34" customFormat="1" x14ac:dyDescent="0.3">
      <c r="A199" s="33">
        <v>1142</v>
      </c>
      <c r="B199" s="34" t="s">
        <v>253</v>
      </c>
      <c r="C199" s="36">
        <v>141455</v>
      </c>
      <c r="D199" s="36">
        <v>4794</v>
      </c>
      <c r="E199" s="37">
        <f t="shared" si="21"/>
        <v>29506.675010429703</v>
      </c>
      <c r="F199" s="38">
        <f t="shared" si="28"/>
        <v>1.1285116473738157</v>
      </c>
      <c r="G199" s="39">
        <f t="shared" si="22"/>
        <v>-2016.0809627114372</v>
      </c>
      <c r="H199" s="39">
        <f t="shared" si="23"/>
        <v>0</v>
      </c>
      <c r="I199" s="37">
        <f t="shared" si="24"/>
        <v>-2016.0809627114372</v>
      </c>
      <c r="J199" s="40">
        <f t="shared" si="30"/>
        <v>-313.20606290218581</v>
      </c>
      <c r="K199" s="37">
        <f t="shared" si="25"/>
        <v>-2329.287025613623</v>
      </c>
      <c r="L199" s="37">
        <f t="shared" si="26"/>
        <v>-9665092.1352386307</v>
      </c>
      <c r="M199" s="37">
        <f t="shared" si="27"/>
        <v>-11166602.000791708</v>
      </c>
      <c r="N199" s="41">
        <f>'jan-sep'!M199</f>
        <v>-8526230.2640315481</v>
      </c>
      <c r="O199" s="41">
        <f t="shared" si="29"/>
        <v>-2640371.73676016</v>
      </c>
    </row>
    <row r="200" spans="1:15" s="34" customFormat="1" x14ac:dyDescent="0.3">
      <c r="A200" s="33">
        <v>1144</v>
      </c>
      <c r="B200" s="34" t="s">
        <v>254</v>
      </c>
      <c r="C200" s="36">
        <v>12380</v>
      </c>
      <c r="D200" s="36">
        <v>534</v>
      </c>
      <c r="E200" s="37">
        <f t="shared" ref="E200:E263" si="31">(C200*1000)/D200</f>
        <v>23183.520599250936</v>
      </c>
      <c r="F200" s="38">
        <f t="shared" si="28"/>
        <v>0.8866764220007064</v>
      </c>
      <c r="G200" s="39">
        <f t="shared" ref="G200:G263" si="32">(E$437-E200)*0.6</f>
        <v>1777.8116839958222</v>
      </c>
      <c r="H200" s="39">
        <f t="shared" ref="H200:H263" si="33">IF(E200&gt;=E$437*0.9,0,IF(E200&lt;0.9*E$437,(E$437*0.9-E200)*0.35))</f>
        <v>121.92791312402423</v>
      </c>
      <c r="I200" s="37">
        <f t="shared" ref="I200:I263" si="34">G200+H200</f>
        <v>1899.7395971198464</v>
      </c>
      <c r="J200" s="40">
        <f t="shared" si="30"/>
        <v>-313.20606290218581</v>
      </c>
      <c r="K200" s="37">
        <f t="shared" ref="K200:K263" si="35">I200+J200</f>
        <v>1586.5335342176606</v>
      </c>
      <c r="L200" s="37">
        <f t="shared" ref="L200:L263" si="36">(I200*D200)</f>
        <v>1014460.944861998</v>
      </c>
      <c r="M200" s="37">
        <f t="shared" ref="M200:M263" si="37">(K200*D200)</f>
        <v>847208.90727223083</v>
      </c>
      <c r="N200" s="41">
        <f>'jan-sep'!M200</f>
        <v>630967.58116343908</v>
      </c>
      <c r="O200" s="41">
        <f t="shared" si="29"/>
        <v>216241.32610879175</v>
      </c>
    </row>
    <row r="201" spans="1:15" s="34" customFormat="1" x14ac:dyDescent="0.3">
      <c r="A201" s="33">
        <v>1145</v>
      </c>
      <c r="B201" s="34" t="s">
        <v>255</v>
      </c>
      <c r="C201" s="36">
        <v>19462</v>
      </c>
      <c r="D201" s="36">
        <v>865</v>
      </c>
      <c r="E201" s="37">
        <f t="shared" si="31"/>
        <v>22499.421965317921</v>
      </c>
      <c r="F201" s="38">
        <f t="shared" ref="F201:F264" si="38">IF(ISNUMBER(C201),E201/E$437,"")</f>
        <v>0.8605124006030721</v>
      </c>
      <c r="G201" s="39">
        <f t="shared" si="32"/>
        <v>2188.2708643556316</v>
      </c>
      <c r="H201" s="39">
        <f t="shared" si="33"/>
        <v>361.36243500057969</v>
      </c>
      <c r="I201" s="37">
        <f t="shared" si="34"/>
        <v>2549.6332993562114</v>
      </c>
      <c r="J201" s="40">
        <f t="shared" si="30"/>
        <v>-313.20606290218581</v>
      </c>
      <c r="K201" s="37">
        <f t="shared" si="35"/>
        <v>2236.4272364540257</v>
      </c>
      <c r="L201" s="37">
        <f t="shared" si="36"/>
        <v>2205432.8039431227</v>
      </c>
      <c r="M201" s="37">
        <f t="shared" si="37"/>
        <v>1934509.5595327322</v>
      </c>
      <c r="N201" s="41">
        <f>'jan-sep'!M201</f>
        <v>1126635.2204239215</v>
      </c>
      <c r="O201" s="41">
        <f t="shared" ref="O201:O264" si="39">M201-N201</f>
        <v>807874.33910881076</v>
      </c>
    </row>
    <row r="202" spans="1:15" s="34" customFormat="1" x14ac:dyDescent="0.3">
      <c r="A202" s="33">
        <v>1146</v>
      </c>
      <c r="B202" s="34" t="s">
        <v>256</v>
      </c>
      <c r="C202" s="36">
        <v>253794</v>
      </c>
      <c r="D202" s="36">
        <v>10857</v>
      </c>
      <c r="E202" s="37">
        <f t="shared" si="31"/>
        <v>23376.070737772865</v>
      </c>
      <c r="F202" s="38">
        <f t="shared" si="38"/>
        <v>0.89404069038908396</v>
      </c>
      <c r="G202" s="39">
        <f t="shared" si="32"/>
        <v>1662.2816008826651</v>
      </c>
      <c r="H202" s="39">
        <f t="shared" si="33"/>
        <v>54.535364641349219</v>
      </c>
      <c r="I202" s="37">
        <f t="shared" si="34"/>
        <v>1716.8169655240142</v>
      </c>
      <c r="J202" s="40">
        <f t="shared" ref="J202:J265" si="40">I$439</f>
        <v>-313.20606290218581</v>
      </c>
      <c r="K202" s="37">
        <f t="shared" si="35"/>
        <v>1403.6109026218285</v>
      </c>
      <c r="L202" s="37">
        <f t="shared" si="36"/>
        <v>18639481.794694223</v>
      </c>
      <c r="M202" s="37">
        <f t="shared" si="37"/>
        <v>15239003.569765192</v>
      </c>
      <c r="N202" s="41">
        <f>'jan-sep'!M202</f>
        <v>13404891.720395988</v>
      </c>
      <c r="O202" s="41">
        <f t="shared" si="39"/>
        <v>1834111.8493692037</v>
      </c>
    </row>
    <row r="203" spans="1:15" s="34" customFormat="1" x14ac:dyDescent="0.3">
      <c r="A203" s="33">
        <v>1149</v>
      </c>
      <c r="B203" s="34" t="s">
        <v>257</v>
      </c>
      <c r="C203" s="36">
        <v>973960</v>
      </c>
      <c r="D203" s="36">
        <v>42062</v>
      </c>
      <c r="E203" s="37">
        <f t="shared" si="31"/>
        <v>23155.342114022158</v>
      </c>
      <c r="F203" s="38">
        <f t="shared" si="38"/>
        <v>0.88559870827068476</v>
      </c>
      <c r="G203" s="39">
        <f t="shared" si="32"/>
        <v>1794.7187751330894</v>
      </c>
      <c r="H203" s="39">
        <f t="shared" si="33"/>
        <v>131.79038295409663</v>
      </c>
      <c r="I203" s="37">
        <f t="shared" si="34"/>
        <v>1926.5091580871861</v>
      </c>
      <c r="J203" s="40">
        <f t="shared" si="40"/>
        <v>-313.20606290218581</v>
      </c>
      <c r="K203" s="37">
        <f t="shared" si="35"/>
        <v>1613.3030951850003</v>
      </c>
      <c r="L203" s="37">
        <f t="shared" si="36"/>
        <v>81032828.20746322</v>
      </c>
      <c r="M203" s="37">
        <f t="shared" si="37"/>
        <v>67858754.789671481</v>
      </c>
      <c r="N203" s="41">
        <f>'jan-sep'!M203</f>
        <v>60460184.267596595</v>
      </c>
      <c r="O203" s="41">
        <f t="shared" si="39"/>
        <v>7398570.5220748857</v>
      </c>
    </row>
    <row r="204" spans="1:15" s="34" customFormat="1" x14ac:dyDescent="0.3">
      <c r="A204" s="33">
        <v>1151</v>
      </c>
      <c r="B204" s="34" t="s">
        <v>258</v>
      </c>
      <c r="C204" s="36">
        <v>5129</v>
      </c>
      <c r="D204" s="36">
        <v>206</v>
      </c>
      <c r="E204" s="37">
        <f t="shared" si="31"/>
        <v>24898.058252427185</v>
      </c>
      <c r="F204" s="38">
        <f t="shared" si="38"/>
        <v>0.95225059160085435</v>
      </c>
      <c r="G204" s="39">
        <f t="shared" si="32"/>
        <v>749.08909209007322</v>
      </c>
      <c r="H204" s="39">
        <f t="shared" si="33"/>
        <v>0</v>
      </c>
      <c r="I204" s="37">
        <f t="shared" si="34"/>
        <v>749.08909209007322</v>
      </c>
      <c r="J204" s="40">
        <f t="shared" si="40"/>
        <v>-313.20606290218581</v>
      </c>
      <c r="K204" s="37">
        <f t="shared" si="35"/>
        <v>435.88302918788742</v>
      </c>
      <c r="L204" s="37">
        <f t="shared" si="36"/>
        <v>154312.35297055508</v>
      </c>
      <c r="M204" s="37">
        <f t="shared" si="37"/>
        <v>89791.904012704807</v>
      </c>
      <c r="N204" s="41">
        <f>'jan-sep'!M204</f>
        <v>-46696.00216739632</v>
      </c>
      <c r="O204" s="41">
        <f t="shared" si="39"/>
        <v>136487.90618010113</v>
      </c>
    </row>
    <row r="205" spans="1:15" s="34" customFormat="1" x14ac:dyDescent="0.3">
      <c r="A205" s="33">
        <v>1160</v>
      </c>
      <c r="B205" s="34" t="s">
        <v>259</v>
      </c>
      <c r="C205" s="36">
        <v>223533</v>
      </c>
      <c r="D205" s="36">
        <v>8765</v>
      </c>
      <c r="E205" s="37">
        <f t="shared" si="31"/>
        <v>25502.909298345694</v>
      </c>
      <c r="F205" s="38">
        <f t="shared" si="38"/>
        <v>0.97538371147979697</v>
      </c>
      <c r="G205" s="39">
        <f t="shared" si="32"/>
        <v>386.17846453896783</v>
      </c>
      <c r="H205" s="39">
        <f t="shared" si="33"/>
        <v>0</v>
      </c>
      <c r="I205" s="37">
        <f t="shared" si="34"/>
        <v>386.17846453896783</v>
      </c>
      <c r="J205" s="40">
        <f t="shared" si="40"/>
        <v>-313.20606290218581</v>
      </c>
      <c r="K205" s="37">
        <f t="shared" si="35"/>
        <v>72.972401636782024</v>
      </c>
      <c r="L205" s="37">
        <f t="shared" si="36"/>
        <v>3384854.2416840531</v>
      </c>
      <c r="M205" s="37">
        <f t="shared" si="37"/>
        <v>639603.10034639447</v>
      </c>
      <c r="N205" s="41">
        <f>'jan-sep'!M205</f>
        <v>3398601.6553532588</v>
      </c>
      <c r="O205" s="41">
        <f t="shared" si="39"/>
        <v>-2758998.5550068645</v>
      </c>
    </row>
    <row r="206" spans="1:15" s="34" customFormat="1" x14ac:dyDescent="0.3">
      <c r="A206" s="33">
        <v>1201</v>
      </c>
      <c r="B206" s="34" t="s">
        <v>260</v>
      </c>
      <c r="C206" s="36">
        <v>7995532</v>
      </c>
      <c r="D206" s="36">
        <v>275112</v>
      </c>
      <c r="E206" s="37">
        <f t="shared" si="31"/>
        <v>29062.825322050656</v>
      </c>
      <c r="F206" s="38">
        <f t="shared" si="38"/>
        <v>1.1115361818955147</v>
      </c>
      <c r="G206" s="39">
        <f t="shared" si="32"/>
        <v>-1749.7711496840093</v>
      </c>
      <c r="H206" s="39">
        <f t="shared" si="33"/>
        <v>0</v>
      </c>
      <c r="I206" s="37">
        <f t="shared" si="34"/>
        <v>-1749.7711496840093</v>
      </c>
      <c r="J206" s="40">
        <f t="shared" si="40"/>
        <v>-313.20606290218581</v>
      </c>
      <c r="K206" s="37">
        <f t="shared" si="35"/>
        <v>-2062.977212586195</v>
      </c>
      <c r="L206" s="37">
        <f t="shared" si="36"/>
        <v>-481383040.53186715</v>
      </c>
      <c r="M206" s="37">
        <f t="shared" si="37"/>
        <v>-567549786.90901327</v>
      </c>
      <c r="N206" s="41">
        <f>'jan-sep'!M206</f>
        <v>-380252589.06930494</v>
      </c>
      <c r="O206" s="41">
        <f t="shared" si="39"/>
        <v>-187297197.83970833</v>
      </c>
    </row>
    <row r="207" spans="1:15" s="34" customFormat="1" x14ac:dyDescent="0.3">
      <c r="A207" s="33">
        <v>1211</v>
      </c>
      <c r="B207" s="34" t="s">
        <v>261</v>
      </c>
      <c r="C207" s="36">
        <v>90179</v>
      </c>
      <c r="D207" s="36">
        <v>4103</v>
      </c>
      <c r="E207" s="37">
        <f t="shared" si="31"/>
        <v>21978.79600292469</v>
      </c>
      <c r="F207" s="38">
        <f t="shared" si="38"/>
        <v>0.84060055142730794</v>
      </c>
      <c r="G207" s="39">
        <f t="shared" si="32"/>
        <v>2500.6464417915704</v>
      </c>
      <c r="H207" s="39">
        <f t="shared" si="33"/>
        <v>543.58152183821051</v>
      </c>
      <c r="I207" s="37">
        <f t="shared" si="34"/>
        <v>3044.2279636297808</v>
      </c>
      <c r="J207" s="40">
        <f t="shared" si="40"/>
        <v>-313.20606290218581</v>
      </c>
      <c r="K207" s="37">
        <f t="shared" si="35"/>
        <v>2731.021900727595</v>
      </c>
      <c r="L207" s="37">
        <f t="shared" si="36"/>
        <v>12490467.334772991</v>
      </c>
      <c r="M207" s="37">
        <f t="shared" si="37"/>
        <v>11205382.858685322</v>
      </c>
      <c r="N207" s="41">
        <f>'jan-sep'!M207</f>
        <v>7959976.6582651418</v>
      </c>
      <c r="O207" s="41">
        <f t="shared" si="39"/>
        <v>3245406.2004201803</v>
      </c>
    </row>
    <row r="208" spans="1:15" s="34" customFormat="1" x14ac:dyDescent="0.3">
      <c r="A208" s="33">
        <v>1216</v>
      </c>
      <c r="B208" s="34" t="s">
        <v>262</v>
      </c>
      <c r="C208" s="36">
        <v>120476</v>
      </c>
      <c r="D208" s="36">
        <v>5509</v>
      </c>
      <c r="E208" s="37">
        <f t="shared" si="31"/>
        <v>21868.941731711744</v>
      </c>
      <c r="F208" s="38">
        <f t="shared" si="38"/>
        <v>0.83639906737213232</v>
      </c>
      <c r="G208" s="39">
        <f t="shared" si="32"/>
        <v>2566.5590045193376</v>
      </c>
      <c r="H208" s="39">
        <f t="shared" si="33"/>
        <v>582.03051676274151</v>
      </c>
      <c r="I208" s="37">
        <f t="shared" si="34"/>
        <v>3148.5895212820792</v>
      </c>
      <c r="J208" s="40">
        <f t="shared" si="40"/>
        <v>-313.20606290218581</v>
      </c>
      <c r="K208" s="37">
        <f t="shared" si="35"/>
        <v>2835.3834583798935</v>
      </c>
      <c r="L208" s="37">
        <f t="shared" si="36"/>
        <v>17345579.672742974</v>
      </c>
      <c r="M208" s="37">
        <f t="shared" si="37"/>
        <v>15620127.472214833</v>
      </c>
      <c r="N208" s="41">
        <f>'jan-sep'!M208</f>
        <v>12327439.802676741</v>
      </c>
      <c r="O208" s="41">
        <f t="shared" si="39"/>
        <v>3292687.6695380919</v>
      </c>
    </row>
    <row r="209" spans="1:15" s="34" customFormat="1" x14ac:dyDescent="0.3">
      <c r="A209" s="33">
        <v>1219</v>
      </c>
      <c r="B209" s="34" t="s">
        <v>263</v>
      </c>
      <c r="C209" s="36">
        <v>289106</v>
      </c>
      <c r="D209" s="36">
        <v>11761</v>
      </c>
      <c r="E209" s="37">
        <f t="shared" si="31"/>
        <v>24581.753252274466</v>
      </c>
      <c r="F209" s="38">
        <f t="shared" si="38"/>
        <v>0.94015319748007498</v>
      </c>
      <c r="G209" s="39">
        <f t="shared" si="32"/>
        <v>938.8720921817046</v>
      </c>
      <c r="H209" s="39">
        <f t="shared" si="33"/>
        <v>0</v>
      </c>
      <c r="I209" s="37">
        <f t="shared" si="34"/>
        <v>938.8720921817046</v>
      </c>
      <c r="J209" s="40">
        <f t="shared" si="40"/>
        <v>-313.20606290218581</v>
      </c>
      <c r="K209" s="37">
        <f t="shared" si="35"/>
        <v>625.66602927951885</v>
      </c>
      <c r="L209" s="37">
        <f t="shared" si="36"/>
        <v>11042074.676149027</v>
      </c>
      <c r="M209" s="37">
        <f t="shared" si="37"/>
        <v>7358458.1703564208</v>
      </c>
      <c r="N209" s="41">
        <f>'jan-sep'!M209</f>
        <v>6105013.1966468338</v>
      </c>
      <c r="O209" s="41">
        <f t="shared" si="39"/>
        <v>1253444.973709587</v>
      </c>
    </row>
    <row r="210" spans="1:15" s="34" customFormat="1" x14ac:dyDescent="0.3">
      <c r="A210" s="33">
        <v>1221</v>
      </c>
      <c r="B210" s="34" t="s">
        <v>264</v>
      </c>
      <c r="C210" s="36">
        <v>481419</v>
      </c>
      <c r="D210" s="36">
        <v>18685</v>
      </c>
      <c r="E210" s="37">
        <f t="shared" si="31"/>
        <v>25764.998662028363</v>
      </c>
      <c r="F210" s="38">
        <f t="shared" si="38"/>
        <v>0.98540757555340541</v>
      </c>
      <c r="G210" s="39">
        <f t="shared" si="32"/>
        <v>228.92484632936612</v>
      </c>
      <c r="H210" s="39">
        <f t="shared" si="33"/>
        <v>0</v>
      </c>
      <c r="I210" s="37">
        <f t="shared" si="34"/>
        <v>228.92484632936612</v>
      </c>
      <c r="J210" s="40">
        <f t="shared" si="40"/>
        <v>-313.20606290218581</v>
      </c>
      <c r="K210" s="37">
        <f t="shared" si="35"/>
        <v>-84.281216572819687</v>
      </c>
      <c r="L210" s="37">
        <f t="shared" si="36"/>
        <v>4277460.7536642058</v>
      </c>
      <c r="M210" s="37">
        <f t="shared" si="37"/>
        <v>-1574794.5316631359</v>
      </c>
      <c r="N210" s="41">
        <f>'jan-sep'!M210</f>
        <v>-1256304.8567854704</v>
      </c>
      <c r="O210" s="41">
        <f t="shared" si="39"/>
        <v>-318489.67487766547</v>
      </c>
    </row>
    <row r="211" spans="1:15" s="34" customFormat="1" x14ac:dyDescent="0.3">
      <c r="A211" s="33">
        <v>1222</v>
      </c>
      <c r="B211" s="34" t="s">
        <v>265</v>
      </c>
      <c r="C211" s="36">
        <v>78668</v>
      </c>
      <c r="D211" s="36">
        <v>3093</v>
      </c>
      <c r="E211" s="37">
        <f t="shared" si="31"/>
        <v>25434.20627222761</v>
      </c>
      <c r="F211" s="38">
        <f t="shared" si="38"/>
        <v>0.97275609704487065</v>
      </c>
      <c r="G211" s="39">
        <f t="shared" si="32"/>
        <v>427.40028020981845</v>
      </c>
      <c r="H211" s="39">
        <f t="shared" si="33"/>
        <v>0</v>
      </c>
      <c r="I211" s="37">
        <f t="shared" si="34"/>
        <v>427.40028020981845</v>
      </c>
      <c r="J211" s="40">
        <f t="shared" si="40"/>
        <v>-313.20606290218581</v>
      </c>
      <c r="K211" s="37">
        <f t="shared" si="35"/>
        <v>114.19421730763264</v>
      </c>
      <c r="L211" s="37">
        <f t="shared" si="36"/>
        <v>1321949.0666889686</v>
      </c>
      <c r="M211" s="37">
        <f t="shared" si="37"/>
        <v>353202.71413250774</v>
      </c>
      <c r="N211" s="41">
        <f>'jan-sep'!M211</f>
        <v>76194.491729334986</v>
      </c>
      <c r="O211" s="41">
        <f t="shared" si="39"/>
        <v>277008.22240317275</v>
      </c>
    </row>
    <row r="212" spans="1:15" s="34" customFormat="1" x14ac:dyDescent="0.3">
      <c r="A212" s="33">
        <v>1223</v>
      </c>
      <c r="B212" s="34" t="s">
        <v>266</v>
      </c>
      <c r="C212" s="36">
        <v>70699</v>
      </c>
      <c r="D212" s="36">
        <v>2782</v>
      </c>
      <c r="E212" s="37">
        <f t="shared" si="31"/>
        <v>25413.012221423436</v>
      </c>
      <c r="F212" s="38">
        <f t="shared" si="38"/>
        <v>0.97194550984115868</v>
      </c>
      <c r="G212" s="39">
        <f t="shared" si="32"/>
        <v>440.1167106923225</v>
      </c>
      <c r="H212" s="39">
        <f t="shared" si="33"/>
        <v>0</v>
      </c>
      <c r="I212" s="37">
        <f t="shared" si="34"/>
        <v>440.1167106923225</v>
      </c>
      <c r="J212" s="40">
        <f t="shared" si="40"/>
        <v>-313.20606290218581</v>
      </c>
      <c r="K212" s="37">
        <f t="shared" si="35"/>
        <v>126.91064779013669</v>
      </c>
      <c r="L212" s="37">
        <f t="shared" si="36"/>
        <v>1224404.6891460412</v>
      </c>
      <c r="M212" s="37">
        <f t="shared" si="37"/>
        <v>353065.42215216026</v>
      </c>
      <c r="N212" s="41">
        <f>'jan-sep'!M212</f>
        <v>831682.14548690896</v>
      </c>
      <c r="O212" s="41">
        <f t="shared" si="39"/>
        <v>-478616.72333474871</v>
      </c>
    </row>
    <row r="213" spans="1:15" s="34" customFormat="1" x14ac:dyDescent="0.3">
      <c r="A213" s="33">
        <v>1224</v>
      </c>
      <c r="B213" s="34" t="s">
        <v>267</v>
      </c>
      <c r="C213" s="36">
        <v>319905</v>
      </c>
      <c r="D213" s="36">
        <v>13234</v>
      </c>
      <c r="E213" s="37">
        <f t="shared" si="31"/>
        <v>24172.963578661023</v>
      </c>
      <c r="F213" s="38">
        <f t="shared" si="38"/>
        <v>0.92451863656001709</v>
      </c>
      <c r="G213" s="39">
        <f t="shared" si="32"/>
        <v>1184.1458963497701</v>
      </c>
      <c r="H213" s="39">
        <f t="shared" si="33"/>
        <v>0</v>
      </c>
      <c r="I213" s="37">
        <f t="shared" si="34"/>
        <v>1184.1458963497701</v>
      </c>
      <c r="J213" s="40">
        <f t="shared" si="40"/>
        <v>-313.20606290218581</v>
      </c>
      <c r="K213" s="37">
        <f t="shared" si="35"/>
        <v>870.93983344758431</v>
      </c>
      <c r="L213" s="37">
        <f t="shared" si="36"/>
        <v>15670986.792292858</v>
      </c>
      <c r="M213" s="37">
        <f t="shared" si="37"/>
        <v>11526017.755845331</v>
      </c>
      <c r="N213" s="41">
        <f>'jan-sep'!M213</f>
        <v>7035564.5986246327</v>
      </c>
      <c r="O213" s="41">
        <f t="shared" si="39"/>
        <v>4490453.157220698</v>
      </c>
    </row>
    <row r="214" spans="1:15" s="34" customFormat="1" x14ac:dyDescent="0.3">
      <c r="A214" s="33">
        <v>1227</v>
      </c>
      <c r="B214" s="34" t="s">
        <v>268</v>
      </c>
      <c r="C214" s="36">
        <v>25910</v>
      </c>
      <c r="D214" s="36">
        <v>1100</v>
      </c>
      <c r="E214" s="37">
        <f t="shared" si="31"/>
        <v>23554.545454545456</v>
      </c>
      <c r="F214" s="38">
        <f t="shared" si="38"/>
        <v>0.9008666305049533</v>
      </c>
      <c r="G214" s="39">
        <f t="shared" si="32"/>
        <v>1555.1967708191107</v>
      </c>
      <c r="H214" s="39">
        <f t="shared" si="33"/>
        <v>0</v>
      </c>
      <c r="I214" s="37">
        <f t="shared" si="34"/>
        <v>1555.1967708191107</v>
      </c>
      <c r="J214" s="40">
        <f t="shared" si="40"/>
        <v>-313.20606290218581</v>
      </c>
      <c r="K214" s="37">
        <f t="shared" si="35"/>
        <v>1241.990707916925</v>
      </c>
      <c r="L214" s="37">
        <f t="shared" si="36"/>
        <v>1710716.4479010217</v>
      </c>
      <c r="M214" s="37">
        <f t="shared" si="37"/>
        <v>1366189.7787086174</v>
      </c>
      <c r="N214" s="41">
        <f>'jan-sep'!M214</f>
        <v>959192.22143623221</v>
      </c>
      <c r="O214" s="41">
        <f t="shared" si="39"/>
        <v>406997.55727238522</v>
      </c>
    </row>
    <row r="215" spans="1:15" s="34" customFormat="1" x14ac:dyDescent="0.3">
      <c r="A215" s="33">
        <v>1228</v>
      </c>
      <c r="B215" s="34" t="s">
        <v>269</v>
      </c>
      <c r="C215" s="36">
        <v>201821</v>
      </c>
      <c r="D215" s="36">
        <v>6952</v>
      </c>
      <c r="E215" s="37">
        <f t="shared" si="31"/>
        <v>29030.638665132337</v>
      </c>
      <c r="F215" s="38">
        <f t="shared" si="38"/>
        <v>1.1103051717186816</v>
      </c>
      <c r="G215" s="39">
        <f t="shared" si="32"/>
        <v>-1730.4591555330182</v>
      </c>
      <c r="H215" s="39">
        <f t="shared" si="33"/>
        <v>0</v>
      </c>
      <c r="I215" s="37">
        <f t="shared" si="34"/>
        <v>-1730.4591555330182</v>
      </c>
      <c r="J215" s="40">
        <f t="shared" si="40"/>
        <v>-313.20606290218581</v>
      </c>
      <c r="K215" s="37">
        <f t="shared" si="35"/>
        <v>-2043.665218435204</v>
      </c>
      <c r="L215" s="37">
        <f t="shared" si="36"/>
        <v>-12030152.049265543</v>
      </c>
      <c r="M215" s="37">
        <f t="shared" si="37"/>
        <v>-14207560.598561538</v>
      </c>
      <c r="N215" s="41">
        <f>'jan-sep'!M215</f>
        <v>-4015529.1605230151</v>
      </c>
      <c r="O215" s="41">
        <f t="shared" si="39"/>
        <v>-10192031.438038524</v>
      </c>
    </row>
    <row r="216" spans="1:15" s="34" customFormat="1" x14ac:dyDescent="0.3">
      <c r="A216" s="33">
        <v>1231</v>
      </c>
      <c r="B216" s="34" t="s">
        <v>270</v>
      </c>
      <c r="C216" s="36">
        <v>78470</v>
      </c>
      <c r="D216" s="36">
        <v>3411</v>
      </c>
      <c r="E216" s="37">
        <f t="shared" si="31"/>
        <v>23004.983875696278</v>
      </c>
      <c r="F216" s="38">
        <f t="shared" si="38"/>
        <v>0.8798481103748057</v>
      </c>
      <c r="G216" s="39">
        <f t="shared" si="32"/>
        <v>1884.9337181286173</v>
      </c>
      <c r="H216" s="39">
        <f t="shared" si="33"/>
        <v>184.41576636815461</v>
      </c>
      <c r="I216" s="37">
        <f t="shared" si="34"/>
        <v>2069.3494844967718</v>
      </c>
      <c r="J216" s="40">
        <f t="shared" si="40"/>
        <v>-313.20606290218581</v>
      </c>
      <c r="K216" s="37">
        <f t="shared" si="35"/>
        <v>1756.143421594586</v>
      </c>
      <c r="L216" s="37">
        <f t="shared" si="36"/>
        <v>7058551.0916184885</v>
      </c>
      <c r="M216" s="37">
        <f t="shared" si="37"/>
        <v>5990205.2110591326</v>
      </c>
      <c r="N216" s="41">
        <f>'jan-sep'!M216</f>
        <v>3215654.0611990788</v>
      </c>
      <c r="O216" s="41">
        <f t="shared" si="39"/>
        <v>2774551.1498600538</v>
      </c>
    </row>
    <row r="217" spans="1:15" s="34" customFormat="1" x14ac:dyDescent="0.3">
      <c r="A217" s="33">
        <v>1232</v>
      </c>
      <c r="B217" s="34" t="s">
        <v>271</v>
      </c>
      <c r="C217" s="36">
        <v>49707</v>
      </c>
      <c r="D217" s="36">
        <v>950</v>
      </c>
      <c r="E217" s="37">
        <f t="shared" si="31"/>
        <v>52323.15789473684</v>
      </c>
      <c r="F217" s="38">
        <f t="shared" si="38"/>
        <v>2.001150352952962</v>
      </c>
      <c r="G217" s="39">
        <f t="shared" si="32"/>
        <v>-15705.97069329572</v>
      </c>
      <c r="H217" s="39">
        <f t="shared" si="33"/>
        <v>0</v>
      </c>
      <c r="I217" s="37">
        <f t="shared" si="34"/>
        <v>-15705.97069329572</v>
      </c>
      <c r="J217" s="40">
        <f t="shared" si="40"/>
        <v>-313.20606290218581</v>
      </c>
      <c r="K217" s="37">
        <f t="shared" si="35"/>
        <v>-16019.176756197905</v>
      </c>
      <c r="L217" s="37">
        <f t="shared" si="36"/>
        <v>-14920672.158630934</v>
      </c>
      <c r="M217" s="37">
        <f t="shared" si="37"/>
        <v>-15218217.918388009</v>
      </c>
      <c r="N217" s="41">
        <f>'jan-sep'!M217</f>
        <v>-15029333.990577798</v>
      </c>
      <c r="O217" s="41">
        <f t="shared" si="39"/>
        <v>-188883.92781021073</v>
      </c>
    </row>
    <row r="218" spans="1:15" s="34" customFormat="1" x14ac:dyDescent="0.3">
      <c r="A218" s="33">
        <v>1233</v>
      </c>
      <c r="B218" s="34" t="s">
        <v>272</v>
      </c>
      <c r="C218" s="36">
        <v>32547</v>
      </c>
      <c r="D218" s="36">
        <v>1107</v>
      </c>
      <c r="E218" s="37">
        <f t="shared" si="31"/>
        <v>29401.08401084011</v>
      </c>
      <c r="F218" s="38">
        <f t="shared" si="38"/>
        <v>1.1244732163119431</v>
      </c>
      <c r="G218" s="39">
        <f t="shared" si="32"/>
        <v>-1952.7263629576817</v>
      </c>
      <c r="H218" s="39">
        <f t="shared" si="33"/>
        <v>0</v>
      </c>
      <c r="I218" s="37">
        <f t="shared" si="34"/>
        <v>-1952.7263629576817</v>
      </c>
      <c r="J218" s="40">
        <f t="shared" si="40"/>
        <v>-313.20606290218581</v>
      </c>
      <c r="K218" s="37">
        <f t="shared" si="35"/>
        <v>-2265.9324258598676</v>
      </c>
      <c r="L218" s="37">
        <f t="shared" si="36"/>
        <v>-2161668.0837941538</v>
      </c>
      <c r="M218" s="37">
        <f t="shared" si="37"/>
        <v>-2508387.1954268734</v>
      </c>
      <c r="N218" s="41">
        <f>'jan-sep'!M218</f>
        <v>-3270460.555336446</v>
      </c>
      <c r="O218" s="41">
        <f t="shared" si="39"/>
        <v>762073.35990957264</v>
      </c>
    </row>
    <row r="219" spans="1:15" s="34" customFormat="1" x14ac:dyDescent="0.3">
      <c r="A219" s="33">
        <v>1234</v>
      </c>
      <c r="B219" s="34" t="s">
        <v>273</v>
      </c>
      <c r="C219" s="36">
        <v>20169</v>
      </c>
      <c r="D219" s="36">
        <v>921</v>
      </c>
      <c r="E219" s="37">
        <f t="shared" si="31"/>
        <v>21899.02280130293</v>
      </c>
      <c r="F219" s="38">
        <f t="shared" si="38"/>
        <v>0.83754954730208431</v>
      </c>
      <c r="G219" s="39">
        <f t="shared" si="32"/>
        <v>2548.5103627646263</v>
      </c>
      <c r="H219" s="39">
        <f t="shared" si="33"/>
        <v>571.50214240582636</v>
      </c>
      <c r="I219" s="37">
        <f t="shared" si="34"/>
        <v>3120.0125051704526</v>
      </c>
      <c r="J219" s="40">
        <f t="shared" si="40"/>
        <v>-313.20606290218581</v>
      </c>
      <c r="K219" s="37">
        <f t="shared" si="35"/>
        <v>2806.8064422682669</v>
      </c>
      <c r="L219" s="37">
        <f t="shared" si="36"/>
        <v>2873531.5172619871</v>
      </c>
      <c r="M219" s="37">
        <f t="shared" si="37"/>
        <v>2585068.733329074</v>
      </c>
      <c r="N219" s="41">
        <f>'jan-sep'!M219</f>
        <v>2263567.9630178399</v>
      </c>
      <c r="O219" s="41">
        <f t="shared" si="39"/>
        <v>321500.77031123405</v>
      </c>
    </row>
    <row r="220" spans="1:15" s="34" customFormat="1" x14ac:dyDescent="0.3">
      <c r="A220" s="33">
        <v>1235</v>
      </c>
      <c r="B220" s="34" t="s">
        <v>274</v>
      </c>
      <c r="C220" s="36">
        <v>336196</v>
      </c>
      <c r="D220" s="36">
        <v>14347</v>
      </c>
      <c r="E220" s="37">
        <f t="shared" si="31"/>
        <v>23433.191608001674</v>
      </c>
      <c r="F220" s="38">
        <f t="shared" si="38"/>
        <v>0.89622533394307824</v>
      </c>
      <c r="G220" s="39">
        <f t="shared" si="32"/>
        <v>1628.0090787453794</v>
      </c>
      <c r="H220" s="39">
        <f t="shared" si="33"/>
        <v>34.543060061265891</v>
      </c>
      <c r="I220" s="37">
        <f t="shared" si="34"/>
        <v>1662.5521388066452</v>
      </c>
      <c r="J220" s="40">
        <f t="shared" si="40"/>
        <v>-313.20606290218581</v>
      </c>
      <c r="K220" s="37">
        <f t="shared" si="35"/>
        <v>1349.3460759044594</v>
      </c>
      <c r="L220" s="37">
        <f t="shared" si="36"/>
        <v>23852635.535458937</v>
      </c>
      <c r="M220" s="37">
        <f t="shared" si="37"/>
        <v>19359068.151001278</v>
      </c>
      <c r="N220" s="41">
        <f>'jan-sep'!M220</f>
        <v>13892973.091768736</v>
      </c>
      <c r="O220" s="41">
        <f t="shared" si="39"/>
        <v>5466095.0592325423</v>
      </c>
    </row>
    <row r="221" spans="1:15" s="34" customFormat="1" x14ac:dyDescent="0.3">
      <c r="A221" s="33">
        <v>1238</v>
      </c>
      <c r="B221" s="34" t="s">
        <v>275</v>
      </c>
      <c r="C221" s="36">
        <v>196781</v>
      </c>
      <c r="D221" s="36">
        <v>8539</v>
      </c>
      <c r="E221" s="37">
        <f t="shared" si="31"/>
        <v>23044.970137018387</v>
      </c>
      <c r="F221" s="38">
        <f t="shared" si="38"/>
        <v>0.88137742405115116</v>
      </c>
      <c r="G221" s="39">
        <f t="shared" si="32"/>
        <v>1860.9419613353521</v>
      </c>
      <c r="H221" s="39">
        <f t="shared" si="33"/>
        <v>170.42057490541663</v>
      </c>
      <c r="I221" s="37">
        <f t="shared" si="34"/>
        <v>2031.3625362407688</v>
      </c>
      <c r="J221" s="40">
        <f t="shared" si="40"/>
        <v>-313.20606290218581</v>
      </c>
      <c r="K221" s="37">
        <f t="shared" si="35"/>
        <v>1718.1564733385831</v>
      </c>
      <c r="L221" s="37">
        <f t="shared" si="36"/>
        <v>17345804.696959924</v>
      </c>
      <c r="M221" s="37">
        <f t="shared" si="37"/>
        <v>14671338.125838161</v>
      </c>
      <c r="N221" s="41">
        <f>'jan-sep'!M221</f>
        <v>13960202.482312001</v>
      </c>
      <c r="O221" s="41">
        <f t="shared" si="39"/>
        <v>711135.64352615923</v>
      </c>
    </row>
    <row r="222" spans="1:15" s="34" customFormat="1" x14ac:dyDescent="0.3">
      <c r="A222" s="33">
        <v>1241</v>
      </c>
      <c r="B222" s="34" t="s">
        <v>276</v>
      </c>
      <c r="C222" s="36">
        <v>94824</v>
      </c>
      <c r="D222" s="36">
        <v>3838</v>
      </c>
      <c r="E222" s="37">
        <f t="shared" si="31"/>
        <v>24706.618030224075</v>
      </c>
      <c r="F222" s="38">
        <f t="shared" si="38"/>
        <v>0.94492877304774126</v>
      </c>
      <c r="G222" s="39">
        <f t="shared" si="32"/>
        <v>863.95322541193889</v>
      </c>
      <c r="H222" s="39">
        <f t="shared" si="33"/>
        <v>0</v>
      </c>
      <c r="I222" s="37">
        <f t="shared" si="34"/>
        <v>863.95322541193889</v>
      </c>
      <c r="J222" s="40">
        <f t="shared" si="40"/>
        <v>-313.20606290218581</v>
      </c>
      <c r="K222" s="37">
        <f t="shared" si="35"/>
        <v>550.74716250975303</v>
      </c>
      <c r="L222" s="37">
        <f t="shared" si="36"/>
        <v>3315852.4791310215</v>
      </c>
      <c r="M222" s="37">
        <f t="shared" si="37"/>
        <v>2113767.6097124321</v>
      </c>
      <c r="N222" s="41">
        <f>'jan-sep'!M222</f>
        <v>2389034.6780656949</v>
      </c>
      <c r="O222" s="41">
        <f t="shared" si="39"/>
        <v>-275267.06835326273</v>
      </c>
    </row>
    <row r="223" spans="1:15" s="34" customFormat="1" x14ac:dyDescent="0.3">
      <c r="A223" s="33">
        <v>1242</v>
      </c>
      <c r="B223" s="34" t="s">
        <v>277</v>
      </c>
      <c r="C223" s="36">
        <v>61898</v>
      </c>
      <c r="D223" s="36">
        <v>2443</v>
      </c>
      <c r="E223" s="37">
        <f t="shared" si="31"/>
        <v>25336.880884158822</v>
      </c>
      <c r="F223" s="38">
        <f t="shared" si="38"/>
        <v>0.9690337923805199</v>
      </c>
      <c r="G223" s="39">
        <f t="shared" si="32"/>
        <v>485.79551305109123</v>
      </c>
      <c r="H223" s="39">
        <f t="shared" si="33"/>
        <v>0</v>
      </c>
      <c r="I223" s="37">
        <f t="shared" si="34"/>
        <v>485.79551305109123</v>
      </c>
      <c r="J223" s="40">
        <f t="shared" si="40"/>
        <v>-313.20606290218581</v>
      </c>
      <c r="K223" s="37">
        <f t="shared" si="35"/>
        <v>172.58945014890543</v>
      </c>
      <c r="L223" s="37">
        <f t="shared" si="36"/>
        <v>1186798.4383838158</v>
      </c>
      <c r="M223" s="37">
        <f t="shared" si="37"/>
        <v>421636.02671377594</v>
      </c>
      <c r="N223" s="41">
        <f>'jan-sep'!M223</f>
        <v>526780.90633519518</v>
      </c>
      <c r="O223" s="41">
        <f t="shared" si="39"/>
        <v>-105144.87962141924</v>
      </c>
    </row>
    <row r="224" spans="1:15" s="34" customFormat="1" x14ac:dyDescent="0.3">
      <c r="A224" s="33">
        <v>1243</v>
      </c>
      <c r="B224" s="34" t="s">
        <v>125</v>
      </c>
      <c r="C224" s="36">
        <v>465190</v>
      </c>
      <c r="D224" s="36">
        <v>19097</v>
      </c>
      <c r="E224" s="37">
        <f t="shared" si="31"/>
        <v>24359.323453945646</v>
      </c>
      <c r="F224" s="38">
        <f t="shared" si="38"/>
        <v>0.93164615227595227</v>
      </c>
      <c r="G224" s="39">
        <f t="shared" si="32"/>
        <v>1072.3299711789964</v>
      </c>
      <c r="H224" s="39">
        <f t="shared" si="33"/>
        <v>0</v>
      </c>
      <c r="I224" s="37">
        <f t="shared" si="34"/>
        <v>1072.3299711789964</v>
      </c>
      <c r="J224" s="40">
        <f t="shared" si="40"/>
        <v>-313.20606290218581</v>
      </c>
      <c r="K224" s="37">
        <f t="shared" si="35"/>
        <v>759.12390827681065</v>
      </c>
      <c r="L224" s="37">
        <f t="shared" si="36"/>
        <v>20478285.459605295</v>
      </c>
      <c r="M224" s="37">
        <f t="shared" si="37"/>
        <v>14496989.276362253</v>
      </c>
      <c r="N224" s="41">
        <f>'jan-sep'!M224</f>
        <v>11411103.138879756</v>
      </c>
      <c r="O224" s="41">
        <f t="shared" si="39"/>
        <v>3085886.1374824978</v>
      </c>
    </row>
    <row r="225" spans="1:15" s="34" customFormat="1" x14ac:dyDescent="0.3">
      <c r="A225" s="33">
        <v>1244</v>
      </c>
      <c r="B225" s="34" t="s">
        <v>278</v>
      </c>
      <c r="C225" s="36">
        <v>181616</v>
      </c>
      <c r="D225" s="36">
        <v>5012</v>
      </c>
      <c r="E225" s="37">
        <f t="shared" si="31"/>
        <v>36236.233040702311</v>
      </c>
      <c r="F225" s="38">
        <f t="shared" si="38"/>
        <v>1.3858901766779901</v>
      </c>
      <c r="G225" s="39">
        <f t="shared" si="32"/>
        <v>-6053.815780875002</v>
      </c>
      <c r="H225" s="39">
        <f t="shared" si="33"/>
        <v>0</v>
      </c>
      <c r="I225" s="37">
        <f t="shared" si="34"/>
        <v>-6053.815780875002</v>
      </c>
      <c r="J225" s="40">
        <f t="shared" si="40"/>
        <v>-313.20606290218581</v>
      </c>
      <c r="K225" s="37">
        <f t="shared" si="35"/>
        <v>-6367.0218437771882</v>
      </c>
      <c r="L225" s="37">
        <f t="shared" si="36"/>
        <v>-30341724.693745509</v>
      </c>
      <c r="M225" s="37">
        <f t="shared" si="37"/>
        <v>-31911513.481011268</v>
      </c>
      <c r="N225" s="41">
        <f>'jan-sep'!M225</f>
        <v>-30263788.169237815</v>
      </c>
      <c r="O225" s="41">
        <f t="shared" si="39"/>
        <v>-1647725.3117734529</v>
      </c>
    </row>
    <row r="226" spans="1:15" s="34" customFormat="1" x14ac:dyDescent="0.3">
      <c r="A226" s="33">
        <v>1245</v>
      </c>
      <c r="B226" s="34" t="s">
        <v>279</v>
      </c>
      <c r="C226" s="36">
        <v>154956</v>
      </c>
      <c r="D226" s="36">
        <v>6752</v>
      </c>
      <c r="E226" s="37">
        <f t="shared" si="31"/>
        <v>22949.644549763034</v>
      </c>
      <c r="F226" s="38">
        <f t="shared" si="38"/>
        <v>0.87773160372499148</v>
      </c>
      <c r="G226" s="39">
        <f t="shared" si="32"/>
        <v>1918.1373136885638</v>
      </c>
      <c r="H226" s="39">
        <f t="shared" si="33"/>
        <v>203.78453044479011</v>
      </c>
      <c r="I226" s="37">
        <f t="shared" si="34"/>
        <v>2121.9218441333542</v>
      </c>
      <c r="J226" s="40">
        <f t="shared" si="40"/>
        <v>-313.20606290218581</v>
      </c>
      <c r="K226" s="37">
        <f t="shared" si="35"/>
        <v>1808.7157812311684</v>
      </c>
      <c r="L226" s="37">
        <f t="shared" si="36"/>
        <v>14327216.291588407</v>
      </c>
      <c r="M226" s="37">
        <f t="shared" si="37"/>
        <v>12212448.954872848</v>
      </c>
      <c r="N226" s="41">
        <f>'jan-sep'!M226</f>
        <v>9660683.5356096178</v>
      </c>
      <c r="O226" s="41">
        <f t="shared" si="39"/>
        <v>2551765.4192632306</v>
      </c>
    </row>
    <row r="227" spans="1:15" s="34" customFormat="1" x14ac:dyDescent="0.3">
      <c r="A227" s="33">
        <v>1246</v>
      </c>
      <c r="B227" s="34" t="s">
        <v>280</v>
      </c>
      <c r="C227" s="36">
        <v>631866</v>
      </c>
      <c r="D227" s="36">
        <v>24427</v>
      </c>
      <c r="E227" s="37">
        <f t="shared" si="31"/>
        <v>25867.5236418717</v>
      </c>
      <c r="F227" s="38">
        <f t="shared" si="38"/>
        <v>0.98932874369109192</v>
      </c>
      <c r="G227" s="39">
        <f t="shared" si="32"/>
        <v>167.40985842336448</v>
      </c>
      <c r="H227" s="39">
        <f t="shared" si="33"/>
        <v>0</v>
      </c>
      <c r="I227" s="37">
        <f t="shared" si="34"/>
        <v>167.40985842336448</v>
      </c>
      <c r="J227" s="40">
        <f t="shared" si="40"/>
        <v>-313.20606290218581</v>
      </c>
      <c r="K227" s="37">
        <f t="shared" si="35"/>
        <v>-145.79620447882132</v>
      </c>
      <c r="L227" s="37">
        <f t="shared" si="36"/>
        <v>4089320.6117075244</v>
      </c>
      <c r="M227" s="37">
        <f t="shared" si="37"/>
        <v>-3561363.8868041686</v>
      </c>
      <c r="N227" s="41">
        <f>'jan-sep'!M227</f>
        <v>-2038025.4608883213</v>
      </c>
      <c r="O227" s="41">
        <f t="shared" si="39"/>
        <v>-1523338.4259158473</v>
      </c>
    </row>
    <row r="228" spans="1:15" s="34" customFormat="1" x14ac:dyDescent="0.3">
      <c r="A228" s="33">
        <v>1247</v>
      </c>
      <c r="B228" s="34" t="s">
        <v>281</v>
      </c>
      <c r="C228" s="36">
        <v>635182</v>
      </c>
      <c r="D228" s="36">
        <v>27858</v>
      </c>
      <c r="E228" s="37">
        <f t="shared" si="31"/>
        <v>22800.703568095341</v>
      </c>
      <c r="F228" s="38">
        <f t="shared" si="38"/>
        <v>0.87203521019627739</v>
      </c>
      <c r="G228" s="39">
        <f t="shared" si="32"/>
        <v>2007.5019026891794</v>
      </c>
      <c r="H228" s="39">
        <f t="shared" si="33"/>
        <v>255.91387402848247</v>
      </c>
      <c r="I228" s="37">
        <f t="shared" si="34"/>
        <v>2263.4157767176616</v>
      </c>
      <c r="J228" s="40">
        <f t="shared" si="40"/>
        <v>-313.20606290218581</v>
      </c>
      <c r="K228" s="37">
        <f t="shared" si="35"/>
        <v>1950.2097138154759</v>
      </c>
      <c r="L228" s="37">
        <f t="shared" si="36"/>
        <v>63054236.707800619</v>
      </c>
      <c r="M228" s="37">
        <f t="shared" si="37"/>
        <v>54328942.207471527</v>
      </c>
      <c r="N228" s="41">
        <f>'jan-sep'!M228</f>
        <v>38040732.913953312</v>
      </c>
      <c r="O228" s="41">
        <f t="shared" si="39"/>
        <v>16288209.293518215</v>
      </c>
    </row>
    <row r="229" spans="1:15" s="34" customFormat="1" x14ac:dyDescent="0.3">
      <c r="A229" s="33">
        <v>1251</v>
      </c>
      <c r="B229" s="34" t="s">
        <v>282</v>
      </c>
      <c r="C229" s="36">
        <v>95121</v>
      </c>
      <c r="D229" s="36">
        <v>4096</v>
      </c>
      <c r="E229" s="37">
        <f t="shared" si="31"/>
        <v>23222.900390625</v>
      </c>
      <c r="F229" s="38">
        <f t="shared" si="38"/>
        <v>0.88818254064067759</v>
      </c>
      <c r="G229" s="39">
        <f t="shared" si="32"/>
        <v>1754.1838091713842</v>
      </c>
      <c r="H229" s="39">
        <f t="shared" si="33"/>
        <v>108.14498614310196</v>
      </c>
      <c r="I229" s="37">
        <f t="shared" si="34"/>
        <v>1862.3287953144861</v>
      </c>
      <c r="J229" s="40">
        <f t="shared" si="40"/>
        <v>-313.20606290218581</v>
      </c>
      <c r="K229" s="37">
        <f t="shared" si="35"/>
        <v>1549.1227324123004</v>
      </c>
      <c r="L229" s="37">
        <f t="shared" si="36"/>
        <v>7628098.7456081351</v>
      </c>
      <c r="M229" s="37">
        <f t="shared" si="37"/>
        <v>6345206.7119607823</v>
      </c>
      <c r="N229" s="41">
        <f>'jan-sep'!M229</f>
        <v>3380003.762729825</v>
      </c>
      <c r="O229" s="41">
        <f t="shared" si="39"/>
        <v>2965202.9492309573</v>
      </c>
    </row>
    <row r="230" spans="1:15" s="34" customFormat="1" x14ac:dyDescent="0.3">
      <c r="A230" s="33">
        <v>1252</v>
      </c>
      <c r="B230" s="34" t="s">
        <v>283</v>
      </c>
      <c r="C230" s="36">
        <v>22606</v>
      </c>
      <c r="D230" s="36">
        <v>378</v>
      </c>
      <c r="E230" s="37">
        <f t="shared" si="31"/>
        <v>59804.232804232801</v>
      </c>
      <c r="F230" s="38">
        <f t="shared" si="38"/>
        <v>2.2872713803902469</v>
      </c>
      <c r="G230" s="39">
        <f t="shared" si="32"/>
        <v>-20194.615638993295</v>
      </c>
      <c r="H230" s="39">
        <f t="shared" si="33"/>
        <v>0</v>
      </c>
      <c r="I230" s="37">
        <f t="shared" si="34"/>
        <v>-20194.615638993295</v>
      </c>
      <c r="J230" s="40">
        <f t="shared" si="40"/>
        <v>-313.20606290218581</v>
      </c>
      <c r="K230" s="37">
        <f t="shared" si="35"/>
        <v>-20507.821701895482</v>
      </c>
      <c r="L230" s="37">
        <f t="shared" si="36"/>
        <v>-7633564.711539465</v>
      </c>
      <c r="M230" s="37">
        <f t="shared" si="37"/>
        <v>-7751956.6033164924</v>
      </c>
      <c r="N230" s="41">
        <f>'jan-sep'!M230</f>
        <v>-8930249.94572464</v>
      </c>
      <c r="O230" s="41">
        <f t="shared" si="39"/>
        <v>1178293.3424081476</v>
      </c>
    </row>
    <row r="231" spans="1:15" s="34" customFormat="1" x14ac:dyDescent="0.3">
      <c r="A231" s="33">
        <v>1253</v>
      </c>
      <c r="B231" s="34" t="s">
        <v>284</v>
      </c>
      <c r="C231" s="36">
        <v>164272</v>
      </c>
      <c r="D231" s="36">
        <v>7842</v>
      </c>
      <c r="E231" s="37">
        <f t="shared" si="31"/>
        <v>20947.717419025757</v>
      </c>
      <c r="F231" s="38">
        <f t="shared" si="38"/>
        <v>0.80116594244895467</v>
      </c>
      <c r="G231" s="39">
        <f t="shared" si="32"/>
        <v>3119.2935921309295</v>
      </c>
      <c r="H231" s="39">
        <f t="shared" si="33"/>
        <v>904.45902620283675</v>
      </c>
      <c r="I231" s="37">
        <f t="shared" si="34"/>
        <v>4023.7526183337663</v>
      </c>
      <c r="J231" s="40">
        <f t="shared" si="40"/>
        <v>-313.20606290218581</v>
      </c>
      <c r="K231" s="37">
        <f t="shared" si="35"/>
        <v>3710.5465554315806</v>
      </c>
      <c r="L231" s="37">
        <f t="shared" si="36"/>
        <v>31554268.032973398</v>
      </c>
      <c r="M231" s="37">
        <f t="shared" si="37"/>
        <v>29098106.087694455</v>
      </c>
      <c r="N231" s="41">
        <f>'jan-sep'!M231</f>
        <v>23074865.48966983</v>
      </c>
      <c r="O231" s="41">
        <f t="shared" si="39"/>
        <v>6023240.5980246253</v>
      </c>
    </row>
    <row r="232" spans="1:15" s="34" customFormat="1" x14ac:dyDescent="0.3">
      <c r="A232" s="33">
        <v>1256</v>
      </c>
      <c r="B232" s="34" t="s">
        <v>285</v>
      </c>
      <c r="C232" s="36">
        <v>172836</v>
      </c>
      <c r="D232" s="36">
        <v>7736</v>
      </c>
      <c r="E232" s="37">
        <f t="shared" si="31"/>
        <v>22341.778697001035</v>
      </c>
      <c r="F232" s="38">
        <f t="shared" si="38"/>
        <v>0.85448317960942233</v>
      </c>
      <c r="G232" s="39">
        <f t="shared" si="32"/>
        <v>2282.8568253457634</v>
      </c>
      <c r="H232" s="39">
        <f t="shared" si="33"/>
        <v>416.53757891148979</v>
      </c>
      <c r="I232" s="37">
        <f t="shared" si="34"/>
        <v>2699.394404257253</v>
      </c>
      <c r="J232" s="40">
        <f t="shared" si="40"/>
        <v>-313.20606290218581</v>
      </c>
      <c r="K232" s="37">
        <f t="shared" si="35"/>
        <v>2386.1883413550672</v>
      </c>
      <c r="L232" s="37">
        <f t="shared" si="36"/>
        <v>20882515.111334108</v>
      </c>
      <c r="M232" s="37">
        <f t="shared" si="37"/>
        <v>18459553.008722801</v>
      </c>
      <c r="N232" s="41">
        <f>'jan-sep'!M232</f>
        <v>15546594.584045628</v>
      </c>
      <c r="O232" s="41">
        <f t="shared" si="39"/>
        <v>2912958.4246771727</v>
      </c>
    </row>
    <row r="233" spans="1:15" s="34" customFormat="1" x14ac:dyDescent="0.3">
      <c r="A233" s="33">
        <v>1259</v>
      </c>
      <c r="B233" s="34" t="s">
        <v>286</v>
      </c>
      <c r="C233" s="36">
        <v>106266</v>
      </c>
      <c r="D233" s="36">
        <v>4733</v>
      </c>
      <c r="E233" s="37">
        <f t="shared" si="31"/>
        <v>22452.144517219524</v>
      </c>
      <c r="F233" s="38">
        <f t="shared" si="38"/>
        <v>0.85870422835668059</v>
      </c>
      <c r="G233" s="39">
        <f t="shared" si="32"/>
        <v>2216.63733321467</v>
      </c>
      <c r="H233" s="39">
        <f t="shared" si="33"/>
        <v>377.90954183501867</v>
      </c>
      <c r="I233" s="37">
        <f t="shared" si="34"/>
        <v>2594.5468750496884</v>
      </c>
      <c r="J233" s="40">
        <f t="shared" si="40"/>
        <v>-313.20606290218581</v>
      </c>
      <c r="K233" s="37">
        <f t="shared" si="35"/>
        <v>2281.3408121475027</v>
      </c>
      <c r="L233" s="37">
        <f t="shared" si="36"/>
        <v>12279990.359610176</v>
      </c>
      <c r="M233" s="37">
        <f t="shared" si="37"/>
        <v>10797586.06389413</v>
      </c>
      <c r="N233" s="41">
        <f>'jan-sep'!M233</f>
        <v>8153707.5124467378</v>
      </c>
      <c r="O233" s="41">
        <f t="shared" si="39"/>
        <v>2643878.5514473924</v>
      </c>
    </row>
    <row r="234" spans="1:15" s="34" customFormat="1" x14ac:dyDescent="0.3">
      <c r="A234" s="33">
        <v>1260</v>
      </c>
      <c r="B234" s="34" t="s">
        <v>287</v>
      </c>
      <c r="C234" s="36">
        <v>110650</v>
      </c>
      <c r="D234" s="36">
        <v>5014</v>
      </c>
      <c r="E234" s="37">
        <f t="shared" si="31"/>
        <v>22068.209014758675</v>
      </c>
      <c r="F234" s="38">
        <f t="shared" si="38"/>
        <v>0.84402023952316285</v>
      </c>
      <c r="G234" s="39">
        <f t="shared" si="32"/>
        <v>2446.9986346911792</v>
      </c>
      <c r="H234" s="39">
        <f t="shared" si="33"/>
        <v>512.28696769631563</v>
      </c>
      <c r="I234" s="37">
        <f t="shared" si="34"/>
        <v>2959.2856023874947</v>
      </c>
      <c r="J234" s="40">
        <f t="shared" si="40"/>
        <v>-313.20606290218581</v>
      </c>
      <c r="K234" s="37">
        <f t="shared" si="35"/>
        <v>2646.0795394853089</v>
      </c>
      <c r="L234" s="37">
        <f t="shared" si="36"/>
        <v>14837858.010370899</v>
      </c>
      <c r="M234" s="37">
        <f t="shared" si="37"/>
        <v>13267442.810979338</v>
      </c>
      <c r="N234" s="41">
        <f>'jan-sep'!M234</f>
        <v>9490386.9886769298</v>
      </c>
      <c r="O234" s="41">
        <f t="shared" si="39"/>
        <v>3777055.8223024085</v>
      </c>
    </row>
    <row r="235" spans="1:15" s="34" customFormat="1" x14ac:dyDescent="0.3">
      <c r="A235" s="33">
        <v>1263</v>
      </c>
      <c r="B235" s="34" t="s">
        <v>288</v>
      </c>
      <c r="C235" s="36">
        <v>372465</v>
      </c>
      <c r="D235" s="36">
        <v>15402</v>
      </c>
      <c r="E235" s="37">
        <f t="shared" si="31"/>
        <v>24182.898324892871</v>
      </c>
      <c r="F235" s="38">
        <f t="shared" si="38"/>
        <v>0.92489860064720686</v>
      </c>
      <c r="G235" s="39">
        <f t="shared" si="32"/>
        <v>1178.1850486106616</v>
      </c>
      <c r="H235" s="39">
        <f t="shared" si="33"/>
        <v>0</v>
      </c>
      <c r="I235" s="37">
        <f t="shared" si="34"/>
        <v>1178.1850486106616</v>
      </c>
      <c r="J235" s="40">
        <f t="shared" si="40"/>
        <v>-313.20606290218581</v>
      </c>
      <c r="K235" s="37">
        <f t="shared" si="35"/>
        <v>864.97898570847588</v>
      </c>
      <c r="L235" s="37">
        <f t="shared" si="36"/>
        <v>18146406.11870141</v>
      </c>
      <c r="M235" s="37">
        <f t="shared" si="37"/>
        <v>13322406.337881945</v>
      </c>
      <c r="N235" s="41">
        <f>'jan-sep'!M235</f>
        <v>7595847.4496007701</v>
      </c>
      <c r="O235" s="41">
        <f t="shared" si="39"/>
        <v>5726558.8882811749</v>
      </c>
    </row>
    <row r="236" spans="1:15" s="34" customFormat="1" x14ac:dyDescent="0.3">
      <c r="A236" s="33">
        <v>1264</v>
      </c>
      <c r="B236" s="34" t="s">
        <v>289</v>
      </c>
      <c r="C236" s="36">
        <v>82037</v>
      </c>
      <c r="D236" s="36">
        <v>2856</v>
      </c>
      <c r="E236" s="37">
        <f t="shared" si="31"/>
        <v>28724.439775910363</v>
      </c>
      <c r="F236" s="38">
        <f t="shared" si="38"/>
        <v>1.0985942956956196</v>
      </c>
      <c r="G236" s="39">
        <f t="shared" si="32"/>
        <v>-1546.7398219998336</v>
      </c>
      <c r="H236" s="39">
        <f t="shared" si="33"/>
        <v>0</v>
      </c>
      <c r="I236" s="37">
        <f t="shared" si="34"/>
        <v>-1546.7398219998336</v>
      </c>
      <c r="J236" s="40">
        <f t="shared" si="40"/>
        <v>-313.20606290218581</v>
      </c>
      <c r="K236" s="37">
        <f t="shared" si="35"/>
        <v>-1859.9458849020193</v>
      </c>
      <c r="L236" s="37">
        <f t="shared" si="36"/>
        <v>-4417488.931631525</v>
      </c>
      <c r="M236" s="37">
        <f t="shared" si="37"/>
        <v>-5312005.4472801676</v>
      </c>
      <c r="N236" s="41">
        <f>'jan-sep'!M236</f>
        <v>-3442132.9232528335</v>
      </c>
      <c r="O236" s="41">
        <f t="shared" si="39"/>
        <v>-1869872.5240273341</v>
      </c>
    </row>
    <row r="237" spans="1:15" s="34" customFormat="1" x14ac:dyDescent="0.3">
      <c r="A237" s="33">
        <v>1265</v>
      </c>
      <c r="B237" s="34" t="s">
        <v>290</v>
      </c>
      <c r="C237" s="36">
        <v>12915</v>
      </c>
      <c r="D237" s="36">
        <v>563</v>
      </c>
      <c r="E237" s="37">
        <f t="shared" si="31"/>
        <v>22939.609236234457</v>
      </c>
      <c r="F237" s="38">
        <f t="shared" si="38"/>
        <v>0.87734779334316959</v>
      </c>
      <c r="G237" s="39">
        <f t="shared" si="32"/>
        <v>1924.1585018057099</v>
      </c>
      <c r="H237" s="39">
        <f t="shared" si="33"/>
        <v>207.29689017979197</v>
      </c>
      <c r="I237" s="37">
        <f t="shared" si="34"/>
        <v>2131.455391985502</v>
      </c>
      <c r="J237" s="40">
        <f t="shared" si="40"/>
        <v>-313.20606290218581</v>
      </c>
      <c r="K237" s="37">
        <f t="shared" si="35"/>
        <v>1818.2493290833163</v>
      </c>
      <c r="L237" s="37">
        <f t="shared" si="36"/>
        <v>1200009.3856878376</v>
      </c>
      <c r="M237" s="37">
        <f t="shared" si="37"/>
        <v>1023674.3722739071</v>
      </c>
      <c r="N237" s="41">
        <f>'jan-sep'!M237</f>
        <v>966374.71572100325</v>
      </c>
      <c r="O237" s="41">
        <f t="shared" si="39"/>
        <v>57299.65655290382</v>
      </c>
    </row>
    <row r="238" spans="1:15" s="34" customFormat="1" x14ac:dyDescent="0.3">
      <c r="A238" s="33">
        <v>1266</v>
      </c>
      <c r="B238" s="34" t="s">
        <v>291</v>
      </c>
      <c r="C238" s="36">
        <v>51823</v>
      </c>
      <c r="D238" s="36">
        <v>1704</v>
      </c>
      <c r="E238" s="37">
        <f t="shared" si="31"/>
        <v>30412.558685446009</v>
      </c>
      <c r="F238" s="38">
        <f t="shared" si="38"/>
        <v>1.1631580546040559</v>
      </c>
      <c r="G238" s="39">
        <f t="shared" si="32"/>
        <v>-2559.6111677212211</v>
      </c>
      <c r="H238" s="39">
        <f t="shared" si="33"/>
        <v>0</v>
      </c>
      <c r="I238" s="37">
        <f t="shared" si="34"/>
        <v>-2559.6111677212211</v>
      </c>
      <c r="J238" s="40">
        <f t="shared" si="40"/>
        <v>-313.20606290218581</v>
      </c>
      <c r="K238" s="37">
        <f t="shared" si="35"/>
        <v>-2872.8172306234069</v>
      </c>
      <c r="L238" s="37">
        <f t="shared" si="36"/>
        <v>-4361577.4297969611</v>
      </c>
      <c r="M238" s="37">
        <f t="shared" si="37"/>
        <v>-4895280.5609822851</v>
      </c>
      <c r="N238" s="41">
        <f>'jan-sep'!M238</f>
        <v>-4940990.2315205997</v>
      </c>
      <c r="O238" s="41">
        <f t="shared" si="39"/>
        <v>45709.670538314618</v>
      </c>
    </row>
    <row r="239" spans="1:15" s="34" customFormat="1" x14ac:dyDescent="0.3">
      <c r="A239" s="33">
        <v>1401</v>
      </c>
      <c r="B239" s="34" t="s">
        <v>292</v>
      </c>
      <c r="C239" s="36">
        <v>295768</v>
      </c>
      <c r="D239" s="36">
        <v>11862</v>
      </c>
      <c r="E239" s="37">
        <f t="shared" si="31"/>
        <v>24934.075198111615</v>
      </c>
      <c r="F239" s="38">
        <f t="shared" si="38"/>
        <v>0.95362809491809841</v>
      </c>
      <c r="G239" s="39">
        <f t="shared" si="32"/>
        <v>727.47892467941494</v>
      </c>
      <c r="H239" s="39">
        <f t="shared" si="33"/>
        <v>0</v>
      </c>
      <c r="I239" s="37">
        <f t="shared" si="34"/>
        <v>727.47892467941494</v>
      </c>
      <c r="J239" s="40">
        <f t="shared" si="40"/>
        <v>-313.20606290218581</v>
      </c>
      <c r="K239" s="37">
        <f t="shared" si="35"/>
        <v>414.27286177722914</v>
      </c>
      <c r="L239" s="37">
        <f t="shared" si="36"/>
        <v>8629355.0045472197</v>
      </c>
      <c r="M239" s="37">
        <f t="shared" si="37"/>
        <v>4914104.686401492</v>
      </c>
      <c r="N239" s="41">
        <f>'jan-sep'!M239</f>
        <v>3089108.8460696293</v>
      </c>
      <c r="O239" s="41">
        <f t="shared" si="39"/>
        <v>1824995.8403318627</v>
      </c>
    </row>
    <row r="240" spans="1:15" s="34" customFormat="1" x14ac:dyDescent="0.3">
      <c r="A240" s="33">
        <v>1411</v>
      </c>
      <c r="B240" s="34" t="s">
        <v>293</v>
      </c>
      <c r="C240" s="36">
        <v>62228</v>
      </c>
      <c r="D240" s="36">
        <v>2335</v>
      </c>
      <c r="E240" s="37">
        <f t="shared" si="31"/>
        <v>26650.107066381155</v>
      </c>
      <c r="F240" s="38">
        <f t="shared" si="38"/>
        <v>1.0192594122360379</v>
      </c>
      <c r="G240" s="39">
        <f t="shared" si="32"/>
        <v>-302.14019628230886</v>
      </c>
      <c r="H240" s="39">
        <f t="shared" si="33"/>
        <v>0</v>
      </c>
      <c r="I240" s="37">
        <f t="shared" si="34"/>
        <v>-302.14019628230886</v>
      </c>
      <c r="J240" s="40">
        <f t="shared" si="40"/>
        <v>-313.20606290218581</v>
      </c>
      <c r="K240" s="37">
        <f t="shared" si="35"/>
        <v>-615.34625918449467</v>
      </c>
      <c r="L240" s="37">
        <f t="shared" si="36"/>
        <v>-705497.35831919115</v>
      </c>
      <c r="M240" s="37">
        <f t="shared" si="37"/>
        <v>-1436833.5151957951</v>
      </c>
      <c r="N240" s="41">
        <f>'jan-sep'!M240</f>
        <v>-524461.96631490637</v>
      </c>
      <c r="O240" s="41">
        <f t="shared" si="39"/>
        <v>-912371.54888088873</v>
      </c>
    </row>
    <row r="241" spans="1:15" s="34" customFormat="1" x14ac:dyDescent="0.3">
      <c r="A241" s="33">
        <v>1412</v>
      </c>
      <c r="B241" s="34" t="s">
        <v>294</v>
      </c>
      <c r="C241" s="36">
        <v>19156</v>
      </c>
      <c r="D241" s="36">
        <v>800</v>
      </c>
      <c r="E241" s="37">
        <f t="shared" si="31"/>
        <v>23945</v>
      </c>
      <c r="F241" s="38">
        <f t="shared" si="38"/>
        <v>0.91579994651428853</v>
      </c>
      <c r="G241" s="39">
        <f t="shared" si="32"/>
        <v>1320.9240435463842</v>
      </c>
      <c r="H241" s="39">
        <f t="shared" si="33"/>
        <v>0</v>
      </c>
      <c r="I241" s="37">
        <f t="shared" si="34"/>
        <v>1320.9240435463842</v>
      </c>
      <c r="J241" s="40">
        <f t="shared" si="40"/>
        <v>-313.20606290218581</v>
      </c>
      <c r="K241" s="37">
        <f t="shared" si="35"/>
        <v>1007.7179806441984</v>
      </c>
      <c r="L241" s="37">
        <f t="shared" si="36"/>
        <v>1056739.2348371074</v>
      </c>
      <c r="M241" s="37">
        <f t="shared" si="37"/>
        <v>806174.38451535872</v>
      </c>
      <c r="N241" s="41">
        <f>'jan-sep'!M241</f>
        <v>837510.60848455236</v>
      </c>
      <c r="O241" s="41">
        <f t="shared" si="39"/>
        <v>-31336.223969193641</v>
      </c>
    </row>
    <row r="242" spans="1:15" s="34" customFormat="1" x14ac:dyDescent="0.3">
      <c r="A242" s="33">
        <v>1413</v>
      </c>
      <c r="B242" s="34" t="s">
        <v>295</v>
      </c>
      <c r="C242" s="36">
        <v>36314</v>
      </c>
      <c r="D242" s="36">
        <v>1405</v>
      </c>
      <c r="E242" s="37">
        <f t="shared" si="31"/>
        <v>25846.26334519573</v>
      </c>
      <c r="F242" s="38">
        <f t="shared" si="38"/>
        <v>0.98851562284921557</v>
      </c>
      <c r="G242" s="39">
        <f t="shared" si="32"/>
        <v>180.16603642894623</v>
      </c>
      <c r="H242" s="39">
        <f t="shared" si="33"/>
        <v>0</v>
      </c>
      <c r="I242" s="37">
        <f t="shared" si="34"/>
        <v>180.16603642894623</v>
      </c>
      <c r="J242" s="40">
        <f t="shared" si="40"/>
        <v>-313.20606290218581</v>
      </c>
      <c r="K242" s="37">
        <f t="shared" si="35"/>
        <v>-133.04002647323958</v>
      </c>
      <c r="L242" s="37">
        <f t="shared" si="36"/>
        <v>253133.28118266945</v>
      </c>
      <c r="M242" s="37">
        <f t="shared" si="37"/>
        <v>-186921.23719490159</v>
      </c>
      <c r="N242" s="41">
        <f>'jan-sep'!M242</f>
        <v>498435.51919809822</v>
      </c>
      <c r="O242" s="41">
        <f t="shared" si="39"/>
        <v>-685356.75639299979</v>
      </c>
    </row>
    <row r="243" spans="1:15" s="34" customFormat="1" x14ac:dyDescent="0.3">
      <c r="A243" s="33">
        <v>1416</v>
      </c>
      <c r="B243" s="34" t="s">
        <v>296</v>
      </c>
      <c r="C243" s="36">
        <v>105912</v>
      </c>
      <c r="D243" s="36">
        <v>4169</v>
      </c>
      <c r="E243" s="37">
        <f t="shared" si="31"/>
        <v>25404.653394099303</v>
      </c>
      <c r="F243" s="38">
        <f t="shared" si="38"/>
        <v>0.97162581831406059</v>
      </c>
      <c r="G243" s="39">
        <f t="shared" si="32"/>
        <v>445.13200708680233</v>
      </c>
      <c r="H243" s="39">
        <f t="shared" si="33"/>
        <v>0</v>
      </c>
      <c r="I243" s="37">
        <f t="shared" si="34"/>
        <v>445.13200708680233</v>
      </c>
      <c r="J243" s="40">
        <f t="shared" si="40"/>
        <v>-313.20606290218581</v>
      </c>
      <c r="K243" s="37">
        <f t="shared" si="35"/>
        <v>131.92594418461653</v>
      </c>
      <c r="L243" s="37">
        <f t="shared" si="36"/>
        <v>1855755.3375448789</v>
      </c>
      <c r="M243" s="37">
        <f t="shared" si="37"/>
        <v>549999.2613056663</v>
      </c>
      <c r="N243" s="41">
        <f>'jan-sep'!M243</f>
        <v>-1058089.4807566837</v>
      </c>
      <c r="O243" s="41">
        <f t="shared" si="39"/>
        <v>1608088.74206235</v>
      </c>
    </row>
    <row r="244" spans="1:15" s="34" customFormat="1" x14ac:dyDescent="0.3">
      <c r="A244" s="33">
        <v>1417</v>
      </c>
      <c r="B244" s="34" t="s">
        <v>297</v>
      </c>
      <c r="C244" s="36">
        <v>70033</v>
      </c>
      <c r="D244" s="36">
        <v>2678</v>
      </c>
      <c r="E244" s="37">
        <f t="shared" si="31"/>
        <v>26151.23226288275</v>
      </c>
      <c r="F244" s="38">
        <f t="shared" si="38"/>
        <v>1.0001794574078413</v>
      </c>
      <c r="G244" s="39">
        <f t="shared" si="32"/>
        <v>-2.8153141832655817</v>
      </c>
      <c r="H244" s="39">
        <f t="shared" si="33"/>
        <v>0</v>
      </c>
      <c r="I244" s="37">
        <f t="shared" si="34"/>
        <v>-2.8153141832655817</v>
      </c>
      <c r="J244" s="40">
        <f t="shared" si="40"/>
        <v>-313.20606290218581</v>
      </c>
      <c r="K244" s="37">
        <f t="shared" si="35"/>
        <v>-316.02137708545138</v>
      </c>
      <c r="L244" s="37">
        <f t="shared" si="36"/>
        <v>-7539.4113827852279</v>
      </c>
      <c r="M244" s="37">
        <f t="shared" si="37"/>
        <v>-846305.24783483881</v>
      </c>
      <c r="N244" s="41">
        <f>'jan-sep'!M244</f>
        <v>-1631248.0281761547</v>
      </c>
      <c r="O244" s="41">
        <f t="shared" si="39"/>
        <v>784942.7803413159</v>
      </c>
    </row>
    <row r="245" spans="1:15" s="34" customFormat="1" x14ac:dyDescent="0.3">
      <c r="A245" s="33">
        <v>1418</v>
      </c>
      <c r="B245" s="34" t="s">
        <v>298</v>
      </c>
      <c r="C245" s="36">
        <v>29063</v>
      </c>
      <c r="D245" s="36">
        <v>1304</v>
      </c>
      <c r="E245" s="37">
        <f t="shared" si="31"/>
        <v>22287.576687116565</v>
      </c>
      <c r="F245" s="38">
        <f t="shared" si="38"/>
        <v>0.85241017072434555</v>
      </c>
      <c r="G245" s="39">
        <f t="shared" si="32"/>
        <v>2315.3780312764452</v>
      </c>
      <c r="H245" s="39">
        <f t="shared" si="33"/>
        <v>435.50828237105412</v>
      </c>
      <c r="I245" s="37">
        <f t="shared" si="34"/>
        <v>2750.8863136474993</v>
      </c>
      <c r="J245" s="40">
        <f t="shared" si="40"/>
        <v>-313.20606290218581</v>
      </c>
      <c r="K245" s="37">
        <f t="shared" si="35"/>
        <v>2437.6802507453135</v>
      </c>
      <c r="L245" s="37">
        <f t="shared" si="36"/>
        <v>3587155.752996339</v>
      </c>
      <c r="M245" s="37">
        <f t="shared" si="37"/>
        <v>3178735.0469718887</v>
      </c>
      <c r="N245" s="41">
        <f>'jan-sep'!M245</f>
        <v>2208305.2918298226</v>
      </c>
      <c r="O245" s="41">
        <f t="shared" si="39"/>
        <v>970429.75514206616</v>
      </c>
    </row>
    <row r="246" spans="1:15" s="34" customFormat="1" x14ac:dyDescent="0.3">
      <c r="A246" s="33">
        <v>1419</v>
      </c>
      <c r="B246" s="34" t="s">
        <v>299</v>
      </c>
      <c r="C246" s="36">
        <v>55274</v>
      </c>
      <c r="D246" s="36">
        <v>2276</v>
      </c>
      <c r="E246" s="37">
        <f t="shared" si="31"/>
        <v>24285.588752196836</v>
      </c>
      <c r="F246" s="38">
        <f t="shared" si="38"/>
        <v>0.9288260964848557</v>
      </c>
      <c r="G246" s="39">
        <f t="shared" si="32"/>
        <v>1116.5707922282825</v>
      </c>
      <c r="H246" s="39">
        <f t="shared" si="33"/>
        <v>0</v>
      </c>
      <c r="I246" s="37">
        <f t="shared" si="34"/>
        <v>1116.5707922282825</v>
      </c>
      <c r="J246" s="40">
        <f t="shared" si="40"/>
        <v>-313.20606290218581</v>
      </c>
      <c r="K246" s="37">
        <f t="shared" si="35"/>
        <v>803.36472932609672</v>
      </c>
      <c r="L246" s="37">
        <f t="shared" si="36"/>
        <v>2541315.1231115707</v>
      </c>
      <c r="M246" s="37">
        <f t="shared" si="37"/>
        <v>1828458.1239461962</v>
      </c>
      <c r="N246" s="41">
        <f>'jan-sep'!M246</f>
        <v>1588725.723626243</v>
      </c>
      <c r="O246" s="41">
        <f t="shared" si="39"/>
        <v>239732.40031995322</v>
      </c>
    </row>
    <row r="247" spans="1:15" s="34" customFormat="1" x14ac:dyDescent="0.3">
      <c r="A247" s="33">
        <v>1420</v>
      </c>
      <c r="B247" s="34" t="s">
        <v>300</v>
      </c>
      <c r="C247" s="36">
        <v>172373</v>
      </c>
      <c r="D247" s="36">
        <v>7677</v>
      </c>
      <c r="E247" s="37">
        <f t="shared" si="31"/>
        <v>22453.171811905693</v>
      </c>
      <c r="F247" s="38">
        <f t="shared" si="38"/>
        <v>0.85874351824678907</v>
      </c>
      <c r="G247" s="39">
        <f t="shared" si="32"/>
        <v>2216.0209564029683</v>
      </c>
      <c r="H247" s="39">
        <f t="shared" si="33"/>
        <v>377.54998869485934</v>
      </c>
      <c r="I247" s="37">
        <f t="shared" si="34"/>
        <v>2593.5709450978275</v>
      </c>
      <c r="J247" s="40">
        <f t="shared" si="40"/>
        <v>-313.20606290218581</v>
      </c>
      <c r="K247" s="37">
        <f t="shared" si="35"/>
        <v>2280.3648821956417</v>
      </c>
      <c r="L247" s="37">
        <f t="shared" si="36"/>
        <v>19910844.145516023</v>
      </c>
      <c r="M247" s="37">
        <f t="shared" si="37"/>
        <v>17506361.200615942</v>
      </c>
      <c r="N247" s="41">
        <f>'jan-sep'!M247</f>
        <v>13027864.551669881</v>
      </c>
      <c r="O247" s="41">
        <f t="shared" si="39"/>
        <v>4478496.6489460617</v>
      </c>
    </row>
    <row r="248" spans="1:15" s="34" customFormat="1" x14ac:dyDescent="0.3">
      <c r="A248" s="33">
        <v>1421</v>
      </c>
      <c r="B248" s="34" t="s">
        <v>301</v>
      </c>
      <c r="C248" s="36">
        <v>72532</v>
      </c>
      <c r="D248" s="36">
        <v>1738</v>
      </c>
      <c r="E248" s="37">
        <f t="shared" si="31"/>
        <v>41733.026467203679</v>
      </c>
      <c r="F248" s="38">
        <f t="shared" si="38"/>
        <v>1.5961204178970356</v>
      </c>
      <c r="G248" s="39">
        <f t="shared" si="32"/>
        <v>-9351.8918367758233</v>
      </c>
      <c r="H248" s="39">
        <f t="shared" si="33"/>
        <v>0</v>
      </c>
      <c r="I248" s="37">
        <f t="shared" si="34"/>
        <v>-9351.8918367758233</v>
      </c>
      <c r="J248" s="40">
        <f t="shared" si="40"/>
        <v>-313.20606290218581</v>
      </c>
      <c r="K248" s="37">
        <f t="shared" si="35"/>
        <v>-9665.0978996780086</v>
      </c>
      <c r="L248" s="37">
        <f t="shared" si="36"/>
        <v>-16253588.012316382</v>
      </c>
      <c r="M248" s="37">
        <f t="shared" si="37"/>
        <v>-16797940.149640378</v>
      </c>
      <c r="N248" s="41">
        <f>'jan-sep'!M248</f>
        <v>-15704932.290130755</v>
      </c>
      <c r="O248" s="41">
        <f t="shared" si="39"/>
        <v>-1093007.8595096227</v>
      </c>
    </row>
    <row r="249" spans="1:15" s="34" customFormat="1" x14ac:dyDescent="0.3">
      <c r="A249" s="33">
        <v>1422</v>
      </c>
      <c r="B249" s="34" t="s">
        <v>302</v>
      </c>
      <c r="C249" s="36">
        <v>65553</v>
      </c>
      <c r="D249" s="36">
        <v>2146</v>
      </c>
      <c r="E249" s="37">
        <f t="shared" si="31"/>
        <v>30546.598322460392</v>
      </c>
      <c r="F249" s="38">
        <f t="shared" si="38"/>
        <v>1.1682845316309327</v>
      </c>
      <c r="G249" s="39">
        <f t="shared" si="32"/>
        <v>-2640.0349499298504</v>
      </c>
      <c r="H249" s="39">
        <f t="shared" si="33"/>
        <v>0</v>
      </c>
      <c r="I249" s="37">
        <f t="shared" si="34"/>
        <v>-2640.0349499298504</v>
      </c>
      <c r="J249" s="40">
        <f t="shared" si="40"/>
        <v>-313.20606290218581</v>
      </c>
      <c r="K249" s="37">
        <f t="shared" si="35"/>
        <v>-2953.2410128320362</v>
      </c>
      <c r="L249" s="37">
        <f t="shared" si="36"/>
        <v>-5665515.0025494592</v>
      </c>
      <c r="M249" s="37">
        <f t="shared" si="37"/>
        <v>-6337655.2135375496</v>
      </c>
      <c r="N249" s="41">
        <f>'jan-sep'!M249</f>
        <v>-6320236.9934525872</v>
      </c>
      <c r="O249" s="41">
        <f t="shared" si="39"/>
        <v>-17418.220084962435</v>
      </c>
    </row>
    <row r="250" spans="1:15" s="34" customFormat="1" x14ac:dyDescent="0.3">
      <c r="A250" s="33">
        <v>1424</v>
      </c>
      <c r="B250" s="34" t="s">
        <v>303</v>
      </c>
      <c r="C250" s="36">
        <v>150915</v>
      </c>
      <c r="D250" s="36">
        <v>5429</v>
      </c>
      <c r="E250" s="37">
        <f t="shared" si="31"/>
        <v>27797.937004973293</v>
      </c>
      <c r="F250" s="38">
        <f t="shared" si="38"/>
        <v>1.0631592909735688</v>
      </c>
      <c r="G250" s="39">
        <f t="shared" si="32"/>
        <v>-990.8381594375918</v>
      </c>
      <c r="H250" s="39">
        <f t="shared" si="33"/>
        <v>0</v>
      </c>
      <c r="I250" s="37">
        <f t="shared" si="34"/>
        <v>-990.8381594375918</v>
      </c>
      <c r="J250" s="40">
        <f t="shared" si="40"/>
        <v>-313.20606290218581</v>
      </c>
      <c r="K250" s="37">
        <f t="shared" si="35"/>
        <v>-1304.0442223397777</v>
      </c>
      <c r="L250" s="37">
        <f t="shared" si="36"/>
        <v>-5379260.3675866863</v>
      </c>
      <c r="M250" s="37">
        <f t="shared" si="37"/>
        <v>-7079656.0830826527</v>
      </c>
      <c r="N250" s="41">
        <f>'jan-sep'!M250</f>
        <v>-8782389.2998388093</v>
      </c>
      <c r="O250" s="41">
        <f t="shared" si="39"/>
        <v>1702733.2167561566</v>
      </c>
    </row>
    <row r="251" spans="1:15" s="34" customFormat="1" x14ac:dyDescent="0.3">
      <c r="A251" s="33">
        <v>1426</v>
      </c>
      <c r="B251" s="34" t="s">
        <v>304</v>
      </c>
      <c r="C251" s="36">
        <v>137275</v>
      </c>
      <c r="D251" s="36">
        <v>5118</v>
      </c>
      <c r="E251" s="37">
        <f t="shared" si="31"/>
        <v>26822.000781555296</v>
      </c>
      <c r="F251" s="38">
        <f t="shared" si="38"/>
        <v>1.0258336555086467</v>
      </c>
      <c r="G251" s="39">
        <f t="shared" si="32"/>
        <v>-405.27642538679356</v>
      </c>
      <c r="H251" s="39">
        <f t="shared" si="33"/>
        <v>0</v>
      </c>
      <c r="I251" s="37">
        <f t="shared" si="34"/>
        <v>-405.27642538679356</v>
      </c>
      <c r="J251" s="40">
        <f t="shared" si="40"/>
        <v>-313.20606290218581</v>
      </c>
      <c r="K251" s="37">
        <f t="shared" si="35"/>
        <v>-718.48248828897931</v>
      </c>
      <c r="L251" s="37">
        <f t="shared" si="36"/>
        <v>-2074204.7451296095</v>
      </c>
      <c r="M251" s="37">
        <f t="shared" si="37"/>
        <v>-3677193.3750629961</v>
      </c>
      <c r="N251" s="41">
        <f>'jan-sep'!M251</f>
        <v>-5163701.6460812399</v>
      </c>
      <c r="O251" s="41">
        <f t="shared" si="39"/>
        <v>1486508.2710182439</v>
      </c>
    </row>
    <row r="252" spans="1:15" s="34" customFormat="1" x14ac:dyDescent="0.3">
      <c r="A252" s="33">
        <v>1428</v>
      </c>
      <c r="B252" s="34" t="s">
        <v>305</v>
      </c>
      <c r="C252" s="36">
        <v>63130</v>
      </c>
      <c r="D252" s="36">
        <v>3008</v>
      </c>
      <c r="E252" s="37">
        <f t="shared" si="31"/>
        <v>20987.367021276597</v>
      </c>
      <c r="F252" s="38">
        <f t="shared" si="38"/>
        <v>0.80268238026982053</v>
      </c>
      <c r="G252" s="39">
        <f t="shared" si="32"/>
        <v>3095.5038307804257</v>
      </c>
      <c r="H252" s="39">
        <f t="shared" si="33"/>
        <v>890.58166541504283</v>
      </c>
      <c r="I252" s="37">
        <f t="shared" si="34"/>
        <v>3986.0854961954683</v>
      </c>
      <c r="J252" s="40">
        <f t="shared" si="40"/>
        <v>-313.20606290218581</v>
      </c>
      <c r="K252" s="37">
        <f t="shared" si="35"/>
        <v>3672.8794332932825</v>
      </c>
      <c r="L252" s="37">
        <f t="shared" si="36"/>
        <v>11990145.172555968</v>
      </c>
      <c r="M252" s="37">
        <f t="shared" si="37"/>
        <v>11048021.335346194</v>
      </c>
      <c r="N252" s="41">
        <f>'jan-sep'!M252</f>
        <v>9146465.8879019208</v>
      </c>
      <c r="O252" s="41">
        <f t="shared" si="39"/>
        <v>1901555.4474442732</v>
      </c>
    </row>
    <row r="253" spans="1:15" s="34" customFormat="1" x14ac:dyDescent="0.3">
      <c r="A253" s="33">
        <v>1429</v>
      </c>
      <c r="B253" s="34" t="s">
        <v>306</v>
      </c>
      <c r="C253" s="36">
        <v>55627</v>
      </c>
      <c r="D253" s="36">
        <v>2823</v>
      </c>
      <c r="E253" s="37">
        <f t="shared" si="31"/>
        <v>19704.923839886644</v>
      </c>
      <c r="F253" s="38">
        <f t="shared" si="38"/>
        <v>0.7536340863911597</v>
      </c>
      <c r="G253" s="39">
        <f t="shared" si="32"/>
        <v>3864.9697396143979</v>
      </c>
      <c r="H253" s="39">
        <f t="shared" si="33"/>
        <v>1339.4367789015266</v>
      </c>
      <c r="I253" s="37">
        <f t="shared" si="34"/>
        <v>5204.4065185159243</v>
      </c>
      <c r="J253" s="40">
        <f t="shared" si="40"/>
        <v>-313.20606290218581</v>
      </c>
      <c r="K253" s="37">
        <f t="shared" si="35"/>
        <v>4891.2004556137381</v>
      </c>
      <c r="L253" s="37">
        <f t="shared" si="36"/>
        <v>14692039.601770455</v>
      </c>
      <c r="M253" s="37">
        <f t="shared" si="37"/>
        <v>13807858.886197582</v>
      </c>
      <c r="N253" s="41">
        <f>'jan-sep'!M253</f>
        <v>11235249.684689866</v>
      </c>
      <c r="O253" s="41">
        <f t="shared" si="39"/>
        <v>2572609.2015077155</v>
      </c>
    </row>
    <row r="254" spans="1:15" s="34" customFormat="1" x14ac:dyDescent="0.3">
      <c r="A254" s="33">
        <v>1430</v>
      </c>
      <c r="B254" s="34" t="s">
        <v>307</v>
      </c>
      <c r="C254" s="36">
        <v>60467</v>
      </c>
      <c r="D254" s="36">
        <v>2960</v>
      </c>
      <c r="E254" s="37">
        <f t="shared" si="31"/>
        <v>20428.04054054054</v>
      </c>
      <c r="F254" s="38">
        <f t="shared" si="38"/>
        <v>0.78129039191558758</v>
      </c>
      <c r="G254" s="39">
        <f t="shared" si="32"/>
        <v>3431.0997192220602</v>
      </c>
      <c r="H254" s="39">
        <f t="shared" si="33"/>
        <v>1086.3459336726628</v>
      </c>
      <c r="I254" s="37">
        <f t="shared" si="34"/>
        <v>4517.445652894723</v>
      </c>
      <c r="J254" s="40">
        <f t="shared" si="40"/>
        <v>-313.20606290218581</v>
      </c>
      <c r="K254" s="37">
        <f t="shared" si="35"/>
        <v>4204.2395899925368</v>
      </c>
      <c r="L254" s="37">
        <f t="shared" si="36"/>
        <v>13371639.13256838</v>
      </c>
      <c r="M254" s="37">
        <f t="shared" si="37"/>
        <v>12444549.186377909</v>
      </c>
      <c r="N254" s="41">
        <f>'jan-sep'!M254</f>
        <v>10234809.251392847</v>
      </c>
      <c r="O254" s="41">
        <f t="shared" si="39"/>
        <v>2209739.9349850621</v>
      </c>
    </row>
    <row r="255" spans="1:15" s="34" customFormat="1" x14ac:dyDescent="0.3">
      <c r="A255" s="33">
        <v>1431</v>
      </c>
      <c r="B255" s="34" t="s">
        <v>308</v>
      </c>
      <c r="C255" s="36">
        <v>65725</v>
      </c>
      <c r="D255" s="36">
        <v>3026</v>
      </c>
      <c r="E255" s="37">
        <f t="shared" si="31"/>
        <v>21720.092531394581</v>
      </c>
      <c r="F255" s="38">
        <f t="shared" si="38"/>
        <v>0.8307061841109441</v>
      </c>
      <c r="G255" s="39">
        <f t="shared" si="32"/>
        <v>2655.8685247096355</v>
      </c>
      <c r="H255" s="39">
        <f t="shared" si="33"/>
        <v>634.12773687374863</v>
      </c>
      <c r="I255" s="37">
        <f t="shared" si="34"/>
        <v>3289.9962615833842</v>
      </c>
      <c r="J255" s="40">
        <f t="shared" si="40"/>
        <v>-313.20606290218581</v>
      </c>
      <c r="K255" s="37">
        <f t="shared" si="35"/>
        <v>2976.7901986811985</v>
      </c>
      <c r="L255" s="37">
        <f t="shared" si="36"/>
        <v>9955528.6875513215</v>
      </c>
      <c r="M255" s="37">
        <f t="shared" si="37"/>
        <v>9007767.1412093062</v>
      </c>
      <c r="N255" s="41">
        <f>'jan-sep'!M255</f>
        <v>3309799.6265928186</v>
      </c>
      <c r="O255" s="41">
        <f t="shared" si="39"/>
        <v>5697967.5146164875</v>
      </c>
    </row>
    <row r="256" spans="1:15" s="34" customFormat="1" x14ac:dyDescent="0.3">
      <c r="A256" s="33">
        <v>1432</v>
      </c>
      <c r="B256" s="34" t="s">
        <v>309</v>
      </c>
      <c r="C256" s="36">
        <v>323828</v>
      </c>
      <c r="D256" s="36">
        <v>12801</v>
      </c>
      <c r="E256" s="37">
        <f t="shared" si="31"/>
        <v>25297.086165143348</v>
      </c>
      <c r="F256" s="38">
        <f t="shared" si="38"/>
        <v>0.96751180442704643</v>
      </c>
      <c r="G256" s="39">
        <f t="shared" si="32"/>
        <v>509.67234446037543</v>
      </c>
      <c r="H256" s="39">
        <f t="shared" si="33"/>
        <v>0</v>
      </c>
      <c r="I256" s="37">
        <f t="shared" si="34"/>
        <v>509.67234446037543</v>
      </c>
      <c r="J256" s="40">
        <f t="shared" si="40"/>
        <v>-313.20606290218581</v>
      </c>
      <c r="K256" s="37">
        <f t="shared" si="35"/>
        <v>196.46628155818962</v>
      </c>
      <c r="L256" s="37">
        <f t="shared" si="36"/>
        <v>6524315.6814372661</v>
      </c>
      <c r="M256" s="37">
        <f t="shared" si="37"/>
        <v>2514964.8702263855</v>
      </c>
      <c r="N256" s="41">
        <f>'jan-sep'!M256</f>
        <v>6593914.9332774682</v>
      </c>
      <c r="O256" s="41">
        <f t="shared" si="39"/>
        <v>-4078950.0630510827</v>
      </c>
    </row>
    <row r="257" spans="1:15" s="34" customFormat="1" x14ac:dyDescent="0.3">
      <c r="A257" s="33">
        <v>1433</v>
      </c>
      <c r="B257" s="34" t="s">
        <v>310</v>
      </c>
      <c r="C257" s="36">
        <v>59297</v>
      </c>
      <c r="D257" s="36">
        <v>2777</v>
      </c>
      <c r="E257" s="37">
        <f t="shared" si="31"/>
        <v>21352.898811667266</v>
      </c>
      <c r="F257" s="38">
        <f t="shared" si="38"/>
        <v>0.81666250113384409</v>
      </c>
      <c r="G257" s="39">
        <f t="shared" si="32"/>
        <v>2876.1847565460243</v>
      </c>
      <c r="H257" s="39">
        <f t="shared" si="33"/>
        <v>762.64553877830872</v>
      </c>
      <c r="I257" s="37">
        <f t="shared" si="34"/>
        <v>3638.8302953243328</v>
      </c>
      <c r="J257" s="40">
        <f t="shared" si="40"/>
        <v>-313.20606290218581</v>
      </c>
      <c r="K257" s="37">
        <f t="shared" si="35"/>
        <v>3325.6242324221471</v>
      </c>
      <c r="L257" s="37">
        <f t="shared" si="36"/>
        <v>10105031.730115673</v>
      </c>
      <c r="M257" s="37">
        <f t="shared" si="37"/>
        <v>9235258.493436303</v>
      </c>
      <c r="N257" s="41">
        <f>'jan-sep'!M257</f>
        <v>8370974.5747020012</v>
      </c>
      <c r="O257" s="41">
        <f t="shared" si="39"/>
        <v>864283.91873430181</v>
      </c>
    </row>
    <row r="258" spans="1:15" s="34" customFormat="1" x14ac:dyDescent="0.3">
      <c r="A258" s="33">
        <v>1438</v>
      </c>
      <c r="B258" s="34" t="s">
        <v>311</v>
      </c>
      <c r="C258" s="36">
        <v>95633</v>
      </c>
      <c r="D258" s="36">
        <v>3890</v>
      </c>
      <c r="E258" s="37">
        <f t="shared" si="31"/>
        <v>24584.318766066837</v>
      </c>
      <c r="F258" s="38">
        <f t="shared" si="38"/>
        <v>0.94025131806449069</v>
      </c>
      <c r="G258" s="39">
        <f t="shared" si="32"/>
        <v>937.33278390628175</v>
      </c>
      <c r="H258" s="39">
        <f t="shared" si="33"/>
        <v>0</v>
      </c>
      <c r="I258" s="37">
        <f t="shared" si="34"/>
        <v>937.33278390628175</v>
      </c>
      <c r="J258" s="40">
        <f t="shared" si="40"/>
        <v>-313.20606290218581</v>
      </c>
      <c r="K258" s="37">
        <f t="shared" si="35"/>
        <v>624.126721004096</v>
      </c>
      <c r="L258" s="37">
        <f t="shared" si="36"/>
        <v>3646224.5293954359</v>
      </c>
      <c r="M258" s="37">
        <f t="shared" si="37"/>
        <v>2427852.9447059333</v>
      </c>
      <c r="N258" s="41">
        <f>'jan-sep'!M258</f>
        <v>-587300.23510278109</v>
      </c>
      <c r="O258" s="41">
        <f t="shared" si="39"/>
        <v>3015153.1798087144</v>
      </c>
    </row>
    <row r="259" spans="1:15" s="34" customFormat="1" x14ac:dyDescent="0.3">
      <c r="A259" s="33">
        <v>1439</v>
      </c>
      <c r="B259" s="34" t="s">
        <v>312</v>
      </c>
      <c r="C259" s="36">
        <v>141959</v>
      </c>
      <c r="D259" s="36">
        <v>6082</v>
      </c>
      <c r="E259" s="37">
        <f t="shared" si="31"/>
        <v>23340.84182834594</v>
      </c>
      <c r="F259" s="38">
        <f t="shared" si="38"/>
        <v>0.89269332628931641</v>
      </c>
      <c r="G259" s="39">
        <f t="shared" si="32"/>
        <v>1683.4189465388204</v>
      </c>
      <c r="H259" s="39">
        <f t="shared" si="33"/>
        <v>66.865482940773106</v>
      </c>
      <c r="I259" s="37">
        <f t="shared" si="34"/>
        <v>1750.2844294795934</v>
      </c>
      <c r="J259" s="40">
        <f t="shared" si="40"/>
        <v>-313.20606290218581</v>
      </c>
      <c r="K259" s="37">
        <f t="shared" si="35"/>
        <v>1437.0783665774077</v>
      </c>
      <c r="L259" s="37">
        <f t="shared" si="36"/>
        <v>10645229.900094887</v>
      </c>
      <c r="M259" s="37">
        <f t="shared" si="37"/>
        <v>8740310.6255237926</v>
      </c>
      <c r="N259" s="41">
        <f>'jan-sep'!M259</f>
        <v>5587258.8097956078</v>
      </c>
      <c r="O259" s="41">
        <f t="shared" si="39"/>
        <v>3153051.8157281848</v>
      </c>
    </row>
    <row r="260" spans="1:15" s="34" customFormat="1" x14ac:dyDescent="0.3">
      <c r="A260" s="33">
        <v>1441</v>
      </c>
      <c r="B260" s="34" t="s">
        <v>313</v>
      </c>
      <c r="C260" s="36">
        <v>61548</v>
      </c>
      <c r="D260" s="36">
        <v>2752</v>
      </c>
      <c r="E260" s="37">
        <f t="shared" si="31"/>
        <v>22364.825581395347</v>
      </c>
      <c r="F260" s="38">
        <f t="shared" si="38"/>
        <v>0.8553646302461162</v>
      </c>
      <c r="G260" s="39">
        <f t="shared" si="32"/>
        <v>2269.0286947091759</v>
      </c>
      <c r="H260" s="39">
        <f t="shared" si="33"/>
        <v>408.47116937348034</v>
      </c>
      <c r="I260" s="37">
        <f t="shared" si="34"/>
        <v>2677.4998640826561</v>
      </c>
      <c r="J260" s="40">
        <f t="shared" si="40"/>
        <v>-313.20606290218581</v>
      </c>
      <c r="K260" s="37">
        <f t="shared" si="35"/>
        <v>2364.2938011804704</v>
      </c>
      <c r="L260" s="37">
        <f t="shared" si="36"/>
        <v>7368479.6259554699</v>
      </c>
      <c r="M260" s="37">
        <f t="shared" si="37"/>
        <v>6506536.5408486547</v>
      </c>
      <c r="N260" s="41">
        <f>'jan-sep'!M260</f>
        <v>5963330.4931868576</v>
      </c>
      <c r="O260" s="41">
        <f t="shared" si="39"/>
        <v>543206.04766179714</v>
      </c>
    </row>
    <row r="261" spans="1:15" s="34" customFormat="1" x14ac:dyDescent="0.3">
      <c r="A261" s="33">
        <v>1443</v>
      </c>
      <c r="B261" s="34" t="s">
        <v>314</v>
      </c>
      <c r="C261" s="36">
        <v>129940</v>
      </c>
      <c r="D261" s="36">
        <v>5987</v>
      </c>
      <c r="E261" s="37">
        <f t="shared" si="31"/>
        <v>21703.691331217637</v>
      </c>
      <c r="F261" s="38">
        <f t="shared" si="38"/>
        <v>0.83007890416753971</v>
      </c>
      <c r="G261" s="39">
        <f t="shared" si="32"/>
        <v>2665.7092448158023</v>
      </c>
      <c r="H261" s="39">
        <f t="shared" si="33"/>
        <v>639.86815693567905</v>
      </c>
      <c r="I261" s="37">
        <f t="shared" si="34"/>
        <v>3305.5774017514814</v>
      </c>
      <c r="J261" s="40">
        <f t="shared" si="40"/>
        <v>-313.20606290218581</v>
      </c>
      <c r="K261" s="37">
        <f t="shared" si="35"/>
        <v>2992.3713388492956</v>
      </c>
      <c r="L261" s="37">
        <f t="shared" si="36"/>
        <v>19790491.90428612</v>
      </c>
      <c r="M261" s="37">
        <f t="shared" si="37"/>
        <v>17915327.205690734</v>
      </c>
      <c r="N261" s="41">
        <f>'jan-sep'!M261</f>
        <v>14580274.64124627</v>
      </c>
      <c r="O261" s="41">
        <f t="shared" si="39"/>
        <v>3335052.5644444637</v>
      </c>
    </row>
    <row r="262" spans="1:15" s="34" customFormat="1" x14ac:dyDescent="0.3">
      <c r="A262" s="33">
        <v>1444</v>
      </c>
      <c r="B262" s="34" t="s">
        <v>315</v>
      </c>
      <c r="C262" s="36">
        <v>22551</v>
      </c>
      <c r="D262" s="36">
        <v>1221</v>
      </c>
      <c r="E262" s="37">
        <f t="shared" si="31"/>
        <v>18469.287469287468</v>
      </c>
      <c r="F262" s="38">
        <f t="shared" si="38"/>
        <v>0.70637596477471221</v>
      </c>
      <c r="G262" s="39">
        <f t="shared" si="32"/>
        <v>4606.3515619739028</v>
      </c>
      <c r="H262" s="39">
        <f t="shared" si="33"/>
        <v>1771.9095086112379</v>
      </c>
      <c r="I262" s="37">
        <f t="shared" si="34"/>
        <v>6378.2610705851403</v>
      </c>
      <c r="J262" s="40">
        <f t="shared" si="40"/>
        <v>-313.20606290218581</v>
      </c>
      <c r="K262" s="37">
        <f t="shared" si="35"/>
        <v>6065.0550076829541</v>
      </c>
      <c r="L262" s="37">
        <f t="shared" si="36"/>
        <v>7787856.7671844559</v>
      </c>
      <c r="M262" s="37">
        <f t="shared" si="37"/>
        <v>7405432.1643808866</v>
      </c>
      <c r="N262" s="41">
        <f>'jan-sep'!M262</f>
        <v>5755146.9411995476</v>
      </c>
      <c r="O262" s="41">
        <f t="shared" si="39"/>
        <v>1650285.223181339</v>
      </c>
    </row>
    <row r="263" spans="1:15" s="34" customFormat="1" x14ac:dyDescent="0.3">
      <c r="A263" s="33">
        <v>1445</v>
      </c>
      <c r="B263" s="34" t="s">
        <v>316</v>
      </c>
      <c r="C263" s="36">
        <v>128114</v>
      </c>
      <c r="D263" s="36">
        <v>5751</v>
      </c>
      <c r="E263" s="37">
        <f t="shared" si="31"/>
        <v>22276.821422361329</v>
      </c>
      <c r="F263" s="38">
        <f t="shared" si="38"/>
        <v>0.85199882510364844</v>
      </c>
      <c r="G263" s="39">
        <f t="shared" si="32"/>
        <v>2321.831190129587</v>
      </c>
      <c r="H263" s="39">
        <f t="shared" si="33"/>
        <v>439.27262503538691</v>
      </c>
      <c r="I263" s="37">
        <f t="shared" si="34"/>
        <v>2761.1038151649736</v>
      </c>
      <c r="J263" s="40">
        <f t="shared" si="40"/>
        <v>-313.20606290218581</v>
      </c>
      <c r="K263" s="37">
        <f t="shared" si="35"/>
        <v>2447.8977522627879</v>
      </c>
      <c r="L263" s="37">
        <f t="shared" si="36"/>
        <v>15879108.041013764</v>
      </c>
      <c r="M263" s="37">
        <f t="shared" si="37"/>
        <v>14077859.973263294</v>
      </c>
      <c r="N263" s="41">
        <f>'jan-sep'!M263</f>
        <v>11949554.511743318</v>
      </c>
      <c r="O263" s="41">
        <f t="shared" si="39"/>
        <v>2128305.4615199752</v>
      </c>
    </row>
    <row r="264" spans="1:15" s="34" customFormat="1" x14ac:dyDescent="0.3">
      <c r="A264" s="33">
        <v>1449</v>
      </c>
      <c r="B264" s="34" t="s">
        <v>317</v>
      </c>
      <c r="C264" s="36">
        <v>149858</v>
      </c>
      <c r="D264" s="36">
        <v>7155</v>
      </c>
      <c r="E264" s="37">
        <f t="shared" ref="E264:E327" si="41">(C264*1000)/D264</f>
        <v>20944.5143256464</v>
      </c>
      <c r="F264" s="38">
        <f t="shared" si="38"/>
        <v>0.8010434370095938</v>
      </c>
      <c r="G264" s="39">
        <f t="shared" ref="G264:G327" si="42">(E$437-E264)*0.6</f>
        <v>3121.2154481585444</v>
      </c>
      <c r="H264" s="39">
        <f t="shared" ref="H264:H327" si="43">IF(E264&gt;=E$437*0.9,0,IF(E264&lt;0.9*E$437,(E$437*0.9-E264)*0.35))</f>
        <v>905.58010888561193</v>
      </c>
      <c r="I264" s="37">
        <f t="shared" ref="I264:I327" si="44">G264+H264</f>
        <v>4026.7955570441563</v>
      </c>
      <c r="J264" s="40">
        <f t="shared" si="40"/>
        <v>-313.20606290218581</v>
      </c>
      <c r="K264" s="37">
        <f t="shared" ref="K264:K327" si="45">I264+J264</f>
        <v>3713.5894941419706</v>
      </c>
      <c r="L264" s="37">
        <f t="shared" ref="L264:L327" si="46">(I264*D264)</f>
        <v>28811722.210650939</v>
      </c>
      <c r="M264" s="37">
        <f t="shared" ref="M264:M327" si="47">(K264*D264)</f>
        <v>26570732.8305858</v>
      </c>
      <c r="N264" s="41">
        <f>'jan-sep'!M264</f>
        <v>23837836.129633706</v>
      </c>
      <c r="O264" s="41">
        <f t="shared" si="39"/>
        <v>2732896.700952094</v>
      </c>
    </row>
    <row r="265" spans="1:15" s="34" customFormat="1" x14ac:dyDescent="0.3">
      <c r="A265" s="33">
        <v>1502</v>
      </c>
      <c r="B265" s="34" t="s">
        <v>318</v>
      </c>
      <c r="C265" s="36">
        <v>679022</v>
      </c>
      <c r="D265" s="36">
        <v>26392</v>
      </c>
      <c r="E265" s="37">
        <f t="shared" si="41"/>
        <v>25728.326765686572</v>
      </c>
      <c r="F265" s="38">
        <f t="shared" ref="F265:F328" si="48">IF(ISNUMBER(C265),E265/E$437,"")</f>
        <v>0.98400502300763837</v>
      </c>
      <c r="G265" s="39">
        <f t="shared" si="42"/>
        <v>250.92798413444106</v>
      </c>
      <c r="H265" s="39">
        <f t="shared" si="43"/>
        <v>0</v>
      </c>
      <c r="I265" s="37">
        <f t="shared" si="44"/>
        <v>250.92798413444106</v>
      </c>
      <c r="J265" s="40">
        <f t="shared" si="40"/>
        <v>-313.20606290218581</v>
      </c>
      <c r="K265" s="37">
        <f t="shared" si="45"/>
        <v>-62.278078767744745</v>
      </c>
      <c r="L265" s="37">
        <f t="shared" si="46"/>
        <v>6622491.3572761687</v>
      </c>
      <c r="M265" s="37">
        <f t="shared" si="47"/>
        <v>-1643643.0548383193</v>
      </c>
      <c r="N265" s="41">
        <f>'jan-sep'!M265</f>
        <v>-5603812.0835044999</v>
      </c>
      <c r="O265" s="41">
        <f t="shared" ref="O265:O328" si="49">M265-N265</f>
        <v>3960169.0286661806</v>
      </c>
    </row>
    <row r="266" spans="1:15" s="34" customFormat="1" x14ac:dyDescent="0.3">
      <c r="A266" s="33">
        <v>1504</v>
      </c>
      <c r="B266" s="34" t="s">
        <v>319</v>
      </c>
      <c r="C266" s="36">
        <v>1201036</v>
      </c>
      <c r="D266" s="36">
        <v>46316</v>
      </c>
      <c r="E266" s="37">
        <f t="shared" si="41"/>
        <v>25931.341221176266</v>
      </c>
      <c r="F266" s="38">
        <f t="shared" si="48"/>
        <v>0.99176950943399422</v>
      </c>
      <c r="G266" s="39">
        <f t="shared" si="42"/>
        <v>129.11931084062454</v>
      </c>
      <c r="H266" s="39">
        <f t="shared" si="43"/>
        <v>0</v>
      </c>
      <c r="I266" s="37">
        <f t="shared" si="44"/>
        <v>129.11931084062454</v>
      </c>
      <c r="J266" s="40">
        <f t="shared" ref="J266:J329" si="50">I$439</f>
        <v>-313.20606290218581</v>
      </c>
      <c r="K266" s="37">
        <f t="shared" si="45"/>
        <v>-184.08675206156127</v>
      </c>
      <c r="L266" s="37">
        <f t="shared" si="46"/>
        <v>5980290.0008943658</v>
      </c>
      <c r="M266" s="37">
        <f t="shared" si="47"/>
        <v>-8526162.008483272</v>
      </c>
      <c r="N266" s="41">
        <f>'jan-sep'!M266</f>
        <v>-15605458.429054024</v>
      </c>
      <c r="O266" s="41">
        <f t="shared" si="49"/>
        <v>7079296.4205707517</v>
      </c>
    </row>
    <row r="267" spans="1:15" s="34" customFormat="1" x14ac:dyDescent="0.3">
      <c r="A267" s="33">
        <v>1505</v>
      </c>
      <c r="B267" s="34" t="s">
        <v>320</v>
      </c>
      <c r="C267" s="36">
        <v>576937</v>
      </c>
      <c r="D267" s="36">
        <v>24507</v>
      </c>
      <c r="E267" s="37">
        <f t="shared" si="41"/>
        <v>23541.722773085239</v>
      </c>
      <c r="F267" s="38">
        <f t="shared" si="48"/>
        <v>0.90037621451015537</v>
      </c>
      <c r="G267" s="39">
        <f t="shared" si="42"/>
        <v>1562.8903796952407</v>
      </c>
      <c r="H267" s="39">
        <f t="shared" si="43"/>
        <v>0</v>
      </c>
      <c r="I267" s="37">
        <f t="shared" si="44"/>
        <v>1562.8903796952407</v>
      </c>
      <c r="J267" s="40">
        <f t="shared" si="50"/>
        <v>-313.20606290218581</v>
      </c>
      <c r="K267" s="37">
        <f t="shared" si="45"/>
        <v>1249.6843167930549</v>
      </c>
      <c r="L267" s="37">
        <f t="shared" si="46"/>
        <v>38301754.53519126</v>
      </c>
      <c r="M267" s="37">
        <f t="shared" si="47"/>
        <v>30626013.551647395</v>
      </c>
      <c r="N267" s="41">
        <f>'jan-sep'!M267</f>
        <v>22278028.518852483</v>
      </c>
      <c r="O267" s="41">
        <f t="shared" si="49"/>
        <v>8347985.0327949114</v>
      </c>
    </row>
    <row r="268" spans="1:15" s="34" customFormat="1" x14ac:dyDescent="0.3">
      <c r="A268" s="33">
        <v>1511</v>
      </c>
      <c r="B268" s="34" t="s">
        <v>321</v>
      </c>
      <c r="C268" s="36">
        <v>74030</v>
      </c>
      <c r="D268" s="36">
        <v>3258</v>
      </c>
      <c r="E268" s="37">
        <f t="shared" si="41"/>
        <v>22722.529158993246</v>
      </c>
      <c r="F268" s="38">
        <f t="shared" si="48"/>
        <v>0.86904535345480793</v>
      </c>
      <c r="G268" s="39">
        <f t="shared" si="42"/>
        <v>2054.4065481504367</v>
      </c>
      <c r="H268" s="39">
        <f t="shared" si="43"/>
        <v>283.27491721421592</v>
      </c>
      <c r="I268" s="37">
        <f t="shared" si="44"/>
        <v>2337.6814653646525</v>
      </c>
      <c r="J268" s="40">
        <f t="shared" si="50"/>
        <v>-313.20606290218581</v>
      </c>
      <c r="K268" s="37">
        <f t="shared" si="45"/>
        <v>2024.4754024624667</v>
      </c>
      <c r="L268" s="37">
        <f t="shared" si="46"/>
        <v>7616166.2141580377</v>
      </c>
      <c r="M268" s="37">
        <f t="shared" si="47"/>
        <v>6595740.861222717</v>
      </c>
      <c r="N268" s="41">
        <f>'jan-sep'!M268</f>
        <v>4525306.7030533431</v>
      </c>
      <c r="O268" s="41">
        <f t="shared" si="49"/>
        <v>2070434.1581693739</v>
      </c>
    </row>
    <row r="269" spans="1:15" s="34" customFormat="1" x14ac:dyDescent="0.3">
      <c r="A269" s="33">
        <v>1514</v>
      </c>
      <c r="B269" s="34" t="s">
        <v>178</v>
      </c>
      <c r="C269" s="36">
        <v>61877</v>
      </c>
      <c r="D269" s="36">
        <v>2635</v>
      </c>
      <c r="E269" s="37">
        <f t="shared" si="41"/>
        <v>23482.732447817838</v>
      </c>
      <c r="F269" s="38">
        <f t="shared" si="48"/>
        <v>0.89812007181962517</v>
      </c>
      <c r="G269" s="39">
        <f t="shared" si="42"/>
        <v>1598.2845748556813</v>
      </c>
      <c r="H269" s="39">
        <f t="shared" si="43"/>
        <v>17.20376612560867</v>
      </c>
      <c r="I269" s="37">
        <f t="shared" si="44"/>
        <v>1615.4883409812899</v>
      </c>
      <c r="J269" s="40">
        <f t="shared" si="50"/>
        <v>-313.20606290218581</v>
      </c>
      <c r="K269" s="37">
        <f t="shared" si="45"/>
        <v>1302.2822780791041</v>
      </c>
      <c r="L269" s="37">
        <f t="shared" si="46"/>
        <v>4256811.7784856986</v>
      </c>
      <c r="M269" s="37">
        <f t="shared" si="47"/>
        <v>3431513.8027384393</v>
      </c>
      <c r="N269" s="41">
        <f>'jan-sep'!M269</f>
        <v>2386790.4577131555</v>
      </c>
      <c r="O269" s="41">
        <f t="shared" si="49"/>
        <v>1044723.3450252838</v>
      </c>
    </row>
    <row r="270" spans="1:15" s="34" customFormat="1" x14ac:dyDescent="0.3">
      <c r="A270" s="33">
        <v>1515</v>
      </c>
      <c r="B270" s="34" t="s">
        <v>322</v>
      </c>
      <c r="C270" s="36">
        <v>245260</v>
      </c>
      <c r="D270" s="36">
        <v>8934</v>
      </c>
      <c r="E270" s="37">
        <f t="shared" si="41"/>
        <v>27452.428923214684</v>
      </c>
      <c r="F270" s="38">
        <f t="shared" si="48"/>
        <v>1.0499449964321284</v>
      </c>
      <c r="G270" s="39">
        <f t="shared" si="42"/>
        <v>-783.53331038242607</v>
      </c>
      <c r="H270" s="39">
        <f t="shared" si="43"/>
        <v>0</v>
      </c>
      <c r="I270" s="37">
        <f t="shared" si="44"/>
        <v>-783.53331038242607</v>
      </c>
      <c r="J270" s="40">
        <f t="shared" si="50"/>
        <v>-313.20606290218581</v>
      </c>
      <c r="K270" s="37">
        <f t="shared" si="45"/>
        <v>-1096.7393732846119</v>
      </c>
      <c r="L270" s="37">
        <f t="shared" si="46"/>
        <v>-7000086.5949565945</v>
      </c>
      <c r="M270" s="37">
        <f t="shared" si="47"/>
        <v>-9798269.5609247237</v>
      </c>
      <c r="N270" s="41">
        <f>'jan-sep'!M270</f>
        <v>-10567186.812444266</v>
      </c>
      <c r="O270" s="41">
        <f t="shared" si="49"/>
        <v>768917.25151954219</v>
      </c>
    </row>
    <row r="271" spans="1:15" s="34" customFormat="1" x14ac:dyDescent="0.3">
      <c r="A271" s="33">
        <v>1516</v>
      </c>
      <c r="B271" s="34" t="s">
        <v>323</v>
      </c>
      <c r="C271" s="36">
        <v>256187</v>
      </c>
      <c r="D271" s="36">
        <v>8292</v>
      </c>
      <c r="E271" s="37">
        <f t="shared" si="41"/>
        <v>30895.682585624698</v>
      </c>
      <c r="F271" s="38">
        <f t="shared" si="48"/>
        <v>1.1816356007282327</v>
      </c>
      <c r="G271" s="39">
        <f t="shared" si="42"/>
        <v>-2849.4855078284345</v>
      </c>
      <c r="H271" s="39">
        <f t="shared" si="43"/>
        <v>0</v>
      </c>
      <c r="I271" s="37">
        <f t="shared" si="44"/>
        <v>-2849.4855078284345</v>
      </c>
      <c r="J271" s="40">
        <f t="shared" si="50"/>
        <v>-313.20606290218581</v>
      </c>
      <c r="K271" s="37">
        <f t="shared" si="45"/>
        <v>-3162.6915707306202</v>
      </c>
      <c r="L271" s="37">
        <f t="shared" si="46"/>
        <v>-23627933.83091338</v>
      </c>
      <c r="M271" s="37">
        <f t="shared" si="47"/>
        <v>-26225038.504498303</v>
      </c>
      <c r="N271" s="41">
        <f>'jan-sep'!M271</f>
        <v>-22046174.999864325</v>
      </c>
      <c r="O271" s="41">
        <f t="shared" si="49"/>
        <v>-4178863.504633978</v>
      </c>
    </row>
    <row r="272" spans="1:15" s="34" customFormat="1" x14ac:dyDescent="0.3">
      <c r="A272" s="33">
        <v>1517</v>
      </c>
      <c r="B272" s="34" t="s">
        <v>324</v>
      </c>
      <c r="C272" s="36">
        <v>113588</v>
      </c>
      <c r="D272" s="36">
        <v>5065</v>
      </c>
      <c r="E272" s="37">
        <f t="shared" si="41"/>
        <v>22426.061204343536</v>
      </c>
      <c r="F272" s="38">
        <f t="shared" si="48"/>
        <v>0.85770664654265905</v>
      </c>
      <c r="G272" s="39">
        <f t="shared" si="42"/>
        <v>2232.2873209402628</v>
      </c>
      <c r="H272" s="39">
        <f t="shared" si="43"/>
        <v>387.0387013416144</v>
      </c>
      <c r="I272" s="37">
        <f t="shared" si="44"/>
        <v>2619.3260222818772</v>
      </c>
      <c r="J272" s="40">
        <f t="shared" si="50"/>
        <v>-313.20606290218581</v>
      </c>
      <c r="K272" s="37">
        <f t="shared" si="45"/>
        <v>2306.1199593796914</v>
      </c>
      <c r="L272" s="37">
        <f t="shared" si="46"/>
        <v>13266886.302857708</v>
      </c>
      <c r="M272" s="37">
        <f t="shared" si="47"/>
        <v>11680497.594258137</v>
      </c>
      <c r="N272" s="41">
        <f>'jan-sep'!M272</f>
        <v>8479490.9149678163</v>
      </c>
      <c r="O272" s="41">
        <f t="shared" si="49"/>
        <v>3201006.6792903207</v>
      </c>
    </row>
    <row r="273" spans="1:15" s="34" customFormat="1" x14ac:dyDescent="0.3">
      <c r="A273" s="33">
        <v>1519</v>
      </c>
      <c r="B273" s="34" t="s">
        <v>325</v>
      </c>
      <c r="C273" s="36">
        <v>192581</v>
      </c>
      <c r="D273" s="36">
        <v>8977</v>
      </c>
      <c r="E273" s="37">
        <f t="shared" si="41"/>
        <v>21452.712487467972</v>
      </c>
      <c r="F273" s="38">
        <f t="shared" si="48"/>
        <v>0.82047997279639084</v>
      </c>
      <c r="G273" s="39">
        <f t="shared" si="42"/>
        <v>2816.2965510656009</v>
      </c>
      <c r="H273" s="39">
        <f t="shared" si="43"/>
        <v>727.71075224806168</v>
      </c>
      <c r="I273" s="37">
        <f t="shared" si="44"/>
        <v>3544.0073033136623</v>
      </c>
      <c r="J273" s="40">
        <f t="shared" si="50"/>
        <v>-313.20606290218581</v>
      </c>
      <c r="K273" s="37">
        <f t="shared" si="45"/>
        <v>3230.8012404114766</v>
      </c>
      <c r="L273" s="37">
        <f t="shared" si="46"/>
        <v>31814553.561846748</v>
      </c>
      <c r="M273" s="37">
        <f t="shared" si="47"/>
        <v>29002902.735173825</v>
      </c>
      <c r="N273" s="41">
        <f>'jan-sep'!M273</f>
        <v>23847256.790457286</v>
      </c>
      <c r="O273" s="41">
        <f t="shared" si="49"/>
        <v>5155645.9447165392</v>
      </c>
    </row>
    <row r="274" spans="1:15" s="34" customFormat="1" x14ac:dyDescent="0.3">
      <c r="A274" s="33">
        <v>1520</v>
      </c>
      <c r="B274" s="34" t="s">
        <v>326</v>
      </c>
      <c r="C274" s="36">
        <v>244801</v>
      </c>
      <c r="D274" s="36">
        <v>10589</v>
      </c>
      <c r="E274" s="37">
        <f t="shared" si="41"/>
        <v>23118.424780432524</v>
      </c>
      <c r="F274" s="38">
        <f t="shared" si="48"/>
        <v>0.88418676873730251</v>
      </c>
      <c r="G274" s="39">
        <f t="shared" si="42"/>
        <v>1816.8691752868697</v>
      </c>
      <c r="H274" s="39">
        <f t="shared" si="43"/>
        <v>144.71144971046851</v>
      </c>
      <c r="I274" s="37">
        <f t="shared" si="44"/>
        <v>1961.5806249973382</v>
      </c>
      <c r="J274" s="40">
        <f t="shared" si="50"/>
        <v>-313.20606290218581</v>
      </c>
      <c r="K274" s="37">
        <f t="shared" si="45"/>
        <v>1648.3745620951524</v>
      </c>
      <c r="L274" s="37">
        <f t="shared" si="46"/>
        <v>20771177.238096815</v>
      </c>
      <c r="M274" s="37">
        <f t="shared" si="47"/>
        <v>17454638.238025568</v>
      </c>
      <c r="N274" s="41">
        <f>'jan-sep'!M274</f>
        <v>16938167.166553654</v>
      </c>
      <c r="O274" s="41">
        <f t="shared" si="49"/>
        <v>516471.07147191465</v>
      </c>
    </row>
    <row r="275" spans="1:15" s="34" customFormat="1" x14ac:dyDescent="0.3">
      <c r="A275" s="33">
        <v>1523</v>
      </c>
      <c r="B275" s="34" t="s">
        <v>327</v>
      </c>
      <c r="C275" s="36">
        <v>55994</v>
      </c>
      <c r="D275" s="36">
        <v>2294</v>
      </c>
      <c r="E275" s="37">
        <f t="shared" si="41"/>
        <v>24408.892763731474</v>
      </c>
      <c r="F275" s="38">
        <f t="shared" si="48"/>
        <v>0.93354197901433655</v>
      </c>
      <c r="G275" s="39">
        <f t="shared" si="42"/>
        <v>1042.5883853074999</v>
      </c>
      <c r="H275" s="39">
        <f t="shared" si="43"/>
        <v>0</v>
      </c>
      <c r="I275" s="37">
        <f t="shared" si="44"/>
        <v>1042.5883853074999</v>
      </c>
      <c r="J275" s="40">
        <f t="shared" si="50"/>
        <v>-313.20606290218581</v>
      </c>
      <c r="K275" s="37">
        <f t="shared" si="45"/>
        <v>729.3823224053142</v>
      </c>
      <c r="L275" s="37">
        <f t="shared" si="46"/>
        <v>2391697.7558954051</v>
      </c>
      <c r="M275" s="37">
        <f t="shared" si="47"/>
        <v>1673203.0475977908</v>
      </c>
      <c r="N275" s="41">
        <f>'jan-sep'!M275</f>
        <v>4630560.9198294505</v>
      </c>
      <c r="O275" s="41">
        <f t="shared" si="49"/>
        <v>-2957357.8722316595</v>
      </c>
    </row>
    <row r="276" spans="1:15" s="34" customFormat="1" x14ac:dyDescent="0.3">
      <c r="A276" s="33">
        <v>1524</v>
      </c>
      <c r="B276" s="34" t="s">
        <v>328</v>
      </c>
      <c r="C276" s="36">
        <v>43346</v>
      </c>
      <c r="D276" s="36">
        <v>1676</v>
      </c>
      <c r="E276" s="37">
        <f t="shared" si="41"/>
        <v>25862.768496420049</v>
      </c>
      <c r="F276" s="38">
        <f t="shared" si="48"/>
        <v>0.98914687850210514</v>
      </c>
      <c r="G276" s="39">
        <f t="shared" si="42"/>
        <v>170.26294569435484</v>
      </c>
      <c r="H276" s="39">
        <f t="shared" si="43"/>
        <v>0</v>
      </c>
      <c r="I276" s="37">
        <f t="shared" si="44"/>
        <v>170.26294569435484</v>
      </c>
      <c r="J276" s="40">
        <f t="shared" si="50"/>
        <v>-313.20606290218581</v>
      </c>
      <c r="K276" s="37">
        <f t="shared" si="45"/>
        <v>-142.94311720783097</v>
      </c>
      <c r="L276" s="37">
        <f t="shared" si="46"/>
        <v>285360.69698373869</v>
      </c>
      <c r="M276" s="37">
        <f t="shared" si="47"/>
        <v>-239572.6644403247</v>
      </c>
      <c r="N276" s="41">
        <f>'jan-sep'!M276</f>
        <v>-1080179.1244298872</v>
      </c>
      <c r="O276" s="41">
        <f t="shared" si="49"/>
        <v>840606.4599895624</v>
      </c>
    </row>
    <row r="277" spans="1:15" s="34" customFormat="1" x14ac:dyDescent="0.3">
      <c r="A277" s="33">
        <v>1525</v>
      </c>
      <c r="B277" s="34" t="s">
        <v>329</v>
      </c>
      <c r="C277" s="36">
        <v>103819</v>
      </c>
      <c r="D277" s="36">
        <v>4605</v>
      </c>
      <c r="E277" s="37">
        <f t="shared" si="41"/>
        <v>22544.842562432139</v>
      </c>
      <c r="F277" s="38">
        <f t="shared" si="48"/>
        <v>0.8622495557673171</v>
      </c>
      <c r="G277" s="39">
        <f t="shared" si="42"/>
        <v>2161.0185060871008</v>
      </c>
      <c r="H277" s="39">
        <f t="shared" si="43"/>
        <v>345.46522601060332</v>
      </c>
      <c r="I277" s="37">
        <f t="shared" si="44"/>
        <v>2506.483732097704</v>
      </c>
      <c r="J277" s="40">
        <f t="shared" si="50"/>
        <v>-313.20606290218581</v>
      </c>
      <c r="K277" s="37">
        <f t="shared" si="45"/>
        <v>2193.2776691955182</v>
      </c>
      <c r="L277" s="37">
        <f t="shared" si="46"/>
        <v>11542357.586309927</v>
      </c>
      <c r="M277" s="37">
        <f t="shared" si="47"/>
        <v>10100043.666645361</v>
      </c>
      <c r="N277" s="41">
        <f>'jan-sep'!M277</f>
        <v>6423439.8150891978</v>
      </c>
      <c r="O277" s="41">
        <f t="shared" si="49"/>
        <v>3676603.8515561633</v>
      </c>
    </row>
    <row r="278" spans="1:15" s="34" customFormat="1" x14ac:dyDescent="0.3">
      <c r="A278" s="33">
        <v>1526</v>
      </c>
      <c r="B278" s="34" t="s">
        <v>330</v>
      </c>
      <c r="C278" s="36">
        <v>18510</v>
      </c>
      <c r="D278" s="36">
        <v>1043</v>
      </c>
      <c r="E278" s="37">
        <f t="shared" si="41"/>
        <v>17746.883988494727</v>
      </c>
      <c r="F278" s="38">
        <f t="shared" si="48"/>
        <v>0.67874693704150157</v>
      </c>
      <c r="G278" s="39">
        <f t="shared" si="42"/>
        <v>5039.7936504495483</v>
      </c>
      <c r="H278" s="39">
        <f t="shared" si="43"/>
        <v>2024.7507268886975</v>
      </c>
      <c r="I278" s="37">
        <f t="shared" si="44"/>
        <v>7064.5443773382458</v>
      </c>
      <c r="J278" s="40">
        <f t="shared" si="50"/>
        <v>-313.20606290218581</v>
      </c>
      <c r="K278" s="37">
        <f t="shared" si="45"/>
        <v>6751.3383144360596</v>
      </c>
      <c r="L278" s="37">
        <f t="shared" si="46"/>
        <v>7368319.7855637902</v>
      </c>
      <c r="M278" s="37">
        <f t="shared" si="47"/>
        <v>7041645.8619568106</v>
      </c>
      <c r="N278" s="41">
        <f>'jan-sep'!M278</f>
        <v>5419741.0808117352</v>
      </c>
      <c r="O278" s="41">
        <f t="shared" si="49"/>
        <v>1621904.7811450753</v>
      </c>
    </row>
    <row r="279" spans="1:15" s="34" customFormat="1" x14ac:dyDescent="0.3">
      <c r="A279" s="33">
        <v>1528</v>
      </c>
      <c r="B279" s="34" t="s">
        <v>331</v>
      </c>
      <c r="C279" s="36">
        <v>164123</v>
      </c>
      <c r="D279" s="36">
        <v>7707</v>
      </c>
      <c r="E279" s="37">
        <f t="shared" si="41"/>
        <v>21295.315946542105</v>
      </c>
      <c r="F279" s="38">
        <f t="shared" si="48"/>
        <v>0.81446018813314414</v>
      </c>
      <c r="G279" s="39">
        <f t="shared" si="42"/>
        <v>2910.734475621121</v>
      </c>
      <c r="H279" s="39">
        <f t="shared" si="43"/>
        <v>782.79954157211523</v>
      </c>
      <c r="I279" s="37">
        <f t="shared" si="44"/>
        <v>3693.5340171932362</v>
      </c>
      <c r="J279" s="40">
        <f t="shared" si="50"/>
        <v>-313.20606290218581</v>
      </c>
      <c r="K279" s="37">
        <f t="shared" si="45"/>
        <v>3380.3279542910504</v>
      </c>
      <c r="L279" s="37">
        <f t="shared" si="46"/>
        <v>28466066.670508273</v>
      </c>
      <c r="M279" s="37">
        <f t="shared" si="47"/>
        <v>26052187.543721125</v>
      </c>
      <c r="N279" s="41">
        <f>'jan-sep'!M279</f>
        <v>20574887.449488066</v>
      </c>
      <c r="O279" s="41">
        <f t="shared" si="49"/>
        <v>5477300.0942330584</v>
      </c>
    </row>
    <row r="280" spans="1:15" s="34" customFormat="1" x14ac:dyDescent="0.3">
      <c r="A280" s="33">
        <v>1529</v>
      </c>
      <c r="B280" s="34" t="s">
        <v>332</v>
      </c>
      <c r="C280" s="36">
        <v>98395</v>
      </c>
      <c r="D280" s="36">
        <v>4465</v>
      </c>
      <c r="E280" s="37">
        <f t="shared" si="41"/>
        <v>22036.954087346025</v>
      </c>
      <c r="F280" s="38">
        <f t="shared" si="48"/>
        <v>0.84282486425263403</v>
      </c>
      <c r="G280" s="39">
        <f t="shared" si="42"/>
        <v>2465.7515911387695</v>
      </c>
      <c r="H280" s="39">
        <f t="shared" si="43"/>
        <v>523.22619229074337</v>
      </c>
      <c r="I280" s="37">
        <f t="shared" si="44"/>
        <v>2988.9777834295128</v>
      </c>
      <c r="J280" s="40">
        <f t="shared" si="50"/>
        <v>-313.20606290218581</v>
      </c>
      <c r="K280" s="37">
        <f t="shared" si="45"/>
        <v>2675.771720527327</v>
      </c>
      <c r="L280" s="37">
        <f t="shared" si="46"/>
        <v>13345785.803012775</v>
      </c>
      <c r="M280" s="37">
        <f t="shared" si="47"/>
        <v>11947320.732154515</v>
      </c>
      <c r="N280" s="41">
        <f>'jan-sep'!M280</f>
        <v>9350932.9586044028</v>
      </c>
      <c r="O280" s="41">
        <f t="shared" si="49"/>
        <v>2596387.7735501118</v>
      </c>
    </row>
    <row r="281" spans="1:15" s="34" customFormat="1" x14ac:dyDescent="0.3">
      <c r="A281" s="33">
        <v>1531</v>
      </c>
      <c r="B281" s="34" t="s">
        <v>333</v>
      </c>
      <c r="C281" s="36">
        <v>189167</v>
      </c>
      <c r="D281" s="36">
        <v>8855</v>
      </c>
      <c r="E281" s="37">
        <f t="shared" si="41"/>
        <v>21362.732919254657</v>
      </c>
      <c r="F281" s="38">
        <f t="shared" si="48"/>
        <v>0.81703861619763818</v>
      </c>
      <c r="G281" s="39">
        <f t="shared" si="42"/>
        <v>2870.2842919935902</v>
      </c>
      <c r="H281" s="39">
        <f t="shared" si="43"/>
        <v>759.20360112272203</v>
      </c>
      <c r="I281" s="37">
        <f t="shared" si="44"/>
        <v>3629.4878931163121</v>
      </c>
      <c r="J281" s="40">
        <f t="shared" si="50"/>
        <v>-313.20606290218581</v>
      </c>
      <c r="K281" s="37">
        <f t="shared" si="45"/>
        <v>3316.2818302141263</v>
      </c>
      <c r="L281" s="37">
        <f t="shared" si="46"/>
        <v>32139115.293544944</v>
      </c>
      <c r="M281" s="37">
        <f t="shared" si="47"/>
        <v>29365675.606546089</v>
      </c>
      <c r="N281" s="41">
        <f>'jan-sep'!M281</f>
        <v>23497383.672663402</v>
      </c>
      <c r="O281" s="41">
        <f t="shared" si="49"/>
        <v>5868291.9338826872</v>
      </c>
    </row>
    <row r="282" spans="1:15" s="34" customFormat="1" x14ac:dyDescent="0.3">
      <c r="A282" s="33">
        <v>1532</v>
      </c>
      <c r="B282" s="34" t="s">
        <v>334</v>
      </c>
      <c r="C282" s="36">
        <v>189217</v>
      </c>
      <c r="D282" s="36">
        <v>7924</v>
      </c>
      <c r="E282" s="37">
        <f t="shared" si="41"/>
        <v>23878.975265017667</v>
      </c>
      <c r="F282" s="38">
        <f t="shared" si="48"/>
        <v>0.91327476594358736</v>
      </c>
      <c r="G282" s="39">
        <f t="shared" si="42"/>
        <v>1360.5388845357841</v>
      </c>
      <c r="H282" s="39">
        <f t="shared" si="43"/>
        <v>0</v>
      </c>
      <c r="I282" s="37">
        <f t="shared" si="44"/>
        <v>1360.5388845357841</v>
      </c>
      <c r="J282" s="40">
        <f t="shared" si="50"/>
        <v>-313.20606290218581</v>
      </c>
      <c r="K282" s="37">
        <f t="shared" si="45"/>
        <v>1047.3328216335983</v>
      </c>
      <c r="L282" s="37">
        <f t="shared" si="46"/>
        <v>10780910.121061552</v>
      </c>
      <c r="M282" s="37">
        <f t="shared" si="47"/>
        <v>8299065.2786246333</v>
      </c>
      <c r="N282" s="41">
        <f>'jan-sep'!M282</f>
        <v>6352856.693327914</v>
      </c>
      <c r="O282" s="41">
        <f t="shared" si="49"/>
        <v>1946208.5852967193</v>
      </c>
    </row>
    <row r="283" spans="1:15" s="34" customFormat="1" x14ac:dyDescent="0.3">
      <c r="A283" s="33">
        <v>1534</v>
      </c>
      <c r="B283" s="34" t="s">
        <v>335</v>
      </c>
      <c r="C283" s="36">
        <v>218041</v>
      </c>
      <c r="D283" s="36">
        <v>9120</v>
      </c>
      <c r="E283" s="37">
        <f t="shared" si="41"/>
        <v>23908.004385964912</v>
      </c>
      <c r="F283" s="38">
        <f t="shared" si="48"/>
        <v>0.9143850130687009</v>
      </c>
      <c r="G283" s="39">
        <f t="shared" si="42"/>
        <v>1343.1214119674369</v>
      </c>
      <c r="H283" s="39">
        <f t="shared" si="43"/>
        <v>0</v>
      </c>
      <c r="I283" s="37">
        <f t="shared" si="44"/>
        <v>1343.1214119674369</v>
      </c>
      <c r="J283" s="40">
        <f t="shared" si="50"/>
        <v>-313.20606290218581</v>
      </c>
      <c r="K283" s="37">
        <f t="shared" si="45"/>
        <v>1029.9153490652511</v>
      </c>
      <c r="L283" s="37">
        <f t="shared" si="46"/>
        <v>12249267.277143024</v>
      </c>
      <c r="M283" s="37">
        <f t="shared" si="47"/>
        <v>9392827.9834750909</v>
      </c>
      <c r="N283" s="41">
        <f>'jan-sep'!M283</f>
        <v>6691353.6904531363</v>
      </c>
      <c r="O283" s="41">
        <f t="shared" si="49"/>
        <v>2701474.2930219546</v>
      </c>
    </row>
    <row r="284" spans="1:15" s="34" customFormat="1" x14ac:dyDescent="0.3">
      <c r="A284" s="33">
        <v>1535</v>
      </c>
      <c r="B284" s="34" t="s">
        <v>336</v>
      </c>
      <c r="C284" s="36">
        <v>156153</v>
      </c>
      <c r="D284" s="36">
        <v>6708</v>
      </c>
      <c r="E284" s="37">
        <f t="shared" si="41"/>
        <v>23278.622540250446</v>
      </c>
      <c r="F284" s="38">
        <f t="shared" si="48"/>
        <v>0.89031368875705452</v>
      </c>
      <c r="G284" s="39">
        <f t="shared" si="42"/>
        <v>1720.7505193961165</v>
      </c>
      <c r="H284" s="39">
        <f t="shared" si="43"/>
        <v>88.642233774195844</v>
      </c>
      <c r="I284" s="37">
        <f t="shared" si="44"/>
        <v>1809.3927531703123</v>
      </c>
      <c r="J284" s="40">
        <f t="shared" si="50"/>
        <v>-313.20606290218581</v>
      </c>
      <c r="K284" s="37">
        <f t="shared" si="45"/>
        <v>1496.1866902681265</v>
      </c>
      <c r="L284" s="37">
        <f t="shared" si="46"/>
        <v>12137406.588266455</v>
      </c>
      <c r="M284" s="37">
        <f t="shared" si="47"/>
        <v>10036420.318318592</v>
      </c>
      <c r="N284" s="41">
        <f>'jan-sep'!M284</f>
        <v>6621596.2012674939</v>
      </c>
      <c r="O284" s="41">
        <f t="shared" si="49"/>
        <v>3414824.1170510985</v>
      </c>
    </row>
    <row r="285" spans="1:15" s="34" customFormat="1" x14ac:dyDescent="0.3">
      <c r="A285" s="33">
        <v>1539</v>
      </c>
      <c r="B285" s="34" t="s">
        <v>337</v>
      </c>
      <c r="C285" s="36">
        <v>175568</v>
      </c>
      <c r="D285" s="36">
        <v>7445</v>
      </c>
      <c r="E285" s="37">
        <f t="shared" si="41"/>
        <v>23582.001343183343</v>
      </c>
      <c r="F285" s="38">
        <f t="shared" si="48"/>
        <v>0.9019167078215572</v>
      </c>
      <c r="G285" s="39">
        <f t="shared" si="42"/>
        <v>1538.7232376363784</v>
      </c>
      <c r="H285" s="39">
        <f t="shared" si="43"/>
        <v>0</v>
      </c>
      <c r="I285" s="37">
        <f t="shared" si="44"/>
        <v>1538.7232376363784</v>
      </c>
      <c r="J285" s="40">
        <f t="shared" si="50"/>
        <v>-313.20606290218581</v>
      </c>
      <c r="K285" s="37">
        <f t="shared" si="45"/>
        <v>1225.5171747341926</v>
      </c>
      <c r="L285" s="37">
        <f t="shared" si="46"/>
        <v>11455794.504202837</v>
      </c>
      <c r="M285" s="37">
        <f t="shared" si="47"/>
        <v>9123975.3658960648</v>
      </c>
      <c r="N285" s="41">
        <f>'jan-sep'!M285</f>
        <v>7688407.4752093581</v>
      </c>
      <c r="O285" s="41">
        <f t="shared" si="49"/>
        <v>1435567.8906867066</v>
      </c>
    </row>
    <row r="286" spans="1:15" s="34" customFormat="1" x14ac:dyDescent="0.3">
      <c r="A286" s="33">
        <v>1543</v>
      </c>
      <c r="B286" s="34" t="s">
        <v>338</v>
      </c>
      <c r="C286" s="36">
        <v>75326</v>
      </c>
      <c r="D286" s="36">
        <v>2975</v>
      </c>
      <c r="E286" s="37">
        <f t="shared" si="41"/>
        <v>25319.663865546219</v>
      </c>
      <c r="F286" s="38">
        <f t="shared" si="48"/>
        <v>0.96837531066306082</v>
      </c>
      <c r="G286" s="39">
        <f t="shared" si="42"/>
        <v>496.12572421865258</v>
      </c>
      <c r="H286" s="39">
        <f t="shared" si="43"/>
        <v>0</v>
      </c>
      <c r="I286" s="37">
        <f t="shared" si="44"/>
        <v>496.12572421865258</v>
      </c>
      <c r="J286" s="40">
        <f t="shared" si="50"/>
        <v>-313.20606290218581</v>
      </c>
      <c r="K286" s="37">
        <f t="shared" si="45"/>
        <v>182.91966131646677</v>
      </c>
      <c r="L286" s="37">
        <f t="shared" si="46"/>
        <v>1475974.0295504914</v>
      </c>
      <c r="M286" s="37">
        <f t="shared" si="47"/>
        <v>544185.99241648871</v>
      </c>
      <c r="N286" s="41">
        <f>'jan-sep'!M286</f>
        <v>-699030.12838836957</v>
      </c>
      <c r="O286" s="41">
        <f t="shared" si="49"/>
        <v>1243216.1208048584</v>
      </c>
    </row>
    <row r="287" spans="1:15" s="34" customFormat="1" x14ac:dyDescent="0.3">
      <c r="A287" s="33">
        <v>1545</v>
      </c>
      <c r="B287" s="34" t="s">
        <v>339</v>
      </c>
      <c r="C287" s="36">
        <v>47019</v>
      </c>
      <c r="D287" s="36">
        <v>2068</v>
      </c>
      <c r="E287" s="37">
        <f t="shared" si="41"/>
        <v>22736.460348162476</v>
      </c>
      <c r="F287" s="38">
        <f t="shared" si="48"/>
        <v>0.86957816541121058</v>
      </c>
      <c r="G287" s="39">
        <f t="shared" si="42"/>
        <v>2046.0478346488983</v>
      </c>
      <c r="H287" s="39">
        <f t="shared" si="43"/>
        <v>278.39900100498522</v>
      </c>
      <c r="I287" s="37">
        <f t="shared" si="44"/>
        <v>2324.4468356538837</v>
      </c>
      <c r="J287" s="40">
        <f t="shared" si="50"/>
        <v>-313.20606290218581</v>
      </c>
      <c r="K287" s="37">
        <f t="shared" si="45"/>
        <v>2011.2407727516979</v>
      </c>
      <c r="L287" s="37">
        <f t="shared" si="46"/>
        <v>4806956.0561322318</v>
      </c>
      <c r="M287" s="37">
        <f t="shared" si="47"/>
        <v>4159245.9180505113</v>
      </c>
      <c r="N287" s="41">
        <f>'jan-sep'!M287</f>
        <v>2716848.4229325689</v>
      </c>
      <c r="O287" s="41">
        <f t="shared" si="49"/>
        <v>1442397.4951179423</v>
      </c>
    </row>
    <row r="288" spans="1:15" s="34" customFormat="1" x14ac:dyDescent="0.3">
      <c r="A288" s="33">
        <v>1546</v>
      </c>
      <c r="B288" s="34" t="s">
        <v>340</v>
      </c>
      <c r="C288" s="36">
        <v>36060</v>
      </c>
      <c r="D288" s="36">
        <v>1262</v>
      </c>
      <c r="E288" s="37">
        <f t="shared" si="41"/>
        <v>28573.692551505548</v>
      </c>
      <c r="F288" s="38">
        <f t="shared" si="48"/>
        <v>1.0928288206466696</v>
      </c>
      <c r="G288" s="39">
        <f t="shared" si="42"/>
        <v>-1456.2914873569446</v>
      </c>
      <c r="H288" s="39">
        <f t="shared" si="43"/>
        <v>0</v>
      </c>
      <c r="I288" s="37">
        <f t="shared" si="44"/>
        <v>-1456.2914873569446</v>
      </c>
      <c r="J288" s="40">
        <f t="shared" si="50"/>
        <v>-313.20606290218581</v>
      </c>
      <c r="K288" s="37">
        <f t="shared" si="45"/>
        <v>-1769.4975502591303</v>
      </c>
      <c r="L288" s="37">
        <f t="shared" si="46"/>
        <v>-1837839.857044464</v>
      </c>
      <c r="M288" s="37">
        <f t="shared" si="47"/>
        <v>-2233105.9084270224</v>
      </c>
      <c r="N288" s="41">
        <f>'jan-sep'!M288</f>
        <v>-1645943.4695886122</v>
      </c>
      <c r="O288" s="41">
        <f t="shared" si="49"/>
        <v>-587162.43883841019</v>
      </c>
    </row>
    <row r="289" spans="1:15" s="34" customFormat="1" x14ac:dyDescent="0.3">
      <c r="A289" s="33">
        <v>1547</v>
      </c>
      <c r="B289" s="34" t="s">
        <v>341</v>
      </c>
      <c r="C289" s="36">
        <v>90882</v>
      </c>
      <c r="D289" s="36">
        <v>3466</v>
      </c>
      <c r="E289" s="37">
        <f t="shared" si="41"/>
        <v>26221.004039238316</v>
      </c>
      <c r="F289" s="38">
        <f t="shared" si="48"/>
        <v>1.0028479472409852</v>
      </c>
      <c r="G289" s="39">
        <f t="shared" si="42"/>
        <v>-44.678379996605507</v>
      </c>
      <c r="H289" s="39">
        <f t="shared" si="43"/>
        <v>0</v>
      </c>
      <c r="I289" s="37">
        <f t="shared" si="44"/>
        <v>-44.678379996605507</v>
      </c>
      <c r="J289" s="40">
        <f t="shared" si="50"/>
        <v>-313.20606290218581</v>
      </c>
      <c r="K289" s="37">
        <f t="shared" si="45"/>
        <v>-357.88444289879129</v>
      </c>
      <c r="L289" s="37">
        <f t="shared" si="46"/>
        <v>-154855.2650682347</v>
      </c>
      <c r="M289" s="37">
        <f t="shared" si="47"/>
        <v>-1240427.4790872107</v>
      </c>
      <c r="N289" s="41">
        <f>'jan-sep'!M289</f>
        <v>-1661846.3277291106</v>
      </c>
      <c r="O289" s="41">
        <f t="shared" si="49"/>
        <v>421418.84864189988</v>
      </c>
    </row>
    <row r="290" spans="1:15" s="34" customFormat="1" x14ac:dyDescent="0.3">
      <c r="A290" s="33">
        <v>1548</v>
      </c>
      <c r="B290" s="34" t="s">
        <v>342</v>
      </c>
      <c r="C290" s="36">
        <v>210254</v>
      </c>
      <c r="D290" s="36">
        <v>9787</v>
      </c>
      <c r="E290" s="37">
        <f t="shared" si="41"/>
        <v>21482.987636660877</v>
      </c>
      <c r="F290" s="38">
        <f t="shared" si="48"/>
        <v>0.82163787549054723</v>
      </c>
      <c r="G290" s="39">
        <f t="shared" si="42"/>
        <v>2798.1314615498582</v>
      </c>
      <c r="H290" s="39">
        <f t="shared" si="43"/>
        <v>717.11445003054496</v>
      </c>
      <c r="I290" s="37">
        <f t="shared" si="44"/>
        <v>3515.2459115804031</v>
      </c>
      <c r="J290" s="40">
        <f t="shared" si="50"/>
        <v>-313.20606290218581</v>
      </c>
      <c r="K290" s="37">
        <f t="shared" si="45"/>
        <v>3202.0398486782174</v>
      </c>
      <c r="L290" s="37">
        <f t="shared" si="46"/>
        <v>34403711.736637406</v>
      </c>
      <c r="M290" s="37">
        <f t="shared" si="47"/>
        <v>31338363.999013714</v>
      </c>
      <c r="N290" s="41">
        <f>'jan-sep'!M290</f>
        <v>23050525.0315479</v>
      </c>
      <c r="O290" s="41">
        <f t="shared" si="49"/>
        <v>8287838.9674658142</v>
      </c>
    </row>
    <row r="291" spans="1:15" s="34" customFormat="1" x14ac:dyDescent="0.3">
      <c r="A291" s="33">
        <v>1551</v>
      </c>
      <c r="B291" s="34" t="s">
        <v>343</v>
      </c>
      <c r="C291" s="36">
        <v>75953</v>
      </c>
      <c r="D291" s="36">
        <v>3463</v>
      </c>
      <c r="E291" s="37">
        <f t="shared" si="41"/>
        <v>21932.717297141207</v>
      </c>
      <c r="F291" s="38">
        <f t="shared" si="48"/>
        <v>0.83883822625328586</v>
      </c>
      <c r="G291" s="39">
        <f t="shared" si="42"/>
        <v>2528.2936652616595</v>
      </c>
      <c r="H291" s="39">
        <f t="shared" si="43"/>
        <v>559.70906886242938</v>
      </c>
      <c r="I291" s="37">
        <f t="shared" si="44"/>
        <v>3088.0027341240889</v>
      </c>
      <c r="J291" s="40">
        <f t="shared" si="50"/>
        <v>-313.20606290218581</v>
      </c>
      <c r="K291" s="37">
        <f t="shared" si="45"/>
        <v>2774.7966712219031</v>
      </c>
      <c r="L291" s="37">
        <f t="shared" si="46"/>
        <v>10693753.468271719</v>
      </c>
      <c r="M291" s="37">
        <f t="shared" si="47"/>
        <v>9609120.8724414501</v>
      </c>
      <c r="N291" s="41">
        <f>'jan-sep'!M291</f>
        <v>8022038.1714775106</v>
      </c>
      <c r="O291" s="41">
        <f t="shared" si="49"/>
        <v>1587082.7009639395</v>
      </c>
    </row>
    <row r="292" spans="1:15" s="34" customFormat="1" x14ac:dyDescent="0.3">
      <c r="A292" s="33">
        <v>1554</v>
      </c>
      <c r="B292" s="34" t="s">
        <v>344</v>
      </c>
      <c r="C292" s="36">
        <v>135436</v>
      </c>
      <c r="D292" s="36">
        <v>5794</v>
      </c>
      <c r="E292" s="37">
        <f t="shared" si="41"/>
        <v>23375.215740421125</v>
      </c>
      <c r="F292" s="38">
        <f t="shared" si="48"/>
        <v>0.8940079901790613</v>
      </c>
      <c r="G292" s="39">
        <f t="shared" si="42"/>
        <v>1662.7945992937093</v>
      </c>
      <c r="H292" s="39">
        <f t="shared" si="43"/>
        <v>54.834613714458278</v>
      </c>
      <c r="I292" s="37">
        <f t="shared" si="44"/>
        <v>1717.6292130081677</v>
      </c>
      <c r="J292" s="40">
        <f t="shared" si="50"/>
        <v>-313.20606290218581</v>
      </c>
      <c r="K292" s="37">
        <f t="shared" si="45"/>
        <v>1404.4231501059819</v>
      </c>
      <c r="L292" s="37">
        <f t="shared" si="46"/>
        <v>9951943.6601693239</v>
      </c>
      <c r="M292" s="37">
        <f t="shared" si="47"/>
        <v>8137227.7317140596</v>
      </c>
      <c r="N292" s="41">
        <f>'jan-sep'!M292</f>
        <v>6232932.3319493653</v>
      </c>
      <c r="O292" s="41">
        <f t="shared" si="49"/>
        <v>1904295.3997646943</v>
      </c>
    </row>
    <row r="293" spans="1:15" s="34" customFormat="1" x14ac:dyDescent="0.3">
      <c r="A293" s="33">
        <v>1557</v>
      </c>
      <c r="B293" s="34" t="s">
        <v>345</v>
      </c>
      <c r="C293" s="36">
        <v>58969</v>
      </c>
      <c r="D293" s="36">
        <v>2580</v>
      </c>
      <c r="E293" s="37">
        <f t="shared" si="41"/>
        <v>22856.201550387595</v>
      </c>
      <c r="F293" s="38">
        <f t="shared" si="48"/>
        <v>0.87415778481372974</v>
      </c>
      <c r="G293" s="39">
        <f t="shared" si="42"/>
        <v>1974.2031133138269</v>
      </c>
      <c r="H293" s="39">
        <f t="shared" si="43"/>
        <v>236.48958022619351</v>
      </c>
      <c r="I293" s="37">
        <f t="shared" si="44"/>
        <v>2210.6926935400202</v>
      </c>
      <c r="J293" s="40">
        <f t="shared" si="50"/>
        <v>-313.20606290218581</v>
      </c>
      <c r="K293" s="37">
        <f t="shared" si="45"/>
        <v>1897.4866306378344</v>
      </c>
      <c r="L293" s="37">
        <f t="shared" si="46"/>
        <v>5703587.1493332516</v>
      </c>
      <c r="M293" s="37">
        <f t="shared" si="47"/>
        <v>4895515.5070456127</v>
      </c>
      <c r="N293" s="41">
        <f>'jan-sep'!M293</f>
        <v>4237169.2123626824</v>
      </c>
      <c r="O293" s="41">
        <f t="shared" si="49"/>
        <v>658346.29468293022</v>
      </c>
    </row>
    <row r="294" spans="1:15" s="34" customFormat="1" x14ac:dyDescent="0.3">
      <c r="A294" s="33">
        <v>1560</v>
      </c>
      <c r="B294" s="34" t="s">
        <v>346</v>
      </c>
      <c r="C294" s="36">
        <v>60267</v>
      </c>
      <c r="D294" s="36">
        <v>3090</v>
      </c>
      <c r="E294" s="37">
        <f t="shared" si="41"/>
        <v>19503.88349514563</v>
      </c>
      <c r="F294" s="38">
        <f t="shared" si="48"/>
        <v>0.74594510176133988</v>
      </c>
      <c r="G294" s="39">
        <f t="shared" si="42"/>
        <v>3985.593946459006</v>
      </c>
      <c r="H294" s="39">
        <f t="shared" si="43"/>
        <v>1409.8008995608814</v>
      </c>
      <c r="I294" s="37">
        <f t="shared" si="44"/>
        <v>5395.3948460198872</v>
      </c>
      <c r="J294" s="40">
        <f t="shared" si="50"/>
        <v>-313.20606290218581</v>
      </c>
      <c r="K294" s="37">
        <f t="shared" si="45"/>
        <v>5082.188783117701</v>
      </c>
      <c r="L294" s="37">
        <f t="shared" si="46"/>
        <v>16671770.074201452</v>
      </c>
      <c r="M294" s="37">
        <f t="shared" si="47"/>
        <v>15703963.339833695</v>
      </c>
      <c r="N294" s="41">
        <f>'jan-sep'!M294</f>
        <v>12704508.475271584</v>
      </c>
      <c r="O294" s="41">
        <f t="shared" si="49"/>
        <v>2999454.864562111</v>
      </c>
    </row>
    <row r="295" spans="1:15" s="34" customFormat="1" x14ac:dyDescent="0.3">
      <c r="A295" s="33">
        <v>1563</v>
      </c>
      <c r="B295" s="34" t="s">
        <v>347</v>
      </c>
      <c r="C295" s="36">
        <v>177583</v>
      </c>
      <c r="D295" s="36">
        <v>7155</v>
      </c>
      <c r="E295" s="37">
        <f t="shared" si="41"/>
        <v>24819.426974143957</v>
      </c>
      <c r="F295" s="38">
        <f t="shared" si="48"/>
        <v>0.94924326145067139</v>
      </c>
      <c r="G295" s="39">
        <f t="shared" si="42"/>
        <v>796.26785906001021</v>
      </c>
      <c r="H295" s="39">
        <f t="shared" si="43"/>
        <v>0</v>
      </c>
      <c r="I295" s="37">
        <f t="shared" si="44"/>
        <v>796.26785906001021</v>
      </c>
      <c r="J295" s="40">
        <f t="shared" si="50"/>
        <v>-313.20606290218581</v>
      </c>
      <c r="K295" s="37">
        <f t="shared" si="45"/>
        <v>483.0617961578244</v>
      </c>
      <c r="L295" s="37">
        <f t="shared" si="46"/>
        <v>5697296.5315743731</v>
      </c>
      <c r="M295" s="37">
        <f t="shared" si="47"/>
        <v>3456307.1515092338</v>
      </c>
      <c r="N295" s="41">
        <f>'jan-sep'!M295</f>
        <v>1521740.3130693191</v>
      </c>
      <c r="O295" s="41">
        <f t="shared" si="49"/>
        <v>1934566.8384399146</v>
      </c>
    </row>
    <row r="296" spans="1:15" s="34" customFormat="1" x14ac:dyDescent="0.3">
      <c r="A296" s="33">
        <v>1566</v>
      </c>
      <c r="B296" s="34" t="s">
        <v>348</v>
      </c>
      <c r="C296" s="36">
        <v>121465</v>
      </c>
      <c r="D296" s="36">
        <v>5976</v>
      </c>
      <c r="E296" s="37">
        <f t="shared" si="41"/>
        <v>20325.468540829988</v>
      </c>
      <c r="F296" s="38">
        <f t="shared" si="48"/>
        <v>0.77736742545708737</v>
      </c>
      <c r="G296" s="39">
        <f t="shared" si="42"/>
        <v>3492.6429190483909</v>
      </c>
      <c r="H296" s="39">
        <f t="shared" si="43"/>
        <v>1122.246133571356</v>
      </c>
      <c r="I296" s="37">
        <f t="shared" si="44"/>
        <v>4614.8890526197465</v>
      </c>
      <c r="J296" s="40">
        <f t="shared" si="50"/>
        <v>-313.20606290218581</v>
      </c>
      <c r="K296" s="37">
        <f t="shared" si="45"/>
        <v>4301.6829897175603</v>
      </c>
      <c r="L296" s="37">
        <f t="shared" si="46"/>
        <v>27578576.978455607</v>
      </c>
      <c r="M296" s="37">
        <f t="shared" si="47"/>
        <v>25706857.54655214</v>
      </c>
      <c r="N296" s="41">
        <f>'jan-sep'!M296</f>
        <v>20719251.245379608</v>
      </c>
      <c r="O296" s="41">
        <f t="shared" si="49"/>
        <v>4987606.3011725321</v>
      </c>
    </row>
    <row r="297" spans="1:15" s="34" customFormat="1" x14ac:dyDescent="0.3">
      <c r="A297" s="33">
        <v>1567</v>
      </c>
      <c r="B297" s="34" t="s">
        <v>349</v>
      </c>
      <c r="C297" s="36">
        <v>43287</v>
      </c>
      <c r="D297" s="36">
        <v>2038</v>
      </c>
      <c r="E297" s="37">
        <f t="shared" si="41"/>
        <v>21239.941118743867</v>
      </c>
      <c r="F297" s="38">
        <f t="shared" si="48"/>
        <v>0.81234232367977743</v>
      </c>
      <c r="G297" s="39">
        <f t="shared" si="42"/>
        <v>2943.9593723000639</v>
      </c>
      <c r="H297" s="39">
        <f t="shared" si="43"/>
        <v>802.18073130149833</v>
      </c>
      <c r="I297" s="37">
        <f t="shared" si="44"/>
        <v>3746.1401036015623</v>
      </c>
      <c r="J297" s="40">
        <f t="shared" si="50"/>
        <v>-313.20606290218581</v>
      </c>
      <c r="K297" s="37">
        <f t="shared" si="45"/>
        <v>3432.9340406993765</v>
      </c>
      <c r="L297" s="37">
        <f t="shared" si="46"/>
        <v>7634633.5311399838</v>
      </c>
      <c r="M297" s="37">
        <f t="shared" si="47"/>
        <v>6996319.5749453297</v>
      </c>
      <c r="N297" s="41">
        <f>'jan-sep'!M297</f>
        <v>6105275.5251143947</v>
      </c>
      <c r="O297" s="41">
        <f t="shared" si="49"/>
        <v>891044.04983093496</v>
      </c>
    </row>
    <row r="298" spans="1:15" s="34" customFormat="1" x14ac:dyDescent="0.3">
      <c r="A298" s="33">
        <v>1571</v>
      </c>
      <c r="B298" s="34" t="s">
        <v>350</v>
      </c>
      <c r="C298" s="36">
        <v>31826</v>
      </c>
      <c r="D298" s="36">
        <v>1563</v>
      </c>
      <c r="E298" s="37">
        <f t="shared" si="41"/>
        <v>20362.124120281511</v>
      </c>
      <c r="F298" s="38">
        <f t="shared" si="48"/>
        <v>0.77876935394742586</v>
      </c>
      <c r="G298" s="39">
        <f t="shared" si="42"/>
        <v>3470.6495713774775</v>
      </c>
      <c r="H298" s="39">
        <f t="shared" si="43"/>
        <v>1109.416680763323</v>
      </c>
      <c r="I298" s="37">
        <f t="shared" si="44"/>
        <v>4580.0662521408003</v>
      </c>
      <c r="J298" s="40">
        <f t="shared" si="50"/>
        <v>-313.20606290218581</v>
      </c>
      <c r="K298" s="37">
        <f t="shared" si="45"/>
        <v>4266.8601892386141</v>
      </c>
      <c r="L298" s="37">
        <f t="shared" si="46"/>
        <v>7158643.5520960707</v>
      </c>
      <c r="M298" s="37">
        <f t="shared" si="47"/>
        <v>6669102.4757799534</v>
      </c>
      <c r="N298" s="41">
        <f>'jan-sep'!M298</f>
        <v>5315937.9763266966</v>
      </c>
      <c r="O298" s="41">
        <f t="shared" si="49"/>
        <v>1353164.4994532568</v>
      </c>
    </row>
    <row r="299" spans="1:15" s="34" customFormat="1" x14ac:dyDescent="0.3">
      <c r="A299" s="33">
        <v>1573</v>
      </c>
      <c r="B299" s="34" t="s">
        <v>351</v>
      </c>
      <c r="C299" s="36">
        <v>43928</v>
      </c>
      <c r="D299" s="36">
        <v>2146</v>
      </c>
      <c r="E299" s="37">
        <f t="shared" si="41"/>
        <v>20469.711090400746</v>
      </c>
      <c r="F299" s="38">
        <f t="shared" si="48"/>
        <v>0.78288412285453923</v>
      </c>
      <c r="G299" s="39">
        <f t="shared" si="42"/>
        <v>3406.0973893059368</v>
      </c>
      <c r="H299" s="39">
        <f t="shared" si="43"/>
        <v>1071.7612412215908</v>
      </c>
      <c r="I299" s="37">
        <f t="shared" si="44"/>
        <v>4477.8586305275276</v>
      </c>
      <c r="J299" s="40">
        <f t="shared" si="50"/>
        <v>-313.20606290218581</v>
      </c>
      <c r="K299" s="37">
        <f t="shared" si="45"/>
        <v>4164.6525676253414</v>
      </c>
      <c r="L299" s="37">
        <f t="shared" si="46"/>
        <v>9609484.6211120747</v>
      </c>
      <c r="M299" s="37">
        <f t="shared" si="47"/>
        <v>8937344.4101239834</v>
      </c>
      <c r="N299" s="41">
        <f>'jan-sep'!M299</f>
        <v>6689377.9572598124</v>
      </c>
      <c r="O299" s="41">
        <f t="shared" si="49"/>
        <v>2247966.452864171</v>
      </c>
    </row>
    <row r="300" spans="1:15" s="34" customFormat="1" x14ac:dyDescent="0.3">
      <c r="A300" s="33">
        <v>1576</v>
      </c>
      <c r="B300" s="34" t="s">
        <v>352</v>
      </c>
      <c r="C300" s="36">
        <v>75547</v>
      </c>
      <c r="D300" s="36">
        <v>3549</v>
      </c>
      <c r="E300" s="37">
        <f t="shared" si="41"/>
        <v>21286.841363764441</v>
      </c>
      <c r="F300" s="38">
        <f t="shared" si="48"/>
        <v>0.81413606942550099</v>
      </c>
      <c r="G300" s="39">
        <f t="shared" si="42"/>
        <v>2915.8192252877197</v>
      </c>
      <c r="H300" s="39">
        <f t="shared" si="43"/>
        <v>785.76564554429763</v>
      </c>
      <c r="I300" s="37">
        <f t="shared" si="44"/>
        <v>3701.5848708320173</v>
      </c>
      <c r="J300" s="40">
        <f t="shared" si="50"/>
        <v>-313.20606290218581</v>
      </c>
      <c r="K300" s="37">
        <f t="shared" si="45"/>
        <v>3388.3788079298315</v>
      </c>
      <c r="L300" s="37">
        <f t="shared" si="46"/>
        <v>13136924.706582829</v>
      </c>
      <c r="M300" s="37">
        <f t="shared" si="47"/>
        <v>12025356.389342971</v>
      </c>
      <c r="N300" s="41">
        <f>'jan-sep'!M300</f>
        <v>10616493.811889591</v>
      </c>
      <c r="O300" s="41">
        <f t="shared" si="49"/>
        <v>1408862.5774533805</v>
      </c>
    </row>
    <row r="301" spans="1:15" s="34" customFormat="1" x14ac:dyDescent="0.3">
      <c r="A301" s="33">
        <v>1601</v>
      </c>
      <c r="B301" s="34" t="s">
        <v>353</v>
      </c>
      <c r="C301" s="36">
        <v>4778705</v>
      </c>
      <c r="D301" s="36">
        <v>184960</v>
      </c>
      <c r="E301" s="37">
        <f t="shared" si="41"/>
        <v>25836.424091695502</v>
      </c>
      <c r="F301" s="38">
        <f t="shared" si="48"/>
        <v>0.98813931097495167</v>
      </c>
      <c r="G301" s="39">
        <f t="shared" si="42"/>
        <v>186.06958852908284</v>
      </c>
      <c r="H301" s="39">
        <f t="shared" si="43"/>
        <v>0</v>
      </c>
      <c r="I301" s="37">
        <f t="shared" si="44"/>
        <v>186.06958852908284</v>
      </c>
      <c r="J301" s="40">
        <f t="shared" si="50"/>
        <v>-313.20606290218581</v>
      </c>
      <c r="K301" s="37">
        <f t="shared" si="45"/>
        <v>-127.13647437310297</v>
      </c>
      <c r="L301" s="37">
        <f t="shared" si="46"/>
        <v>34415431.094339162</v>
      </c>
      <c r="M301" s="37">
        <f t="shared" si="47"/>
        <v>-23515162.300049126</v>
      </c>
      <c r="N301" s="41">
        <f>'jan-sep'!M301</f>
        <v>-4212998.8392313244</v>
      </c>
      <c r="O301" s="41">
        <f t="shared" si="49"/>
        <v>-19302163.460817803</v>
      </c>
    </row>
    <row r="302" spans="1:15" s="34" customFormat="1" x14ac:dyDescent="0.3">
      <c r="A302" s="33">
        <v>1612</v>
      </c>
      <c r="B302" s="34" t="s">
        <v>354</v>
      </c>
      <c r="C302" s="36">
        <v>90240</v>
      </c>
      <c r="D302" s="36">
        <v>4254</v>
      </c>
      <c r="E302" s="37">
        <f t="shared" si="41"/>
        <v>21212.976022566996</v>
      </c>
      <c r="F302" s="38">
        <f t="shared" si="48"/>
        <v>0.81131101720090792</v>
      </c>
      <c r="G302" s="39">
        <f t="shared" si="42"/>
        <v>2960.1384300061864</v>
      </c>
      <c r="H302" s="39">
        <f t="shared" si="43"/>
        <v>811.6185149634033</v>
      </c>
      <c r="I302" s="37">
        <f t="shared" si="44"/>
        <v>3771.7569449695898</v>
      </c>
      <c r="J302" s="40">
        <f t="shared" si="50"/>
        <v>-313.20606290218581</v>
      </c>
      <c r="K302" s="37">
        <f t="shared" si="45"/>
        <v>3458.550882067404</v>
      </c>
      <c r="L302" s="37">
        <f t="shared" si="46"/>
        <v>16045054.043900635</v>
      </c>
      <c r="M302" s="37">
        <f t="shared" si="47"/>
        <v>14712675.452314736</v>
      </c>
      <c r="N302" s="41">
        <f>'jan-sep'!M302</f>
        <v>10943306.91061661</v>
      </c>
      <c r="O302" s="41">
        <f t="shared" si="49"/>
        <v>3769368.5416981261</v>
      </c>
    </row>
    <row r="303" spans="1:15" s="34" customFormat="1" x14ac:dyDescent="0.3">
      <c r="A303" s="33">
        <v>1613</v>
      </c>
      <c r="B303" s="34" t="s">
        <v>355</v>
      </c>
      <c r="C303" s="36">
        <v>20641</v>
      </c>
      <c r="D303" s="36">
        <v>982</v>
      </c>
      <c r="E303" s="37">
        <f t="shared" si="41"/>
        <v>21019.348268839105</v>
      </c>
      <c r="F303" s="38">
        <f t="shared" si="48"/>
        <v>0.80390553436492196</v>
      </c>
      <c r="G303" s="39">
        <f t="shared" si="42"/>
        <v>3076.3150822429211</v>
      </c>
      <c r="H303" s="39">
        <f t="shared" si="43"/>
        <v>879.38822876816516</v>
      </c>
      <c r="I303" s="37">
        <f t="shared" si="44"/>
        <v>3955.703311011086</v>
      </c>
      <c r="J303" s="40">
        <f t="shared" si="50"/>
        <v>-313.20606290218581</v>
      </c>
      <c r="K303" s="37">
        <f t="shared" si="45"/>
        <v>3642.4972481089003</v>
      </c>
      <c r="L303" s="37">
        <f t="shared" si="46"/>
        <v>3884500.6514128866</v>
      </c>
      <c r="M303" s="37">
        <f t="shared" si="47"/>
        <v>3576932.2976429402</v>
      </c>
      <c r="N303" s="41">
        <f>'jan-sep'!M303</f>
        <v>3135329.5219147885</v>
      </c>
      <c r="O303" s="41">
        <f t="shared" si="49"/>
        <v>441602.77572815167</v>
      </c>
    </row>
    <row r="304" spans="1:15" s="34" customFormat="1" x14ac:dyDescent="0.3">
      <c r="A304" s="33">
        <v>1617</v>
      </c>
      <c r="B304" s="34" t="s">
        <v>356</v>
      </c>
      <c r="C304" s="36">
        <v>96512</v>
      </c>
      <c r="D304" s="36">
        <v>4569</v>
      </c>
      <c r="E304" s="37">
        <f t="shared" si="41"/>
        <v>21123.221711534254</v>
      </c>
      <c r="F304" s="38">
        <f t="shared" si="48"/>
        <v>0.80787827578335891</v>
      </c>
      <c r="G304" s="39">
        <f t="shared" si="42"/>
        <v>3013.9910166258319</v>
      </c>
      <c r="H304" s="39">
        <f t="shared" si="43"/>
        <v>843.03252382486312</v>
      </c>
      <c r="I304" s="37">
        <f t="shared" si="44"/>
        <v>3857.0235404506948</v>
      </c>
      <c r="J304" s="40">
        <f t="shared" si="50"/>
        <v>-313.20606290218581</v>
      </c>
      <c r="K304" s="37">
        <f t="shared" si="45"/>
        <v>3543.817477548509</v>
      </c>
      <c r="L304" s="37">
        <f t="shared" si="46"/>
        <v>17622740.556319226</v>
      </c>
      <c r="M304" s="37">
        <f t="shared" si="47"/>
        <v>16191702.054919139</v>
      </c>
      <c r="N304" s="41">
        <f>'jan-sep'!M304</f>
        <v>16956772.337707397</v>
      </c>
      <c r="O304" s="41">
        <f t="shared" si="49"/>
        <v>-765070.28278825805</v>
      </c>
    </row>
    <row r="305" spans="1:15" s="34" customFormat="1" x14ac:dyDescent="0.3">
      <c r="A305" s="33">
        <v>1620</v>
      </c>
      <c r="B305" s="34" t="s">
        <v>357</v>
      </c>
      <c r="C305" s="36">
        <v>125476</v>
      </c>
      <c r="D305" s="36">
        <v>4634</v>
      </c>
      <c r="E305" s="37">
        <f t="shared" si="41"/>
        <v>27077.255071212774</v>
      </c>
      <c r="F305" s="38">
        <f t="shared" si="48"/>
        <v>1.0355961054905161</v>
      </c>
      <c r="G305" s="39">
        <f t="shared" si="42"/>
        <v>-558.42899918128023</v>
      </c>
      <c r="H305" s="39">
        <f t="shared" si="43"/>
        <v>0</v>
      </c>
      <c r="I305" s="37">
        <f t="shared" si="44"/>
        <v>-558.42899918128023</v>
      </c>
      <c r="J305" s="40">
        <f t="shared" si="50"/>
        <v>-313.20606290218581</v>
      </c>
      <c r="K305" s="37">
        <f t="shared" si="45"/>
        <v>-871.63506208346598</v>
      </c>
      <c r="L305" s="37">
        <f t="shared" si="46"/>
        <v>-2587759.9822060526</v>
      </c>
      <c r="M305" s="37">
        <f t="shared" si="47"/>
        <v>-4039156.8776947814</v>
      </c>
      <c r="N305" s="41">
        <f>'jan-sep'!M305</f>
        <v>-6719938.223513185</v>
      </c>
      <c r="O305" s="41">
        <f t="shared" si="49"/>
        <v>2680781.3458184036</v>
      </c>
    </row>
    <row r="306" spans="1:15" s="34" customFormat="1" x14ac:dyDescent="0.3">
      <c r="A306" s="33">
        <v>1621</v>
      </c>
      <c r="B306" s="34" t="s">
        <v>358</v>
      </c>
      <c r="C306" s="36">
        <v>114635</v>
      </c>
      <c r="D306" s="36">
        <v>5183</v>
      </c>
      <c r="E306" s="37">
        <f t="shared" si="41"/>
        <v>22117.499517653869</v>
      </c>
      <c r="F306" s="38">
        <f t="shared" si="48"/>
        <v>0.84590540301930317</v>
      </c>
      <c r="G306" s="39">
        <f t="shared" si="42"/>
        <v>2417.4243329540627</v>
      </c>
      <c r="H306" s="39">
        <f t="shared" si="43"/>
        <v>495.03529168299787</v>
      </c>
      <c r="I306" s="37">
        <f t="shared" si="44"/>
        <v>2912.4596246370606</v>
      </c>
      <c r="J306" s="40">
        <f t="shared" si="50"/>
        <v>-313.20606290218581</v>
      </c>
      <c r="K306" s="37">
        <f t="shared" si="45"/>
        <v>2599.2535617348749</v>
      </c>
      <c r="L306" s="37">
        <f t="shared" si="46"/>
        <v>15095278.234493885</v>
      </c>
      <c r="M306" s="37">
        <f t="shared" si="47"/>
        <v>13471931.210471857</v>
      </c>
      <c r="N306" s="41">
        <f>'jan-sep'!M306</f>
        <v>15011300.979719302</v>
      </c>
      <c r="O306" s="41">
        <f t="shared" si="49"/>
        <v>-1539369.7692474443</v>
      </c>
    </row>
    <row r="307" spans="1:15" s="34" customFormat="1" x14ac:dyDescent="0.3">
      <c r="A307" s="33">
        <v>1622</v>
      </c>
      <c r="B307" s="34" t="s">
        <v>359</v>
      </c>
      <c r="C307" s="36">
        <v>32802</v>
      </c>
      <c r="D307" s="36">
        <v>1770</v>
      </c>
      <c r="E307" s="37">
        <f t="shared" si="41"/>
        <v>18532.203389830509</v>
      </c>
      <c r="F307" s="38">
        <f t="shared" si="48"/>
        <v>0.70878224569633319</v>
      </c>
      <c r="G307" s="39">
        <f t="shared" si="42"/>
        <v>4568.6020096480788</v>
      </c>
      <c r="H307" s="39">
        <f t="shared" si="43"/>
        <v>1749.8889364211736</v>
      </c>
      <c r="I307" s="37">
        <f t="shared" si="44"/>
        <v>6318.4909460692525</v>
      </c>
      <c r="J307" s="40">
        <f t="shared" si="50"/>
        <v>-313.20606290218581</v>
      </c>
      <c r="K307" s="37">
        <f t="shared" si="45"/>
        <v>6005.2848831670663</v>
      </c>
      <c r="L307" s="37">
        <f t="shared" si="46"/>
        <v>11183728.974542577</v>
      </c>
      <c r="M307" s="37">
        <f t="shared" si="47"/>
        <v>10629354.243205708</v>
      </c>
      <c r="N307" s="41">
        <f>'jan-sep'!M307</f>
        <v>8476700.9712720718</v>
      </c>
      <c r="O307" s="41">
        <f t="shared" si="49"/>
        <v>2152653.2719336357</v>
      </c>
    </row>
    <row r="308" spans="1:15" s="34" customFormat="1" x14ac:dyDescent="0.3">
      <c r="A308" s="33">
        <v>1624</v>
      </c>
      <c r="B308" s="34" t="s">
        <v>360</v>
      </c>
      <c r="C308" s="36">
        <v>125520</v>
      </c>
      <c r="D308" s="36">
        <v>6676</v>
      </c>
      <c r="E308" s="37">
        <f t="shared" si="41"/>
        <v>18801.677651288195</v>
      </c>
      <c r="F308" s="38">
        <f t="shared" si="48"/>
        <v>0.7190885524087961</v>
      </c>
      <c r="G308" s="39">
        <f t="shared" si="42"/>
        <v>4406.9174527734667</v>
      </c>
      <c r="H308" s="39">
        <f t="shared" si="43"/>
        <v>1655.5729449109836</v>
      </c>
      <c r="I308" s="37">
        <f t="shared" si="44"/>
        <v>6062.4903976844507</v>
      </c>
      <c r="J308" s="40">
        <f t="shared" si="50"/>
        <v>-313.20606290218581</v>
      </c>
      <c r="K308" s="37">
        <f t="shared" si="45"/>
        <v>5749.2843347822645</v>
      </c>
      <c r="L308" s="37">
        <f t="shared" si="46"/>
        <v>40473185.89494139</v>
      </c>
      <c r="M308" s="37">
        <f t="shared" si="47"/>
        <v>38382222.219006397</v>
      </c>
      <c r="N308" s="41">
        <f>'jan-sep'!M308</f>
        <v>31632985.527803596</v>
      </c>
      <c r="O308" s="41">
        <f t="shared" si="49"/>
        <v>6749236.6912028007</v>
      </c>
    </row>
    <row r="309" spans="1:15" s="34" customFormat="1" x14ac:dyDescent="0.3">
      <c r="A309" s="33">
        <v>1627</v>
      </c>
      <c r="B309" s="34" t="s">
        <v>361</v>
      </c>
      <c r="C309" s="36">
        <v>89148</v>
      </c>
      <c r="D309" s="36">
        <v>4715</v>
      </c>
      <c r="E309" s="37">
        <f t="shared" si="41"/>
        <v>18907.317073170732</v>
      </c>
      <c r="F309" s="38">
        <f t="shared" si="48"/>
        <v>0.72312883542862605</v>
      </c>
      <c r="G309" s="39">
        <f t="shared" si="42"/>
        <v>4343.5337996439448</v>
      </c>
      <c r="H309" s="39">
        <f t="shared" si="43"/>
        <v>1618.5991472520955</v>
      </c>
      <c r="I309" s="37">
        <f t="shared" si="44"/>
        <v>5962.1329468960403</v>
      </c>
      <c r="J309" s="40">
        <f t="shared" si="50"/>
        <v>-313.20606290218581</v>
      </c>
      <c r="K309" s="37">
        <f t="shared" si="45"/>
        <v>5648.9268839938541</v>
      </c>
      <c r="L309" s="37">
        <f t="shared" si="46"/>
        <v>28111456.84461483</v>
      </c>
      <c r="M309" s="37">
        <f t="shared" si="47"/>
        <v>26634690.258031022</v>
      </c>
      <c r="N309" s="41">
        <f>'jan-sep'!M309</f>
        <v>23103723.773755834</v>
      </c>
      <c r="O309" s="41">
        <f t="shared" si="49"/>
        <v>3530966.4842751883</v>
      </c>
    </row>
    <row r="310" spans="1:15" s="34" customFormat="1" x14ac:dyDescent="0.3">
      <c r="A310" s="33">
        <v>1630</v>
      </c>
      <c r="B310" s="34" t="s">
        <v>362</v>
      </c>
      <c r="C310" s="36">
        <v>68472</v>
      </c>
      <c r="D310" s="36">
        <v>3248</v>
      </c>
      <c r="E310" s="37">
        <f t="shared" si="41"/>
        <v>21081.280788177341</v>
      </c>
      <c r="F310" s="38">
        <f t="shared" si="48"/>
        <v>0.80627420414556306</v>
      </c>
      <c r="G310" s="39">
        <f t="shared" si="42"/>
        <v>3039.1555706399799</v>
      </c>
      <c r="H310" s="39">
        <f t="shared" si="43"/>
        <v>857.71184699978267</v>
      </c>
      <c r="I310" s="37">
        <f t="shared" si="44"/>
        <v>3896.8674176397626</v>
      </c>
      <c r="J310" s="40">
        <f t="shared" si="50"/>
        <v>-313.20606290218581</v>
      </c>
      <c r="K310" s="37">
        <f t="shared" si="45"/>
        <v>3583.6613547375769</v>
      </c>
      <c r="L310" s="37">
        <f t="shared" si="46"/>
        <v>12657025.372493949</v>
      </c>
      <c r="M310" s="37">
        <f t="shared" si="47"/>
        <v>11639732.08018765</v>
      </c>
      <c r="N310" s="41">
        <f>'jan-sep'!M310</f>
        <v>9797099.070447281</v>
      </c>
      <c r="O310" s="41">
        <f t="shared" si="49"/>
        <v>1842633.0097403694</v>
      </c>
    </row>
    <row r="311" spans="1:15" s="34" customFormat="1" x14ac:dyDescent="0.3">
      <c r="A311" s="33">
        <v>1632</v>
      </c>
      <c r="B311" s="34" t="s">
        <v>363</v>
      </c>
      <c r="C311" s="36">
        <v>17838</v>
      </c>
      <c r="D311" s="36">
        <v>977</v>
      </c>
      <c r="E311" s="37">
        <f t="shared" si="41"/>
        <v>18257.932446264072</v>
      </c>
      <c r="F311" s="38">
        <f t="shared" si="48"/>
        <v>0.69829248518480402</v>
      </c>
      <c r="G311" s="39">
        <f t="shared" si="42"/>
        <v>4733.1645757879405</v>
      </c>
      <c r="H311" s="39">
        <f t="shared" si="43"/>
        <v>1845.8837666694264</v>
      </c>
      <c r="I311" s="37">
        <f t="shared" si="44"/>
        <v>6579.0483424573667</v>
      </c>
      <c r="J311" s="40">
        <f t="shared" si="50"/>
        <v>-313.20606290218581</v>
      </c>
      <c r="K311" s="37">
        <f t="shared" si="45"/>
        <v>6265.8422795551805</v>
      </c>
      <c r="L311" s="37">
        <f t="shared" si="46"/>
        <v>6427730.2305808477</v>
      </c>
      <c r="M311" s="37">
        <f t="shared" si="47"/>
        <v>6121727.9071254116</v>
      </c>
      <c r="N311" s="41">
        <f>'jan-sep'!M311</f>
        <v>5151350.7056117589</v>
      </c>
      <c r="O311" s="41">
        <f t="shared" si="49"/>
        <v>970377.20151365269</v>
      </c>
    </row>
    <row r="312" spans="1:15" s="34" customFormat="1" x14ac:dyDescent="0.3">
      <c r="A312" s="33">
        <v>1633</v>
      </c>
      <c r="B312" s="34" t="s">
        <v>364</v>
      </c>
      <c r="C312" s="36">
        <v>18083</v>
      </c>
      <c r="D312" s="36">
        <v>1010</v>
      </c>
      <c r="E312" s="37">
        <f t="shared" si="41"/>
        <v>17903.960396039605</v>
      </c>
      <c r="F312" s="38">
        <f t="shared" si="48"/>
        <v>0.68475447789045774</v>
      </c>
      <c r="G312" s="39">
        <f t="shared" si="42"/>
        <v>4945.5478059226207</v>
      </c>
      <c r="H312" s="39">
        <f t="shared" si="43"/>
        <v>1969.77398424799</v>
      </c>
      <c r="I312" s="37">
        <f t="shared" si="44"/>
        <v>6915.3217901706103</v>
      </c>
      <c r="J312" s="40">
        <f t="shared" si="50"/>
        <v>-313.20606290218581</v>
      </c>
      <c r="K312" s="37">
        <f t="shared" si="45"/>
        <v>6602.1157272684241</v>
      </c>
      <c r="L312" s="37">
        <f t="shared" si="46"/>
        <v>6984475.0080723166</v>
      </c>
      <c r="M312" s="37">
        <f t="shared" si="47"/>
        <v>6668136.8845411083</v>
      </c>
      <c r="N312" s="41">
        <f>'jan-sep'!M312</f>
        <v>5318320.8932117475</v>
      </c>
      <c r="O312" s="41">
        <f t="shared" si="49"/>
        <v>1349815.9913293608</v>
      </c>
    </row>
    <row r="313" spans="1:15" s="34" customFormat="1" x14ac:dyDescent="0.3">
      <c r="A313" s="33">
        <v>1634</v>
      </c>
      <c r="B313" s="34" t="s">
        <v>365</v>
      </c>
      <c r="C313" s="36">
        <v>141899</v>
      </c>
      <c r="D313" s="36">
        <v>6852</v>
      </c>
      <c r="E313" s="37">
        <f t="shared" si="41"/>
        <v>20709.136018680678</v>
      </c>
      <c r="F313" s="38">
        <f t="shared" si="48"/>
        <v>0.79204116342722453</v>
      </c>
      <c r="G313" s="39">
        <f t="shared" si="42"/>
        <v>3262.4424323379776</v>
      </c>
      <c r="H313" s="39">
        <f t="shared" si="43"/>
        <v>987.96251632361464</v>
      </c>
      <c r="I313" s="37">
        <f t="shared" si="44"/>
        <v>4250.4049486615922</v>
      </c>
      <c r="J313" s="40">
        <f t="shared" si="50"/>
        <v>-313.20606290218581</v>
      </c>
      <c r="K313" s="37">
        <f t="shared" si="45"/>
        <v>3937.1988857594065</v>
      </c>
      <c r="L313" s="37">
        <f t="shared" si="46"/>
        <v>29123774.708229229</v>
      </c>
      <c r="M313" s="37">
        <f t="shared" si="47"/>
        <v>26977686.765223455</v>
      </c>
      <c r="N313" s="41">
        <f>'jan-sep'!M313</f>
        <v>22209659.861670196</v>
      </c>
      <c r="O313" s="41">
        <f t="shared" si="49"/>
        <v>4768026.9035532586</v>
      </c>
    </row>
    <row r="314" spans="1:15" s="34" customFormat="1" x14ac:dyDescent="0.3">
      <c r="A314" s="33">
        <v>1635</v>
      </c>
      <c r="B314" s="34" t="s">
        <v>366</v>
      </c>
      <c r="C314" s="36">
        <v>52248</v>
      </c>
      <c r="D314" s="36">
        <v>2567</v>
      </c>
      <c r="E314" s="37">
        <f t="shared" si="41"/>
        <v>20353.720296065447</v>
      </c>
      <c r="F314" s="38">
        <f t="shared" si="48"/>
        <v>0.7784479414701827</v>
      </c>
      <c r="G314" s="39">
        <f t="shared" si="42"/>
        <v>3475.6918659071162</v>
      </c>
      <c r="H314" s="39">
        <f t="shared" si="43"/>
        <v>1112.3580192389454</v>
      </c>
      <c r="I314" s="37">
        <f t="shared" si="44"/>
        <v>4588.0498851460616</v>
      </c>
      <c r="J314" s="40">
        <f t="shared" si="50"/>
        <v>-313.20606290218581</v>
      </c>
      <c r="K314" s="37">
        <f t="shared" si="45"/>
        <v>4274.8438222438754</v>
      </c>
      <c r="L314" s="37">
        <f t="shared" si="46"/>
        <v>11777524.05516994</v>
      </c>
      <c r="M314" s="37">
        <f t="shared" si="47"/>
        <v>10973524.091700029</v>
      </c>
      <c r="N314" s="41">
        <f>'jan-sep'!M314</f>
        <v>7395664.2899748087</v>
      </c>
      <c r="O314" s="41">
        <f t="shared" si="49"/>
        <v>3577859.8017252199</v>
      </c>
    </row>
    <row r="315" spans="1:15" s="34" customFormat="1" x14ac:dyDescent="0.3">
      <c r="A315" s="33">
        <v>1636</v>
      </c>
      <c r="B315" s="34" t="s">
        <v>367</v>
      </c>
      <c r="C315" s="36">
        <v>75975</v>
      </c>
      <c r="D315" s="36">
        <v>3967</v>
      </c>
      <c r="E315" s="37">
        <f t="shared" si="41"/>
        <v>19151.751953617342</v>
      </c>
      <c r="F315" s="38">
        <f t="shared" si="48"/>
        <v>0.73247748652235056</v>
      </c>
      <c r="G315" s="39">
        <f t="shared" si="42"/>
        <v>4196.8728713759783</v>
      </c>
      <c r="H315" s="39">
        <f t="shared" si="43"/>
        <v>1533.0469390957821</v>
      </c>
      <c r="I315" s="37">
        <f t="shared" si="44"/>
        <v>5729.9198104717607</v>
      </c>
      <c r="J315" s="40">
        <f t="shared" si="50"/>
        <v>-313.20606290218581</v>
      </c>
      <c r="K315" s="37">
        <f t="shared" si="45"/>
        <v>5416.7137475695745</v>
      </c>
      <c r="L315" s="37">
        <f t="shared" si="46"/>
        <v>22730591.888141476</v>
      </c>
      <c r="M315" s="37">
        <f t="shared" si="47"/>
        <v>21488103.436608501</v>
      </c>
      <c r="N315" s="41">
        <f>'jan-sep'!M315</f>
        <v>18765532.854822777</v>
      </c>
      <c r="O315" s="41">
        <f t="shared" si="49"/>
        <v>2722570.5817857236</v>
      </c>
    </row>
    <row r="316" spans="1:15" s="34" customFormat="1" x14ac:dyDescent="0.3">
      <c r="A316" s="33">
        <v>1638</v>
      </c>
      <c r="B316" s="34" t="s">
        <v>368</v>
      </c>
      <c r="C316" s="36">
        <v>248290</v>
      </c>
      <c r="D316" s="36">
        <v>11722</v>
      </c>
      <c r="E316" s="37">
        <f t="shared" si="41"/>
        <v>21181.538986521071</v>
      </c>
      <c r="F316" s="38">
        <f t="shared" si="48"/>
        <v>0.81010867700757216</v>
      </c>
      <c r="G316" s="39">
        <f t="shared" si="42"/>
        <v>2979.0006516337417</v>
      </c>
      <c r="H316" s="39">
        <f t="shared" si="43"/>
        <v>822.62147757947707</v>
      </c>
      <c r="I316" s="37">
        <f t="shared" si="44"/>
        <v>3801.6221292132186</v>
      </c>
      <c r="J316" s="40">
        <f t="shared" si="50"/>
        <v>-313.20606290218581</v>
      </c>
      <c r="K316" s="37">
        <f t="shared" si="45"/>
        <v>3488.4160663110329</v>
      </c>
      <c r="L316" s="37">
        <f t="shared" si="46"/>
        <v>44562614.59863735</v>
      </c>
      <c r="M316" s="37">
        <f t="shared" si="47"/>
        <v>40891213.129297927</v>
      </c>
      <c r="N316" s="41">
        <f>'jan-sep'!M316</f>
        <v>34776976.940819919</v>
      </c>
      <c r="O316" s="41">
        <f t="shared" si="49"/>
        <v>6114236.1884780079</v>
      </c>
    </row>
    <row r="317" spans="1:15" s="34" customFormat="1" x14ac:dyDescent="0.3">
      <c r="A317" s="33">
        <v>1640</v>
      </c>
      <c r="B317" s="34" t="s">
        <v>369</v>
      </c>
      <c r="C317" s="36">
        <v>125336</v>
      </c>
      <c r="D317" s="36">
        <v>5593</v>
      </c>
      <c r="E317" s="37">
        <f t="shared" si="41"/>
        <v>22409.440371893437</v>
      </c>
      <c r="F317" s="38">
        <f t="shared" si="48"/>
        <v>0.8570709665481373</v>
      </c>
      <c r="G317" s="39">
        <f t="shared" si="42"/>
        <v>2242.2598204103219</v>
      </c>
      <c r="H317" s="39">
        <f t="shared" si="43"/>
        <v>392.85599269914889</v>
      </c>
      <c r="I317" s="37">
        <f t="shared" si="44"/>
        <v>2635.1158131094708</v>
      </c>
      <c r="J317" s="40">
        <f t="shared" si="50"/>
        <v>-313.20606290218581</v>
      </c>
      <c r="K317" s="37">
        <f t="shared" si="45"/>
        <v>2321.909750207285</v>
      </c>
      <c r="L317" s="37">
        <f t="shared" si="46"/>
        <v>14738202.742721271</v>
      </c>
      <c r="M317" s="37">
        <f t="shared" si="47"/>
        <v>12986441.232909346</v>
      </c>
      <c r="N317" s="41">
        <f>'jan-sep'!M317</f>
        <v>10723513.916567624</v>
      </c>
      <c r="O317" s="41">
        <f t="shared" si="49"/>
        <v>2262927.3163417224</v>
      </c>
    </row>
    <row r="318" spans="1:15" s="34" customFormat="1" x14ac:dyDescent="0.3">
      <c r="A318" s="33">
        <v>1644</v>
      </c>
      <c r="B318" s="34" t="s">
        <v>370</v>
      </c>
      <c r="C318" s="36">
        <v>37880</v>
      </c>
      <c r="D318" s="36">
        <v>2014</v>
      </c>
      <c r="E318" s="37">
        <f t="shared" si="41"/>
        <v>18808.341608738829</v>
      </c>
      <c r="F318" s="38">
        <f t="shared" si="48"/>
        <v>0.71934342197976564</v>
      </c>
      <c r="G318" s="39">
        <f t="shared" si="42"/>
        <v>4402.9190783030872</v>
      </c>
      <c r="H318" s="39">
        <f t="shared" si="43"/>
        <v>1653.2405598032619</v>
      </c>
      <c r="I318" s="37">
        <f t="shared" si="44"/>
        <v>6056.1596381063491</v>
      </c>
      <c r="J318" s="40">
        <f t="shared" si="50"/>
        <v>-313.20606290218581</v>
      </c>
      <c r="K318" s="37">
        <f t="shared" si="45"/>
        <v>5742.9535752041629</v>
      </c>
      <c r="L318" s="37">
        <f t="shared" si="46"/>
        <v>12197105.511146188</v>
      </c>
      <c r="M318" s="37">
        <f t="shared" si="47"/>
        <v>11566308.500461183</v>
      </c>
      <c r="N318" s="41">
        <f>'jan-sep'!M318</f>
        <v>9638147.2068598606</v>
      </c>
      <c r="O318" s="41">
        <f t="shared" si="49"/>
        <v>1928161.2936013229</v>
      </c>
    </row>
    <row r="319" spans="1:15" s="34" customFormat="1" x14ac:dyDescent="0.3">
      <c r="A319" s="33">
        <v>1648</v>
      </c>
      <c r="B319" s="34" t="s">
        <v>371</v>
      </c>
      <c r="C319" s="36">
        <v>122091</v>
      </c>
      <c r="D319" s="36">
        <v>6336</v>
      </c>
      <c r="E319" s="37">
        <f t="shared" si="41"/>
        <v>19269.41287878788</v>
      </c>
      <c r="F319" s="38">
        <f t="shared" si="48"/>
        <v>0.73697754369411916</v>
      </c>
      <c r="G319" s="39">
        <f t="shared" si="42"/>
        <v>4126.2763162736564</v>
      </c>
      <c r="H319" s="39">
        <f t="shared" si="43"/>
        <v>1491.865615286094</v>
      </c>
      <c r="I319" s="37">
        <f t="shared" si="44"/>
        <v>5618.1419315597504</v>
      </c>
      <c r="J319" s="40">
        <f t="shared" si="50"/>
        <v>-313.20606290218581</v>
      </c>
      <c r="K319" s="37">
        <f t="shared" si="45"/>
        <v>5304.9358686575642</v>
      </c>
      <c r="L319" s="37">
        <f t="shared" si="46"/>
        <v>35596547.27836258</v>
      </c>
      <c r="M319" s="37">
        <f t="shared" si="47"/>
        <v>33612073.663814329</v>
      </c>
      <c r="N319" s="41">
        <f>'jan-sep'!M319</f>
        <v>30150676.019197654</v>
      </c>
      <c r="O319" s="41">
        <f t="shared" si="49"/>
        <v>3461397.6446166746</v>
      </c>
    </row>
    <row r="320" spans="1:15" s="34" customFormat="1" x14ac:dyDescent="0.3">
      <c r="A320" s="33">
        <v>1653</v>
      </c>
      <c r="B320" s="34" t="s">
        <v>372</v>
      </c>
      <c r="C320" s="36">
        <v>333979</v>
      </c>
      <c r="D320" s="36">
        <v>15916</v>
      </c>
      <c r="E320" s="37">
        <f t="shared" si="41"/>
        <v>20983.852726815781</v>
      </c>
      <c r="F320" s="38">
        <f t="shared" si="48"/>
        <v>0.80254797264070166</v>
      </c>
      <c r="G320" s="39">
        <f t="shared" si="42"/>
        <v>3097.6124074569152</v>
      </c>
      <c r="H320" s="39">
        <f t="shared" si="43"/>
        <v>891.81166847632846</v>
      </c>
      <c r="I320" s="37">
        <f t="shared" si="44"/>
        <v>3989.4240759332438</v>
      </c>
      <c r="J320" s="40">
        <f t="shared" si="50"/>
        <v>-313.20606290218581</v>
      </c>
      <c r="K320" s="37">
        <f t="shared" si="45"/>
        <v>3676.218013031058</v>
      </c>
      <c r="L320" s="37">
        <f t="shared" si="46"/>
        <v>63495673.592553511</v>
      </c>
      <c r="M320" s="37">
        <f t="shared" si="47"/>
        <v>58510685.89540232</v>
      </c>
      <c r="N320" s="41">
        <f>'jan-sep'!M320</f>
        <v>45968738.055800177</v>
      </c>
      <c r="O320" s="41">
        <f t="shared" si="49"/>
        <v>12541947.839602143</v>
      </c>
    </row>
    <row r="321" spans="1:15" s="34" customFormat="1" x14ac:dyDescent="0.3">
      <c r="A321" s="33">
        <v>1657</v>
      </c>
      <c r="B321" s="34" t="s">
        <v>373</v>
      </c>
      <c r="C321" s="36">
        <v>153127</v>
      </c>
      <c r="D321" s="36">
        <v>7668</v>
      </c>
      <c r="E321" s="37">
        <f t="shared" si="41"/>
        <v>19969.613980177361</v>
      </c>
      <c r="F321" s="38">
        <f t="shared" si="48"/>
        <v>0.76375741971006117</v>
      </c>
      <c r="G321" s="39">
        <f t="shared" si="42"/>
        <v>3706.1556554399676</v>
      </c>
      <c r="H321" s="39">
        <f t="shared" si="43"/>
        <v>1246.7952297997756</v>
      </c>
      <c r="I321" s="37">
        <f t="shared" si="44"/>
        <v>4952.950885239743</v>
      </c>
      <c r="J321" s="40">
        <f t="shared" si="50"/>
        <v>-313.20606290218581</v>
      </c>
      <c r="K321" s="37">
        <f t="shared" si="45"/>
        <v>4639.7448223375568</v>
      </c>
      <c r="L321" s="37">
        <f t="shared" si="46"/>
        <v>37979227.388018347</v>
      </c>
      <c r="M321" s="37">
        <f t="shared" si="47"/>
        <v>35577563.297684386</v>
      </c>
      <c r="N321" s="41">
        <f>'jan-sep'!M321</f>
        <v>30266022.682324424</v>
      </c>
      <c r="O321" s="41">
        <f t="shared" si="49"/>
        <v>5311540.615359962</v>
      </c>
    </row>
    <row r="322" spans="1:15" s="34" customFormat="1" x14ac:dyDescent="0.3">
      <c r="A322" s="33">
        <v>1662</v>
      </c>
      <c r="B322" s="34" t="s">
        <v>374</v>
      </c>
      <c r="C322" s="36">
        <v>130592</v>
      </c>
      <c r="D322" s="36">
        <v>5995</v>
      </c>
      <c r="E322" s="37">
        <f t="shared" si="41"/>
        <v>21783.48623853211</v>
      </c>
      <c r="F322" s="38">
        <f t="shared" si="48"/>
        <v>0.8331307384482125</v>
      </c>
      <c r="G322" s="39">
        <f t="shared" si="42"/>
        <v>2617.8323004271178</v>
      </c>
      <c r="H322" s="39">
        <f t="shared" si="43"/>
        <v>611.93993937561333</v>
      </c>
      <c r="I322" s="37">
        <f t="shared" si="44"/>
        <v>3229.7722398027313</v>
      </c>
      <c r="J322" s="40">
        <f t="shared" si="50"/>
        <v>-313.20606290218581</v>
      </c>
      <c r="K322" s="37">
        <f t="shared" si="45"/>
        <v>2916.5661769005455</v>
      </c>
      <c r="L322" s="37">
        <f t="shared" si="46"/>
        <v>19362484.577617373</v>
      </c>
      <c r="M322" s="37">
        <f t="shared" si="47"/>
        <v>17484814.230518769</v>
      </c>
      <c r="N322" s="41">
        <f>'jan-sep'!M322</f>
        <v>11881700.747331116</v>
      </c>
      <c r="O322" s="41">
        <f t="shared" si="49"/>
        <v>5603113.4831876531</v>
      </c>
    </row>
    <row r="323" spans="1:15" s="34" customFormat="1" x14ac:dyDescent="0.3">
      <c r="A323" s="33">
        <v>1663</v>
      </c>
      <c r="B323" s="34" t="s">
        <v>375</v>
      </c>
      <c r="C323" s="36">
        <v>314565</v>
      </c>
      <c r="D323" s="36">
        <v>13498</v>
      </c>
      <c r="E323" s="37">
        <f t="shared" si="41"/>
        <v>23304.563639057636</v>
      </c>
      <c r="F323" s="38">
        <f t="shared" si="48"/>
        <v>0.89130583145490994</v>
      </c>
      <c r="G323" s="39">
        <f t="shared" si="42"/>
        <v>1705.1858601118022</v>
      </c>
      <c r="H323" s="39">
        <f t="shared" si="43"/>
        <v>79.562849191679192</v>
      </c>
      <c r="I323" s="37">
        <f t="shared" si="44"/>
        <v>1784.7487093034813</v>
      </c>
      <c r="J323" s="40">
        <f t="shared" si="50"/>
        <v>-313.20606290218581</v>
      </c>
      <c r="K323" s="37">
        <f t="shared" si="45"/>
        <v>1471.5426464012955</v>
      </c>
      <c r="L323" s="37">
        <f t="shared" si="46"/>
        <v>24090538.078178391</v>
      </c>
      <c r="M323" s="37">
        <f t="shared" si="47"/>
        <v>19862882.641124688</v>
      </c>
      <c r="N323" s="41">
        <f>'jan-sep'!M323</f>
        <v>15020672.491655627</v>
      </c>
      <c r="O323" s="41">
        <f t="shared" si="49"/>
        <v>4842210.1494690608</v>
      </c>
    </row>
    <row r="324" spans="1:15" s="34" customFormat="1" x14ac:dyDescent="0.3">
      <c r="A324" s="33">
        <v>1664</v>
      </c>
      <c r="B324" s="34" t="s">
        <v>376</v>
      </c>
      <c r="C324" s="36">
        <v>84175</v>
      </c>
      <c r="D324" s="36">
        <v>4078</v>
      </c>
      <c r="E324" s="37">
        <f t="shared" si="41"/>
        <v>20641.245708680726</v>
      </c>
      <c r="F324" s="38">
        <f t="shared" si="48"/>
        <v>0.78944463211518467</v>
      </c>
      <c r="G324" s="39">
        <f t="shared" si="42"/>
        <v>3303.1766183379482</v>
      </c>
      <c r="H324" s="39">
        <f t="shared" si="43"/>
        <v>1011.7241248235977</v>
      </c>
      <c r="I324" s="37">
        <f t="shared" si="44"/>
        <v>4314.9007431615455</v>
      </c>
      <c r="J324" s="40">
        <f t="shared" si="50"/>
        <v>-313.20606290218581</v>
      </c>
      <c r="K324" s="37">
        <f t="shared" si="45"/>
        <v>4001.6946802593598</v>
      </c>
      <c r="L324" s="37">
        <f t="shared" si="46"/>
        <v>17596165.230612781</v>
      </c>
      <c r="M324" s="37">
        <f t="shared" si="47"/>
        <v>16318910.906097669</v>
      </c>
      <c r="N324" s="41">
        <f>'jan-sep'!M324</f>
        <v>13272982.576750005</v>
      </c>
      <c r="O324" s="41">
        <f t="shared" si="49"/>
        <v>3045928.3293476645</v>
      </c>
    </row>
    <row r="325" spans="1:15" s="34" customFormat="1" x14ac:dyDescent="0.3">
      <c r="A325" s="33">
        <v>1665</v>
      </c>
      <c r="B325" s="34" t="s">
        <v>377</v>
      </c>
      <c r="C325" s="36">
        <v>32574</v>
      </c>
      <c r="D325" s="36">
        <v>863</v>
      </c>
      <c r="E325" s="37">
        <f t="shared" si="41"/>
        <v>37745.07531865585</v>
      </c>
      <c r="F325" s="38">
        <f t="shared" si="48"/>
        <v>1.4435973254542835</v>
      </c>
      <c r="G325" s="39">
        <f t="shared" si="42"/>
        <v>-6959.1211476471262</v>
      </c>
      <c r="H325" s="39">
        <f t="shared" si="43"/>
        <v>0</v>
      </c>
      <c r="I325" s="37">
        <f t="shared" si="44"/>
        <v>-6959.1211476471262</v>
      </c>
      <c r="J325" s="40">
        <f t="shared" si="50"/>
        <v>-313.20606290218581</v>
      </c>
      <c r="K325" s="37">
        <f t="shared" si="45"/>
        <v>-7272.3272105493124</v>
      </c>
      <c r="L325" s="37">
        <f t="shared" si="46"/>
        <v>-6005721.5504194703</v>
      </c>
      <c r="M325" s="37">
        <f t="shared" si="47"/>
        <v>-6276018.3827040568</v>
      </c>
      <c r="N325" s="41">
        <f>'jan-sep'!M325</f>
        <v>-6853935.1935459385</v>
      </c>
      <c r="O325" s="41">
        <f t="shared" si="49"/>
        <v>577916.81084188167</v>
      </c>
    </row>
    <row r="326" spans="1:15" s="34" customFormat="1" x14ac:dyDescent="0.3">
      <c r="A326" s="33">
        <v>1702</v>
      </c>
      <c r="B326" s="34" t="s">
        <v>378</v>
      </c>
      <c r="C326" s="36">
        <v>424395</v>
      </c>
      <c r="D326" s="36">
        <v>21650</v>
      </c>
      <c r="E326" s="37">
        <f t="shared" si="41"/>
        <v>19602.540415704389</v>
      </c>
      <c r="F326" s="38">
        <f t="shared" si="48"/>
        <v>0.74971833218819206</v>
      </c>
      <c r="G326" s="39">
        <f t="shared" si="42"/>
        <v>3926.3997941237508</v>
      </c>
      <c r="H326" s="39">
        <f t="shared" si="43"/>
        <v>1375.270977365316</v>
      </c>
      <c r="I326" s="37">
        <f t="shared" si="44"/>
        <v>5301.6707714890672</v>
      </c>
      <c r="J326" s="40">
        <f t="shared" si="50"/>
        <v>-313.20606290218581</v>
      </c>
      <c r="K326" s="37">
        <f t="shared" si="45"/>
        <v>4988.464708586881</v>
      </c>
      <c r="L326" s="37">
        <f t="shared" si="46"/>
        <v>114781172.2027383</v>
      </c>
      <c r="M326" s="37">
        <f t="shared" si="47"/>
        <v>108000260.94090597</v>
      </c>
      <c r="N326" s="41">
        <f>'jan-sep'!M326</f>
        <v>88309774.592113212</v>
      </c>
      <c r="O326" s="41">
        <f t="shared" si="49"/>
        <v>19690486.348792762</v>
      </c>
    </row>
    <row r="327" spans="1:15" s="34" customFormat="1" x14ac:dyDescent="0.3">
      <c r="A327" s="33">
        <v>1703</v>
      </c>
      <c r="B327" s="34" t="s">
        <v>379</v>
      </c>
      <c r="C327" s="36">
        <v>265948</v>
      </c>
      <c r="D327" s="36">
        <v>13026</v>
      </c>
      <c r="E327" s="37">
        <f t="shared" si="41"/>
        <v>20416.705051435591</v>
      </c>
      <c r="F327" s="38">
        <f t="shared" si="48"/>
        <v>0.78085685504709623</v>
      </c>
      <c r="G327" s="39">
        <f t="shared" si="42"/>
        <v>3437.9010126850299</v>
      </c>
      <c r="H327" s="39">
        <f t="shared" si="43"/>
        <v>1090.3133548593951</v>
      </c>
      <c r="I327" s="37">
        <f t="shared" si="44"/>
        <v>4528.2143675444249</v>
      </c>
      <c r="J327" s="40">
        <f t="shared" si="50"/>
        <v>-313.20606290218581</v>
      </c>
      <c r="K327" s="37">
        <f t="shared" si="45"/>
        <v>4215.0083046422387</v>
      </c>
      <c r="L327" s="37">
        <f t="shared" si="46"/>
        <v>58984520.351633683</v>
      </c>
      <c r="M327" s="37">
        <f t="shared" si="47"/>
        <v>54904698.176269799</v>
      </c>
      <c r="N327" s="41">
        <f>'jan-sep'!M327</f>
        <v>42884782.232649721</v>
      </c>
      <c r="O327" s="41">
        <f t="shared" si="49"/>
        <v>12019915.943620078</v>
      </c>
    </row>
    <row r="328" spans="1:15" s="34" customFormat="1" x14ac:dyDescent="0.3">
      <c r="A328" s="33">
        <v>1711</v>
      </c>
      <c r="B328" s="34" t="s">
        <v>380</v>
      </c>
      <c r="C328" s="36">
        <v>51112</v>
      </c>
      <c r="D328" s="36">
        <v>2558</v>
      </c>
      <c r="E328" s="37">
        <f t="shared" ref="E328:E391" si="51">(C328*1000)/D328</f>
        <v>19981.235340109459</v>
      </c>
      <c r="F328" s="38">
        <f t="shared" si="48"/>
        <v>0.76420188998795802</v>
      </c>
      <c r="G328" s="39">
        <f t="shared" ref="G328:G391" si="52">(E$437-E328)*0.6</f>
        <v>3699.1828394807089</v>
      </c>
      <c r="H328" s="39">
        <f t="shared" ref="H328:H391" si="53">IF(E328&gt;=E$437*0.9,0,IF(E328&lt;0.9*E$437,(E$437*0.9-E328)*0.35))</f>
        <v>1242.7277538235412</v>
      </c>
      <c r="I328" s="37">
        <f t="shared" ref="I328:I391" si="54">G328+H328</f>
        <v>4941.9105933042501</v>
      </c>
      <c r="J328" s="40">
        <f t="shared" si="50"/>
        <v>-313.20606290218581</v>
      </c>
      <c r="K328" s="37">
        <f t="shared" ref="K328:K391" si="55">I328+J328</f>
        <v>4628.7045304020639</v>
      </c>
      <c r="L328" s="37">
        <f t="shared" ref="L328:L391" si="56">(I328*D328)</f>
        <v>12641407.297672272</v>
      </c>
      <c r="M328" s="37">
        <f t="shared" ref="M328:M391" si="57">(K328*D328)</f>
        <v>11840226.18876848</v>
      </c>
      <c r="N328" s="41">
        <f>'jan-sep'!M328</f>
        <v>9233372.4206293579</v>
      </c>
      <c r="O328" s="41">
        <f t="shared" si="49"/>
        <v>2606853.7681391221</v>
      </c>
    </row>
    <row r="329" spans="1:15" s="34" customFormat="1" x14ac:dyDescent="0.3">
      <c r="A329" s="33">
        <v>1714</v>
      </c>
      <c r="B329" s="34" t="s">
        <v>381</v>
      </c>
      <c r="C329" s="36">
        <v>494876</v>
      </c>
      <c r="D329" s="36">
        <v>22957</v>
      </c>
      <c r="E329" s="37">
        <f t="shared" si="51"/>
        <v>21556.649387986236</v>
      </c>
      <c r="F329" s="38">
        <f t="shared" ref="F329:F392" si="58">IF(ISNUMBER(C329),E329/E$437,"")</f>
        <v>0.82445514122134334</v>
      </c>
      <c r="G329" s="39">
        <f t="shared" si="52"/>
        <v>2753.9344107546426</v>
      </c>
      <c r="H329" s="39">
        <f t="shared" si="53"/>
        <v>691.33283706666953</v>
      </c>
      <c r="I329" s="37">
        <f t="shared" si="54"/>
        <v>3445.2672478213121</v>
      </c>
      <c r="J329" s="40">
        <f t="shared" si="50"/>
        <v>-313.20606290218581</v>
      </c>
      <c r="K329" s="37">
        <f t="shared" si="55"/>
        <v>3132.0611849191264</v>
      </c>
      <c r="L329" s="37">
        <f t="shared" si="56"/>
        <v>79093000.208233863</v>
      </c>
      <c r="M329" s="37">
        <f t="shared" si="57"/>
        <v>71902728.622188389</v>
      </c>
      <c r="N329" s="41">
        <f>'jan-sep'!M329</f>
        <v>61621477.17372486</v>
      </c>
      <c r="O329" s="41">
        <f t="shared" ref="O329:O392" si="59">M329-N329</f>
        <v>10281251.448463529</v>
      </c>
    </row>
    <row r="330" spans="1:15" s="34" customFormat="1" x14ac:dyDescent="0.3">
      <c r="A330" s="33">
        <v>1717</v>
      </c>
      <c r="B330" s="34" t="s">
        <v>382</v>
      </c>
      <c r="C330" s="36">
        <v>44341</v>
      </c>
      <c r="D330" s="36">
        <v>2624</v>
      </c>
      <c r="E330" s="37">
        <f t="shared" si="51"/>
        <v>16898.246951219513</v>
      </c>
      <c r="F330" s="38">
        <f t="shared" si="58"/>
        <v>0.6462899834667809</v>
      </c>
      <c r="G330" s="39">
        <f t="shared" si="52"/>
        <v>5548.9758728146762</v>
      </c>
      <c r="H330" s="39">
        <f t="shared" si="53"/>
        <v>2321.773689935022</v>
      </c>
      <c r="I330" s="37">
        <f t="shared" si="54"/>
        <v>7870.7495627496983</v>
      </c>
      <c r="J330" s="40">
        <f t="shared" ref="J330:J393" si="60">I$439</f>
        <v>-313.20606290218581</v>
      </c>
      <c r="K330" s="37">
        <f t="shared" si="55"/>
        <v>7557.5434998475121</v>
      </c>
      <c r="L330" s="37">
        <f t="shared" si="56"/>
        <v>20652846.85265521</v>
      </c>
      <c r="M330" s="37">
        <f t="shared" si="57"/>
        <v>19830994.143599872</v>
      </c>
      <c r="N330" s="41">
        <f>'jan-sep'!M330</f>
        <v>15770812.795829332</v>
      </c>
      <c r="O330" s="41">
        <f t="shared" si="59"/>
        <v>4060181.34777054</v>
      </c>
    </row>
    <row r="331" spans="1:15" s="34" customFormat="1" x14ac:dyDescent="0.3">
      <c r="A331" s="33">
        <v>1718</v>
      </c>
      <c r="B331" s="34" t="s">
        <v>383</v>
      </c>
      <c r="C331" s="36">
        <v>65194</v>
      </c>
      <c r="D331" s="36">
        <v>3506</v>
      </c>
      <c r="E331" s="37">
        <f t="shared" si="51"/>
        <v>18594.980034227039</v>
      </c>
      <c r="F331" s="38">
        <f t="shared" si="58"/>
        <v>0.71118319986549949</v>
      </c>
      <c r="G331" s="39">
        <f t="shared" si="52"/>
        <v>4530.9360230101602</v>
      </c>
      <c r="H331" s="39">
        <f t="shared" si="53"/>
        <v>1727.9171108823882</v>
      </c>
      <c r="I331" s="37">
        <f t="shared" si="54"/>
        <v>6258.8531338925486</v>
      </c>
      <c r="J331" s="40">
        <f t="shared" si="60"/>
        <v>-313.20606290218581</v>
      </c>
      <c r="K331" s="37">
        <f t="shared" si="55"/>
        <v>5945.6470709903624</v>
      </c>
      <c r="L331" s="37">
        <f t="shared" si="56"/>
        <v>21943539.087427277</v>
      </c>
      <c r="M331" s="37">
        <f t="shared" si="57"/>
        <v>20845438.63089221</v>
      </c>
      <c r="N331" s="41">
        <f>'jan-sep'!M331</f>
        <v>18604565.99168355</v>
      </c>
      <c r="O331" s="41">
        <f t="shared" si="59"/>
        <v>2240872.6392086595</v>
      </c>
    </row>
    <row r="332" spans="1:15" s="34" customFormat="1" x14ac:dyDescent="0.3">
      <c r="A332" s="33">
        <v>1719</v>
      </c>
      <c r="B332" s="34" t="s">
        <v>384</v>
      </c>
      <c r="C332" s="36">
        <v>397594</v>
      </c>
      <c r="D332" s="36">
        <v>19474</v>
      </c>
      <c r="E332" s="37">
        <f t="shared" si="51"/>
        <v>20416.658108246895</v>
      </c>
      <c r="F332" s="38">
        <f t="shared" si="58"/>
        <v>0.78085505965892765</v>
      </c>
      <c r="G332" s="39">
        <f t="shared" si="52"/>
        <v>3437.9291785982473</v>
      </c>
      <c r="H332" s="39">
        <f t="shared" si="53"/>
        <v>1090.3297849754388</v>
      </c>
      <c r="I332" s="37">
        <f t="shared" si="54"/>
        <v>4528.2589635736858</v>
      </c>
      <c r="J332" s="40">
        <f t="shared" si="60"/>
        <v>-313.20606290218581</v>
      </c>
      <c r="K332" s="37">
        <f t="shared" si="55"/>
        <v>4215.0529006714996</v>
      </c>
      <c r="L332" s="37">
        <f t="shared" si="56"/>
        <v>88183315.056633964</v>
      </c>
      <c r="M332" s="37">
        <f t="shared" si="57"/>
        <v>82083940.187676787</v>
      </c>
      <c r="N332" s="41">
        <f>'jan-sep'!M332</f>
        <v>71107473.7370352</v>
      </c>
      <c r="O332" s="41">
        <f t="shared" si="59"/>
        <v>10976466.450641587</v>
      </c>
    </row>
    <row r="333" spans="1:15" s="34" customFormat="1" x14ac:dyDescent="0.3">
      <c r="A333" s="33">
        <v>1721</v>
      </c>
      <c r="B333" s="34" t="s">
        <v>385</v>
      </c>
      <c r="C333" s="36">
        <v>278250</v>
      </c>
      <c r="D333" s="36">
        <v>14809</v>
      </c>
      <c r="E333" s="37">
        <f t="shared" si="51"/>
        <v>18789.249780538863</v>
      </c>
      <c r="F333" s="38">
        <f t="shared" si="58"/>
        <v>0.71861323633581531</v>
      </c>
      <c r="G333" s="39">
        <f t="shared" si="52"/>
        <v>4414.3741752230662</v>
      </c>
      <c r="H333" s="39">
        <f t="shared" si="53"/>
        <v>1659.9226996732498</v>
      </c>
      <c r="I333" s="37">
        <f t="shared" si="54"/>
        <v>6074.2968748963158</v>
      </c>
      <c r="J333" s="40">
        <f t="shared" si="60"/>
        <v>-313.20606290218581</v>
      </c>
      <c r="K333" s="37">
        <f t="shared" si="55"/>
        <v>5761.0908119941296</v>
      </c>
      <c r="L333" s="37">
        <f t="shared" si="56"/>
        <v>89954262.42033954</v>
      </c>
      <c r="M333" s="37">
        <f t="shared" si="57"/>
        <v>85315993.83482106</v>
      </c>
      <c r="N333" s="41">
        <f>'jan-sep'!M333</f>
        <v>68462688.126309663</v>
      </c>
      <c r="O333" s="41">
        <f t="shared" si="59"/>
        <v>16853305.708511397</v>
      </c>
    </row>
    <row r="334" spans="1:15" s="34" customFormat="1" x14ac:dyDescent="0.3">
      <c r="A334" s="33">
        <v>1724</v>
      </c>
      <c r="B334" s="34" t="s">
        <v>386</v>
      </c>
      <c r="C334" s="36">
        <v>43601</v>
      </c>
      <c r="D334" s="36">
        <v>2547</v>
      </c>
      <c r="E334" s="37">
        <f t="shared" si="51"/>
        <v>17118.570867687475</v>
      </c>
      <c r="F334" s="38">
        <f t="shared" si="58"/>
        <v>0.65471648715929198</v>
      </c>
      <c r="G334" s="39">
        <f t="shared" si="52"/>
        <v>5416.7815229338994</v>
      </c>
      <c r="H334" s="39">
        <f t="shared" si="53"/>
        <v>2244.6603191712356</v>
      </c>
      <c r="I334" s="37">
        <f t="shared" si="54"/>
        <v>7661.441842105135</v>
      </c>
      <c r="J334" s="40">
        <f t="shared" si="60"/>
        <v>-313.20606290218581</v>
      </c>
      <c r="K334" s="37">
        <f t="shared" si="55"/>
        <v>7348.2357792029488</v>
      </c>
      <c r="L334" s="37">
        <f t="shared" si="56"/>
        <v>19513692.371841777</v>
      </c>
      <c r="M334" s="37">
        <f t="shared" si="57"/>
        <v>18715956.529629912</v>
      </c>
      <c r="N334" s="41">
        <f>'jan-sep'!M334</f>
        <v>14611399.024762696</v>
      </c>
      <c r="O334" s="41">
        <f t="shared" si="59"/>
        <v>4104557.5048672166</v>
      </c>
    </row>
    <row r="335" spans="1:15" s="34" customFormat="1" x14ac:dyDescent="0.3">
      <c r="A335" s="33">
        <v>1725</v>
      </c>
      <c r="B335" s="34" t="s">
        <v>387</v>
      </c>
      <c r="C335" s="36">
        <v>27051</v>
      </c>
      <c r="D335" s="36">
        <v>1644</v>
      </c>
      <c r="E335" s="37">
        <f t="shared" si="51"/>
        <v>16454.379562043796</v>
      </c>
      <c r="F335" s="38">
        <f t="shared" si="58"/>
        <v>0.62931384100419763</v>
      </c>
      <c r="G335" s="39">
        <f t="shared" si="52"/>
        <v>5815.2963063201069</v>
      </c>
      <c r="H335" s="39">
        <f t="shared" si="53"/>
        <v>2477.1272761465234</v>
      </c>
      <c r="I335" s="37">
        <f t="shared" si="54"/>
        <v>8292.4235824666303</v>
      </c>
      <c r="J335" s="40">
        <f t="shared" si="60"/>
        <v>-313.20606290218581</v>
      </c>
      <c r="K335" s="37">
        <f t="shared" si="55"/>
        <v>7979.217519564444</v>
      </c>
      <c r="L335" s="37">
        <f t="shared" si="56"/>
        <v>13632744.369575141</v>
      </c>
      <c r="M335" s="37">
        <f t="shared" si="57"/>
        <v>13117833.602163946</v>
      </c>
      <c r="N335" s="41">
        <f>'jan-sep'!M335</f>
        <v>11116764.800435755</v>
      </c>
      <c r="O335" s="41">
        <f t="shared" si="59"/>
        <v>2001068.8017281909</v>
      </c>
    </row>
    <row r="336" spans="1:15" s="34" customFormat="1" x14ac:dyDescent="0.3">
      <c r="A336" s="33">
        <v>1736</v>
      </c>
      <c r="B336" s="34" t="s">
        <v>388</v>
      </c>
      <c r="C336" s="36">
        <v>39217</v>
      </c>
      <c r="D336" s="36">
        <v>2153</v>
      </c>
      <c r="E336" s="37">
        <f t="shared" si="51"/>
        <v>18215.048769159312</v>
      </c>
      <c r="F336" s="38">
        <f t="shared" si="58"/>
        <v>0.6966523570077785</v>
      </c>
      <c r="G336" s="39">
        <f t="shared" si="52"/>
        <v>4758.8947820507974</v>
      </c>
      <c r="H336" s="39">
        <f t="shared" si="53"/>
        <v>1860.8930536560927</v>
      </c>
      <c r="I336" s="37">
        <f t="shared" si="54"/>
        <v>6619.7878357068903</v>
      </c>
      <c r="J336" s="40">
        <f t="shared" si="60"/>
        <v>-313.20606290218581</v>
      </c>
      <c r="K336" s="37">
        <f t="shared" si="55"/>
        <v>6306.5817728047041</v>
      </c>
      <c r="L336" s="37">
        <f t="shared" si="56"/>
        <v>14252403.210276935</v>
      </c>
      <c r="M336" s="37">
        <f t="shared" si="57"/>
        <v>13578070.556848528</v>
      </c>
      <c r="N336" s="41">
        <f>'jan-sep'!M336</f>
        <v>9846438.3000840526</v>
      </c>
      <c r="O336" s="41">
        <f t="shared" si="59"/>
        <v>3731632.2567644753</v>
      </c>
    </row>
    <row r="337" spans="1:15" s="34" customFormat="1" x14ac:dyDescent="0.3">
      <c r="A337" s="33">
        <v>1738</v>
      </c>
      <c r="B337" s="34" t="s">
        <v>389</v>
      </c>
      <c r="C337" s="36">
        <v>30648</v>
      </c>
      <c r="D337" s="36">
        <v>1394</v>
      </c>
      <c r="E337" s="37">
        <f t="shared" si="51"/>
        <v>21985.652797704446</v>
      </c>
      <c r="F337" s="38">
        <f t="shared" si="58"/>
        <v>0.84086279625055127</v>
      </c>
      <c r="G337" s="39">
        <f t="shared" si="52"/>
        <v>2496.5323649237166</v>
      </c>
      <c r="H337" s="39">
        <f t="shared" si="53"/>
        <v>541.18164366529572</v>
      </c>
      <c r="I337" s="37">
        <f t="shared" si="54"/>
        <v>3037.7140085890123</v>
      </c>
      <c r="J337" s="40">
        <f t="shared" si="60"/>
        <v>-313.20606290218581</v>
      </c>
      <c r="K337" s="37">
        <f t="shared" si="55"/>
        <v>2724.5079456868266</v>
      </c>
      <c r="L337" s="37">
        <f t="shared" si="56"/>
        <v>4234573.3279730836</v>
      </c>
      <c r="M337" s="37">
        <f t="shared" si="57"/>
        <v>3797964.0762874363</v>
      </c>
      <c r="N337" s="41">
        <f>'jan-sep'!M337</f>
        <v>4089023.9852843303</v>
      </c>
      <c r="O337" s="41">
        <f t="shared" si="59"/>
        <v>-291059.90899689402</v>
      </c>
    </row>
    <row r="338" spans="1:15" s="34" customFormat="1" x14ac:dyDescent="0.3">
      <c r="A338" s="33">
        <v>1739</v>
      </c>
      <c r="B338" s="34" t="s">
        <v>390</v>
      </c>
      <c r="C338" s="36">
        <v>12187</v>
      </c>
      <c r="D338" s="36">
        <v>475</v>
      </c>
      <c r="E338" s="37">
        <f t="shared" si="51"/>
        <v>25656.842105263157</v>
      </c>
      <c r="F338" s="38">
        <f t="shared" si="58"/>
        <v>0.98127102224788243</v>
      </c>
      <c r="G338" s="39">
        <f t="shared" si="52"/>
        <v>293.81878038849027</v>
      </c>
      <c r="H338" s="39">
        <f t="shared" si="53"/>
        <v>0</v>
      </c>
      <c r="I338" s="37">
        <f t="shared" si="54"/>
        <v>293.81878038849027</v>
      </c>
      <c r="J338" s="40">
        <f t="shared" si="60"/>
        <v>-313.20606290218581</v>
      </c>
      <c r="K338" s="37">
        <f t="shared" si="55"/>
        <v>-19.387282513695538</v>
      </c>
      <c r="L338" s="37">
        <f t="shared" si="56"/>
        <v>139563.92068453287</v>
      </c>
      <c r="M338" s="37">
        <f t="shared" si="57"/>
        <v>-9208.9591940053815</v>
      </c>
      <c r="N338" s="41">
        <f>'jan-sep'!M338</f>
        <v>-934466.9952888994</v>
      </c>
      <c r="O338" s="41">
        <f t="shared" si="59"/>
        <v>925258.03609489405</v>
      </c>
    </row>
    <row r="339" spans="1:15" s="34" customFormat="1" x14ac:dyDescent="0.3">
      <c r="A339" s="33">
        <v>1740</v>
      </c>
      <c r="B339" s="34" t="s">
        <v>391</v>
      </c>
      <c r="C339" s="36">
        <v>25234</v>
      </c>
      <c r="D339" s="36">
        <v>892</v>
      </c>
      <c r="E339" s="37">
        <f t="shared" si="51"/>
        <v>28289.237668161433</v>
      </c>
      <c r="F339" s="38">
        <f t="shared" si="58"/>
        <v>1.0819495653970448</v>
      </c>
      <c r="G339" s="39">
        <f t="shared" si="52"/>
        <v>-1285.6185573504756</v>
      </c>
      <c r="H339" s="39">
        <f t="shared" si="53"/>
        <v>0</v>
      </c>
      <c r="I339" s="37">
        <f t="shared" si="54"/>
        <v>-1285.6185573504756</v>
      </c>
      <c r="J339" s="40">
        <f t="shared" si="60"/>
        <v>-313.20606290218581</v>
      </c>
      <c r="K339" s="37">
        <f t="shared" si="55"/>
        <v>-1598.8246202526614</v>
      </c>
      <c r="L339" s="37">
        <f t="shared" si="56"/>
        <v>-1146771.7531566243</v>
      </c>
      <c r="M339" s="37">
        <f t="shared" si="57"/>
        <v>-1426151.5612653738</v>
      </c>
      <c r="N339" s="41">
        <f>'jan-sep'!M339</f>
        <v>-2199668.1258898918</v>
      </c>
      <c r="O339" s="41">
        <f t="shared" si="59"/>
        <v>773516.56462451792</v>
      </c>
    </row>
    <row r="340" spans="1:15" s="34" customFormat="1" x14ac:dyDescent="0.3">
      <c r="A340" s="33">
        <v>1742</v>
      </c>
      <c r="B340" s="34" t="s">
        <v>392</v>
      </c>
      <c r="C340" s="36">
        <v>52507</v>
      </c>
      <c r="D340" s="36">
        <v>2489</v>
      </c>
      <c r="E340" s="37">
        <f t="shared" si="51"/>
        <v>21095.620731217357</v>
      </c>
      <c r="F340" s="38">
        <f t="shared" si="58"/>
        <v>0.80682264929357161</v>
      </c>
      <c r="G340" s="39">
        <f t="shared" si="52"/>
        <v>3030.5516048159698</v>
      </c>
      <c r="H340" s="39">
        <f t="shared" si="53"/>
        <v>852.69286693577681</v>
      </c>
      <c r="I340" s="37">
        <f t="shared" si="54"/>
        <v>3883.2444717517465</v>
      </c>
      <c r="J340" s="40">
        <f t="shared" si="60"/>
        <v>-313.20606290218581</v>
      </c>
      <c r="K340" s="37">
        <f t="shared" si="55"/>
        <v>3570.0384088495607</v>
      </c>
      <c r="L340" s="37">
        <f t="shared" si="56"/>
        <v>9665395.4901900962</v>
      </c>
      <c r="M340" s="37">
        <f t="shared" si="57"/>
        <v>8885825.599626556</v>
      </c>
      <c r="N340" s="41">
        <f>'jan-sep'!M340</f>
        <v>5801934.7556475652</v>
      </c>
      <c r="O340" s="41">
        <f t="shared" si="59"/>
        <v>3083890.8439789908</v>
      </c>
    </row>
    <row r="341" spans="1:15" s="34" customFormat="1" x14ac:dyDescent="0.3">
      <c r="A341" s="33">
        <v>1743</v>
      </c>
      <c r="B341" s="34" t="s">
        <v>393</v>
      </c>
      <c r="C341" s="36">
        <v>22997</v>
      </c>
      <c r="D341" s="36">
        <v>1252</v>
      </c>
      <c r="E341" s="37">
        <f t="shared" si="51"/>
        <v>18368.21086261981</v>
      </c>
      <c r="F341" s="38">
        <f t="shared" si="58"/>
        <v>0.70251019108583823</v>
      </c>
      <c r="G341" s="39">
        <f t="shared" si="52"/>
        <v>4666.9975259744979</v>
      </c>
      <c r="H341" s="39">
        <f t="shared" si="53"/>
        <v>1807.2863209449185</v>
      </c>
      <c r="I341" s="37">
        <f t="shared" si="54"/>
        <v>6474.2838469194166</v>
      </c>
      <c r="J341" s="40">
        <f t="shared" si="60"/>
        <v>-313.20606290218581</v>
      </c>
      <c r="K341" s="37">
        <f t="shared" si="55"/>
        <v>6161.0777840172304</v>
      </c>
      <c r="L341" s="37">
        <f t="shared" si="56"/>
        <v>8105803.3763431096</v>
      </c>
      <c r="M341" s="37">
        <f t="shared" si="57"/>
        <v>7713669.3855895726</v>
      </c>
      <c r="N341" s="41">
        <f>'jan-sep'!M341</f>
        <v>6270435.6022783238</v>
      </c>
      <c r="O341" s="41">
        <f t="shared" si="59"/>
        <v>1443233.7833112488</v>
      </c>
    </row>
    <row r="342" spans="1:15" s="34" customFormat="1" x14ac:dyDescent="0.3">
      <c r="A342" s="33">
        <v>1744</v>
      </c>
      <c r="B342" s="34" t="s">
        <v>394</v>
      </c>
      <c r="C342" s="36">
        <v>75154</v>
      </c>
      <c r="D342" s="36">
        <v>3751</v>
      </c>
      <c r="E342" s="37">
        <f t="shared" si="51"/>
        <v>20035.723806984803</v>
      </c>
      <c r="F342" s="38">
        <f t="shared" si="58"/>
        <v>0.76628585470084531</v>
      </c>
      <c r="G342" s="39">
        <f t="shared" si="52"/>
        <v>3666.4897593555024</v>
      </c>
      <c r="H342" s="39">
        <f t="shared" si="53"/>
        <v>1223.6567904171709</v>
      </c>
      <c r="I342" s="37">
        <f t="shared" si="54"/>
        <v>4890.1465497726731</v>
      </c>
      <c r="J342" s="40">
        <f t="shared" si="60"/>
        <v>-313.20606290218581</v>
      </c>
      <c r="K342" s="37">
        <f t="shared" si="55"/>
        <v>4576.9404868704869</v>
      </c>
      <c r="L342" s="37">
        <f t="shared" si="56"/>
        <v>18342939.708197296</v>
      </c>
      <c r="M342" s="37">
        <f t="shared" si="57"/>
        <v>17168103.766251195</v>
      </c>
      <c r="N342" s="41">
        <f>'jan-sep'!M342</f>
        <v>14560177.990531944</v>
      </c>
      <c r="O342" s="41">
        <f t="shared" si="59"/>
        <v>2607925.7757192515</v>
      </c>
    </row>
    <row r="343" spans="1:15" s="34" customFormat="1" x14ac:dyDescent="0.3">
      <c r="A343" s="33">
        <v>1748</v>
      </c>
      <c r="B343" s="34" t="s">
        <v>395</v>
      </c>
      <c r="C343" s="36">
        <v>10584</v>
      </c>
      <c r="D343" s="36">
        <v>630</v>
      </c>
      <c r="E343" s="37">
        <f t="shared" si="51"/>
        <v>16800</v>
      </c>
      <c r="F343" s="38">
        <f t="shared" si="58"/>
        <v>0.64253243271831484</v>
      </c>
      <c r="G343" s="39">
        <f t="shared" si="52"/>
        <v>5607.9240435463844</v>
      </c>
      <c r="H343" s="39">
        <f t="shared" si="53"/>
        <v>2356.160122861852</v>
      </c>
      <c r="I343" s="37">
        <f t="shared" si="54"/>
        <v>7964.0841664082363</v>
      </c>
      <c r="J343" s="40">
        <f t="shared" si="60"/>
        <v>-313.20606290218581</v>
      </c>
      <c r="K343" s="37">
        <f t="shared" si="55"/>
        <v>7650.8781035060501</v>
      </c>
      <c r="L343" s="37">
        <f t="shared" si="56"/>
        <v>5017373.0248371894</v>
      </c>
      <c r="M343" s="37">
        <f t="shared" si="57"/>
        <v>4820053.2052088119</v>
      </c>
      <c r="N343" s="41">
        <f>'jan-sep'!M343</f>
        <v>3910130.8541815854</v>
      </c>
      <c r="O343" s="41">
        <f t="shared" si="59"/>
        <v>909922.35102722654</v>
      </c>
    </row>
    <row r="344" spans="1:15" s="34" customFormat="1" x14ac:dyDescent="0.3">
      <c r="A344" s="33">
        <v>1749</v>
      </c>
      <c r="B344" s="34" t="s">
        <v>396</v>
      </c>
      <c r="C344" s="36">
        <v>22954</v>
      </c>
      <c r="D344" s="36">
        <v>1119</v>
      </c>
      <c r="E344" s="37">
        <f t="shared" si="51"/>
        <v>20512.957998212689</v>
      </c>
      <c r="F344" s="38">
        <f t="shared" si="58"/>
        <v>0.78453814314525072</v>
      </c>
      <c r="G344" s="39">
        <f t="shared" si="52"/>
        <v>3380.1492446187708</v>
      </c>
      <c r="H344" s="39">
        <f t="shared" si="53"/>
        <v>1056.6248234874108</v>
      </c>
      <c r="I344" s="37">
        <f t="shared" si="54"/>
        <v>4436.7740681061814</v>
      </c>
      <c r="J344" s="40">
        <f t="shared" si="60"/>
        <v>-313.20606290218581</v>
      </c>
      <c r="K344" s="37">
        <f t="shared" si="55"/>
        <v>4123.5680052039952</v>
      </c>
      <c r="L344" s="37">
        <f t="shared" si="56"/>
        <v>4964750.182210817</v>
      </c>
      <c r="M344" s="37">
        <f t="shared" si="57"/>
        <v>4614272.5978232706</v>
      </c>
      <c r="N344" s="41">
        <f>'jan-sep'!M344</f>
        <v>4005439.0886177686</v>
      </c>
      <c r="O344" s="41">
        <f t="shared" si="59"/>
        <v>608833.50920550199</v>
      </c>
    </row>
    <row r="345" spans="1:15" s="34" customFormat="1" x14ac:dyDescent="0.3">
      <c r="A345" s="33">
        <v>1750</v>
      </c>
      <c r="B345" s="34" t="s">
        <v>397</v>
      </c>
      <c r="C345" s="36">
        <v>93214</v>
      </c>
      <c r="D345" s="36">
        <v>4363</v>
      </c>
      <c r="E345" s="37">
        <f t="shared" si="51"/>
        <v>21364.657345862939</v>
      </c>
      <c r="F345" s="38">
        <f t="shared" si="58"/>
        <v>0.8171122177756267</v>
      </c>
      <c r="G345" s="39">
        <f t="shared" si="52"/>
        <v>2869.1296360286206</v>
      </c>
      <c r="H345" s="39">
        <f t="shared" si="53"/>
        <v>758.53005180982325</v>
      </c>
      <c r="I345" s="37">
        <f t="shared" si="54"/>
        <v>3627.6596878384439</v>
      </c>
      <c r="J345" s="40">
        <f t="shared" si="60"/>
        <v>-313.20606290218581</v>
      </c>
      <c r="K345" s="37">
        <f t="shared" si="55"/>
        <v>3314.4536249362582</v>
      </c>
      <c r="L345" s="37">
        <f t="shared" si="56"/>
        <v>15827479.218039131</v>
      </c>
      <c r="M345" s="37">
        <f t="shared" si="57"/>
        <v>14460961.165596895</v>
      </c>
      <c r="N345" s="41">
        <f>'jan-sep'!M345</f>
        <v>12615325.106022624</v>
      </c>
      <c r="O345" s="41">
        <f t="shared" si="59"/>
        <v>1845636.0595742706</v>
      </c>
    </row>
    <row r="346" spans="1:15" s="34" customFormat="1" x14ac:dyDescent="0.3">
      <c r="A346" s="33">
        <v>1751</v>
      </c>
      <c r="B346" s="34" t="s">
        <v>398</v>
      </c>
      <c r="C346" s="36">
        <v>99095</v>
      </c>
      <c r="D346" s="36">
        <v>5081</v>
      </c>
      <c r="E346" s="37">
        <f t="shared" si="51"/>
        <v>19503.050580594372</v>
      </c>
      <c r="F346" s="38">
        <f t="shared" si="58"/>
        <v>0.74591324612962162</v>
      </c>
      <c r="G346" s="39">
        <f t="shared" si="52"/>
        <v>3986.0936951897606</v>
      </c>
      <c r="H346" s="39">
        <f t="shared" si="53"/>
        <v>1410.0924196538217</v>
      </c>
      <c r="I346" s="37">
        <f t="shared" si="54"/>
        <v>5396.1861148435819</v>
      </c>
      <c r="J346" s="40">
        <f t="shared" si="60"/>
        <v>-313.20606290218581</v>
      </c>
      <c r="K346" s="37">
        <f t="shared" si="55"/>
        <v>5082.9800519413957</v>
      </c>
      <c r="L346" s="37">
        <f t="shared" si="56"/>
        <v>27418021.649520241</v>
      </c>
      <c r="M346" s="37">
        <f t="shared" si="57"/>
        <v>25826621.64391423</v>
      </c>
      <c r="N346" s="41">
        <f>'jan-sep'!M346</f>
        <v>22092793.127137519</v>
      </c>
      <c r="O346" s="41">
        <f t="shared" si="59"/>
        <v>3733828.5167767107</v>
      </c>
    </row>
    <row r="347" spans="1:15" s="34" customFormat="1" x14ac:dyDescent="0.3">
      <c r="A347" s="33">
        <v>1755</v>
      </c>
      <c r="B347" s="34" t="s">
        <v>399</v>
      </c>
      <c r="C347" s="36">
        <v>10594</v>
      </c>
      <c r="D347" s="36">
        <v>574</v>
      </c>
      <c r="E347" s="37">
        <f t="shared" si="51"/>
        <v>18456.445993031361</v>
      </c>
      <c r="F347" s="38">
        <f t="shared" si="58"/>
        <v>0.70588482995456148</v>
      </c>
      <c r="G347" s="39">
        <f t="shared" si="52"/>
        <v>4614.0564477275675</v>
      </c>
      <c r="H347" s="39">
        <f t="shared" si="53"/>
        <v>1776.4040253008757</v>
      </c>
      <c r="I347" s="37">
        <f t="shared" si="54"/>
        <v>6390.4604730284427</v>
      </c>
      <c r="J347" s="40">
        <f t="shared" si="60"/>
        <v>-313.20606290218581</v>
      </c>
      <c r="K347" s="37">
        <f t="shared" si="55"/>
        <v>6077.2544101262565</v>
      </c>
      <c r="L347" s="37">
        <f t="shared" si="56"/>
        <v>3668124.3115183259</v>
      </c>
      <c r="M347" s="37">
        <f t="shared" si="57"/>
        <v>3488344.0314124711</v>
      </c>
      <c r="N347" s="41">
        <f>'jan-sep'!M347</f>
        <v>3000248.111587666</v>
      </c>
      <c r="O347" s="41">
        <f t="shared" si="59"/>
        <v>488095.91982480511</v>
      </c>
    </row>
    <row r="348" spans="1:15" s="34" customFormat="1" x14ac:dyDescent="0.3">
      <c r="A348" s="33">
        <v>1756</v>
      </c>
      <c r="B348" s="34" t="s">
        <v>400</v>
      </c>
      <c r="C348" s="36">
        <v>136647</v>
      </c>
      <c r="D348" s="36">
        <v>6770</v>
      </c>
      <c r="E348" s="37">
        <f t="shared" si="51"/>
        <v>20184.194977843428</v>
      </c>
      <c r="F348" s="38">
        <f t="shared" si="58"/>
        <v>0.77196427985562677</v>
      </c>
      <c r="G348" s="39">
        <f t="shared" si="52"/>
        <v>3577.4070568403272</v>
      </c>
      <c r="H348" s="39">
        <f t="shared" si="53"/>
        <v>1171.691880616652</v>
      </c>
      <c r="I348" s="37">
        <f t="shared" si="54"/>
        <v>4749.098937456979</v>
      </c>
      <c r="J348" s="40">
        <f t="shared" si="60"/>
        <v>-313.20606290218581</v>
      </c>
      <c r="K348" s="37">
        <f t="shared" si="55"/>
        <v>4435.8928745547928</v>
      </c>
      <c r="L348" s="37">
        <f t="shared" si="56"/>
        <v>32151399.806583747</v>
      </c>
      <c r="M348" s="37">
        <f t="shared" si="57"/>
        <v>30030994.760735948</v>
      </c>
      <c r="N348" s="41">
        <f>'jan-sep'!M348</f>
        <v>24975767.274300523</v>
      </c>
      <c r="O348" s="41">
        <f t="shared" si="59"/>
        <v>5055227.4864354245</v>
      </c>
    </row>
    <row r="349" spans="1:15" s="34" customFormat="1" x14ac:dyDescent="0.3">
      <c r="A349" s="33">
        <v>1804</v>
      </c>
      <c r="B349" s="34" t="s">
        <v>401</v>
      </c>
      <c r="C349" s="36">
        <v>1236462</v>
      </c>
      <c r="D349" s="36">
        <v>50185</v>
      </c>
      <c r="E349" s="37">
        <f t="shared" si="51"/>
        <v>24638.07910730298</v>
      </c>
      <c r="F349" s="38">
        <f t="shared" si="58"/>
        <v>0.94230743490009938</v>
      </c>
      <c r="G349" s="39">
        <f t="shared" si="52"/>
        <v>905.07657916459641</v>
      </c>
      <c r="H349" s="39">
        <f t="shared" si="53"/>
        <v>0</v>
      </c>
      <c r="I349" s="37">
        <f t="shared" si="54"/>
        <v>905.07657916459641</v>
      </c>
      <c r="J349" s="40">
        <f t="shared" si="60"/>
        <v>-313.20606290218581</v>
      </c>
      <c r="K349" s="37">
        <f t="shared" si="55"/>
        <v>591.87051626241055</v>
      </c>
      <c r="L349" s="37">
        <f t="shared" si="56"/>
        <v>45421268.125375271</v>
      </c>
      <c r="M349" s="37">
        <f t="shared" si="57"/>
        <v>29703021.858629074</v>
      </c>
      <c r="N349" s="41">
        <f>'jan-sep'!M349</f>
        <v>20896399.66616125</v>
      </c>
      <c r="O349" s="41">
        <f t="shared" si="59"/>
        <v>8806622.1924678236</v>
      </c>
    </row>
    <row r="350" spans="1:15" s="34" customFormat="1" x14ac:dyDescent="0.3">
      <c r="A350" s="33">
        <v>1805</v>
      </c>
      <c r="B350" s="34" t="s">
        <v>402</v>
      </c>
      <c r="C350" s="36">
        <v>446499</v>
      </c>
      <c r="D350" s="36">
        <v>18853</v>
      </c>
      <c r="E350" s="37">
        <f t="shared" si="51"/>
        <v>23683.180395692994</v>
      </c>
      <c r="F350" s="38">
        <f t="shared" si="58"/>
        <v>0.90578639965186436</v>
      </c>
      <c r="G350" s="39">
        <f t="shared" si="52"/>
        <v>1478.0158061305876</v>
      </c>
      <c r="H350" s="39">
        <f t="shared" si="53"/>
        <v>0</v>
      </c>
      <c r="I350" s="37">
        <f t="shared" si="54"/>
        <v>1478.0158061305876</v>
      </c>
      <c r="J350" s="40">
        <f t="shared" si="60"/>
        <v>-313.20606290218581</v>
      </c>
      <c r="K350" s="37">
        <f t="shared" si="55"/>
        <v>1164.8097432284019</v>
      </c>
      <c r="L350" s="37">
        <f t="shared" si="56"/>
        <v>27865031.99297997</v>
      </c>
      <c r="M350" s="37">
        <f t="shared" si="57"/>
        <v>21960158.089085061</v>
      </c>
      <c r="N350" s="41">
        <f>'jan-sep'!M350</f>
        <v>22158384.752199072</v>
      </c>
      <c r="O350" s="41">
        <f t="shared" si="59"/>
        <v>-198226.66311401129</v>
      </c>
    </row>
    <row r="351" spans="1:15" s="34" customFormat="1" x14ac:dyDescent="0.3">
      <c r="A351" s="33">
        <v>1811</v>
      </c>
      <c r="B351" s="34" t="s">
        <v>403</v>
      </c>
      <c r="C351" s="36">
        <v>31895</v>
      </c>
      <c r="D351" s="36">
        <v>1482</v>
      </c>
      <c r="E351" s="37">
        <f t="shared" si="51"/>
        <v>21521.592442645073</v>
      </c>
      <c r="F351" s="38">
        <f t="shared" si="58"/>
        <v>0.82311435405624034</v>
      </c>
      <c r="G351" s="39">
        <f t="shared" si="52"/>
        <v>2774.9685779593406</v>
      </c>
      <c r="H351" s="39">
        <f t="shared" si="53"/>
        <v>703.60276793607636</v>
      </c>
      <c r="I351" s="37">
        <f t="shared" si="54"/>
        <v>3478.5713458954169</v>
      </c>
      <c r="J351" s="40">
        <f t="shared" si="60"/>
        <v>-313.20606290218581</v>
      </c>
      <c r="K351" s="37">
        <f t="shared" si="55"/>
        <v>3165.3652829932312</v>
      </c>
      <c r="L351" s="37">
        <f t="shared" si="56"/>
        <v>5155242.7346170079</v>
      </c>
      <c r="M351" s="37">
        <f t="shared" si="57"/>
        <v>4691071.349395969</v>
      </c>
      <c r="N351" s="41">
        <f>'jan-sep'!M351</f>
        <v>2459161.1522176345</v>
      </c>
      <c r="O351" s="41">
        <f t="shared" si="59"/>
        <v>2231910.1971783345</v>
      </c>
    </row>
    <row r="352" spans="1:15" s="34" customFormat="1" x14ac:dyDescent="0.3">
      <c r="A352" s="33">
        <v>1812</v>
      </c>
      <c r="B352" s="34" t="s">
        <v>404</v>
      </c>
      <c r="C352" s="36">
        <v>37797</v>
      </c>
      <c r="D352" s="36">
        <v>2063</v>
      </c>
      <c r="E352" s="37">
        <f t="shared" si="51"/>
        <v>18321.376635967037</v>
      </c>
      <c r="F352" s="38">
        <f t="shared" si="58"/>
        <v>0.70071897027716634</v>
      </c>
      <c r="G352" s="39">
        <f t="shared" si="52"/>
        <v>4695.0980619661614</v>
      </c>
      <c r="H352" s="39">
        <f t="shared" si="53"/>
        <v>1823.6783002733889</v>
      </c>
      <c r="I352" s="37">
        <f t="shared" si="54"/>
        <v>6518.7763622395505</v>
      </c>
      <c r="J352" s="40">
        <f t="shared" si="60"/>
        <v>-313.20606290218581</v>
      </c>
      <c r="K352" s="37">
        <f t="shared" si="55"/>
        <v>6205.5702993373643</v>
      </c>
      <c r="L352" s="37">
        <f t="shared" si="56"/>
        <v>13448235.635300193</v>
      </c>
      <c r="M352" s="37">
        <f t="shared" si="57"/>
        <v>12802091.527532982</v>
      </c>
      <c r="N352" s="41">
        <f>'jan-sep'!M352</f>
        <v>11156769.606629539</v>
      </c>
      <c r="O352" s="41">
        <f t="shared" si="59"/>
        <v>1645321.9209034424</v>
      </c>
    </row>
    <row r="353" spans="1:15" s="34" customFormat="1" x14ac:dyDescent="0.3">
      <c r="A353" s="33">
        <v>1813</v>
      </c>
      <c r="B353" s="34" t="s">
        <v>405</v>
      </c>
      <c r="C353" s="36">
        <v>166335</v>
      </c>
      <c r="D353" s="36">
        <v>7934</v>
      </c>
      <c r="E353" s="37">
        <f t="shared" si="51"/>
        <v>20964.834887824552</v>
      </c>
      <c r="F353" s="38">
        <f t="shared" si="58"/>
        <v>0.80182061678641114</v>
      </c>
      <c r="G353" s="39">
        <f t="shared" si="52"/>
        <v>3109.0231108516527</v>
      </c>
      <c r="H353" s="39">
        <f t="shared" si="53"/>
        <v>898.46791212325854</v>
      </c>
      <c r="I353" s="37">
        <f t="shared" si="54"/>
        <v>4007.4910229749112</v>
      </c>
      <c r="J353" s="40">
        <f t="shared" si="60"/>
        <v>-313.20606290218581</v>
      </c>
      <c r="K353" s="37">
        <f t="shared" si="55"/>
        <v>3694.2849600727254</v>
      </c>
      <c r="L353" s="37">
        <f t="shared" si="56"/>
        <v>31795433.776282944</v>
      </c>
      <c r="M353" s="37">
        <f t="shared" si="57"/>
        <v>29310456.873217005</v>
      </c>
      <c r="N353" s="41">
        <f>'jan-sep'!M353</f>
        <v>24725065.709645554</v>
      </c>
      <c r="O353" s="41">
        <f t="shared" si="59"/>
        <v>4585391.1635714509</v>
      </c>
    </row>
    <row r="354" spans="1:15" s="34" customFormat="1" x14ac:dyDescent="0.3">
      <c r="A354" s="33">
        <v>1815</v>
      </c>
      <c r="B354" s="34" t="s">
        <v>406</v>
      </c>
      <c r="C354" s="36">
        <v>22657</v>
      </c>
      <c r="D354" s="36">
        <v>1225</v>
      </c>
      <c r="E354" s="37">
        <f t="shared" si="51"/>
        <v>18495.510204081631</v>
      </c>
      <c r="F354" s="38">
        <f t="shared" si="58"/>
        <v>0.70737887891636819</v>
      </c>
      <c r="G354" s="39">
        <f t="shared" si="52"/>
        <v>4590.6179210974051</v>
      </c>
      <c r="H354" s="39">
        <f t="shared" si="53"/>
        <v>1762.7315514332811</v>
      </c>
      <c r="I354" s="37">
        <f t="shared" si="54"/>
        <v>6353.3494725306864</v>
      </c>
      <c r="J354" s="40">
        <f t="shared" si="60"/>
        <v>-313.20606290218581</v>
      </c>
      <c r="K354" s="37">
        <f t="shared" si="55"/>
        <v>6040.1434096285002</v>
      </c>
      <c r="L354" s="37">
        <f t="shared" si="56"/>
        <v>7782853.1038500909</v>
      </c>
      <c r="M354" s="37">
        <f t="shared" si="57"/>
        <v>7399175.6767949127</v>
      </c>
      <c r="N354" s="41">
        <f>'jan-sep'!M354</f>
        <v>5729209.9942419715</v>
      </c>
      <c r="O354" s="41">
        <f t="shared" si="59"/>
        <v>1669965.6825529411</v>
      </c>
    </row>
    <row r="355" spans="1:15" s="34" customFormat="1" x14ac:dyDescent="0.3">
      <c r="A355" s="33">
        <v>1816</v>
      </c>
      <c r="B355" s="34" t="s">
        <v>407</v>
      </c>
      <c r="C355" s="36">
        <v>9214</v>
      </c>
      <c r="D355" s="36">
        <v>510</v>
      </c>
      <c r="E355" s="37">
        <f t="shared" si="51"/>
        <v>18066.666666666668</v>
      </c>
      <c r="F355" s="38">
        <f t="shared" si="58"/>
        <v>0.69097733835977504</v>
      </c>
      <c r="G355" s="39">
        <f t="shared" si="52"/>
        <v>4847.9240435463835</v>
      </c>
      <c r="H355" s="39">
        <f t="shared" si="53"/>
        <v>1912.826789528518</v>
      </c>
      <c r="I355" s="37">
        <f t="shared" si="54"/>
        <v>6760.7508330749015</v>
      </c>
      <c r="J355" s="40">
        <f t="shared" si="60"/>
        <v>-313.20606290218581</v>
      </c>
      <c r="K355" s="37">
        <f t="shared" si="55"/>
        <v>6447.5447701727153</v>
      </c>
      <c r="L355" s="37">
        <f t="shared" si="56"/>
        <v>3447982.9248682</v>
      </c>
      <c r="M355" s="37">
        <f t="shared" si="57"/>
        <v>3288247.8327880846</v>
      </c>
      <c r="N355" s="41">
        <f>'jan-sep'!M355</f>
        <v>2598239.2629089016</v>
      </c>
      <c r="O355" s="41">
        <f t="shared" si="59"/>
        <v>690008.56987918308</v>
      </c>
    </row>
    <row r="356" spans="1:15" s="34" customFormat="1" x14ac:dyDescent="0.3">
      <c r="A356" s="33">
        <v>1818</v>
      </c>
      <c r="B356" s="34" t="s">
        <v>322</v>
      </c>
      <c r="C356" s="36">
        <v>38296</v>
      </c>
      <c r="D356" s="36">
        <v>1737</v>
      </c>
      <c r="E356" s="37">
        <f t="shared" si="51"/>
        <v>22047.207829591251</v>
      </c>
      <c r="F356" s="38">
        <f t="shared" si="58"/>
        <v>0.84321702865437753</v>
      </c>
      <c r="G356" s="39">
        <f t="shared" si="52"/>
        <v>2459.5993457916338</v>
      </c>
      <c r="H356" s="39">
        <f t="shared" si="53"/>
        <v>519.63738250491417</v>
      </c>
      <c r="I356" s="37">
        <f t="shared" si="54"/>
        <v>2979.2367282965479</v>
      </c>
      <c r="J356" s="40">
        <f t="shared" si="60"/>
        <v>-313.20606290218581</v>
      </c>
      <c r="K356" s="37">
        <f t="shared" si="55"/>
        <v>2666.0306653943621</v>
      </c>
      <c r="L356" s="37">
        <f t="shared" si="56"/>
        <v>5174934.1970511032</v>
      </c>
      <c r="M356" s="37">
        <f t="shared" si="57"/>
        <v>4630895.2657900071</v>
      </c>
      <c r="N356" s="41">
        <f>'jan-sep'!M356</f>
        <v>3039130.7836720836</v>
      </c>
      <c r="O356" s="41">
        <f t="shared" si="59"/>
        <v>1591764.4821179234</v>
      </c>
    </row>
    <row r="357" spans="1:15" s="34" customFormat="1" x14ac:dyDescent="0.3">
      <c r="A357" s="33">
        <v>1820</v>
      </c>
      <c r="B357" s="34" t="s">
        <v>408</v>
      </c>
      <c r="C357" s="36">
        <v>157194</v>
      </c>
      <c r="D357" s="36">
        <v>7454</v>
      </c>
      <c r="E357" s="37">
        <f t="shared" si="51"/>
        <v>21088.543064126643</v>
      </c>
      <c r="F357" s="38">
        <f t="shared" si="58"/>
        <v>0.80655195699275217</v>
      </c>
      <c r="G357" s="39">
        <f t="shared" si="52"/>
        <v>3034.7982050703981</v>
      </c>
      <c r="H357" s="39">
        <f t="shared" si="53"/>
        <v>855.17005041752691</v>
      </c>
      <c r="I357" s="37">
        <f t="shared" si="54"/>
        <v>3889.968255487925</v>
      </c>
      <c r="J357" s="40">
        <f t="shared" si="60"/>
        <v>-313.20606290218581</v>
      </c>
      <c r="K357" s="37">
        <f t="shared" si="55"/>
        <v>3576.7621925857393</v>
      </c>
      <c r="L357" s="37">
        <f t="shared" si="56"/>
        <v>28995823.376406994</v>
      </c>
      <c r="M357" s="37">
        <f t="shared" si="57"/>
        <v>26661185.3835341</v>
      </c>
      <c r="N357" s="41">
        <f>'jan-sep'!M357</f>
        <v>21824949.344554815</v>
      </c>
      <c r="O357" s="41">
        <f t="shared" si="59"/>
        <v>4836236.0389792845</v>
      </c>
    </row>
    <row r="358" spans="1:15" s="34" customFormat="1" x14ac:dyDescent="0.3">
      <c r="A358" s="33">
        <v>1822</v>
      </c>
      <c r="B358" s="34" t="s">
        <v>409</v>
      </c>
      <c r="C358" s="36">
        <v>38191</v>
      </c>
      <c r="D358" s="36">
        <v>2188</v>
      </c>
      <c r="E358" s="37">
        <f t="shared" si="51"/>
        <v>17454.75319926874</v>
      </c>
      <c r="F358" s="38">
        <f t="shared" si="58"/>
        <v>0.66757410926332927</v>
      </c>
      <c r="G358" s="39">
        <f t="shared" si="52"/>
        <v>5215.07212398514</v>
      </c>
      <c r="H358" s="39">
        <f t="shared" si="53"/>
        <v>2126.9965031177931</v>
      </c>
      <c r="I358" s="37">
        <f t="shared" si="54"/>
        <v>7342.0686271029335</v>
      </c>
      <c r="J358" s="40">
        <f t="shared" si="60"/>
        <v>-313.20606290218581</v>
      </c>
      <c r="K358" s="37">
        <f t="shared" si="55"/>
        <v>7028.8625642007473</v>
      </c>
      <c r="L358" s="37">
        <f t="shared" si="56"/>
        <v>16064446.156101219</v>
      </c>
      <c r="M358" s="37">
        <f t="shared" si="57"/>
        <v>15379151.290471235</v>
      </c>
      <c r="N358" s="41">
        <f>'jan-sep'!M358</f>
        <v>12889390.014205249</v>
      </c>
      <c r="O358" s="41">
        <f t="shared" si="59"/>
        <v>2489761.2762659863</v>
      </c>
    </row>
    <row r="359" spans="1:15" s="34" customFormat="1" x14ac:dyDescent="0.3">
      <c r="A359" s="33">
        <v>1824</v>
      </c>
      <c r="B359" s="34" t="s">
        <v>410</v>
      </c>
      <c r="C359" s="36">
        <v>286640</v>
      </c>
      <c r="D359" s="36">
        <v>13352</v>
      </c>
      <c r="E359" s="37">
        <f t="shared" si="51"/>
        <v>21467.944877171958</v>
      </c>
      <c r="F359" s="38">
        <f t="shared" si="58"/>
        <v>0.82106255043999887</v>
      </c>
      <c r="G359" s="39">
        <f t="shared" si="52"/>
        <v>2807.1571172432091</v>
      </c>
      <c r="H359" s="39">
        <f t="shared" si="53"/>
        <v>722.37941585166664</v>
      </c>
      <c r="I359" s="37">
        <f t="shared" si="54"/>
        <v>3529.5365330948757</v>
      </c>
      <c r="J359" s="40">
        <f t="shared" si="60"/>
        <v>-313.20606290218581</v>
      </c>
      <c r="K359" s="37">
        <f t="shared" si="55"/>
        <v>3216.33047019269</v>
      </c>
      <c r="L359" s="37">
        <f t="shared" si="56"/>
        <v>47126371.789882779</v>
      </c>
      <c r="M359" s="37">
        <f t="shared" si="57"/>
        <v>42944444.438012794</v>
      </c>
      <c r="N359" s="41">
        <f>'jan-sep'!M359</f>
        <v>37515271.0556072</v>
      </c>
      <c r="O359" s="41">
        <f t="shared" si="59"/>
        <v>5429173.382405594</v>
      </c>
    </row>
    <row r="360" spans="1:15" s="34" customFormat="1" x14ac:dyDescent="0.3">
      <c r="A360" s="33">
        <v>1825</v>
      </c>
      <c r="B360" s="34" t="s">
        <v>411</v>
      </c>
      <c r="C360" s="36">
        <v>29749</v>
      </c>
      <c r="D360" s="36">
        <v>1458</v>
      </c>
      <c r="E360" s="37">
        <f t="shared" si="51"/>
        <v>20403.9780521262</v>
      </c>
      <c r="F360" s="38">
        <f t="shared" si="58"/>
        <v>0.78037009850974703</v>
      </c>
      <c r="G360" s="39">
        <f t="shared" si="52"/>
        <v>3445.537212270664</v>
      </c>
      <c r="H360" s="39">
        <f t="shared" si="53"/>
        <v>1094.7678046176818</v>
      </c>
      <c r="I360" s="37">
        <f t="shared" si="54"/>
        <v>4540.3050168883456</v>
      </c>
      <c r="J360" s="40">
        <f t="shared" si="60"/>
        <v>-313.20606290218581</v>
      </c>
      <c r="K360" s="37">
        <f t="shared" si="55"/>
        <v>4227.0989539861594</v>
      </c>
      <c r="L360" s="37">
        <f t="shared" si="56"/>
        <v>6619764.7146232082</v>
      </c>
      <c r="M360" s="37">
        <f t="shared" si="57"/>
        <v>6163110.27491182</v>
      </c>
      <c r="N360" s="41">
        <f>'jan-sep'!M360</f>
        <v>5315632.8339630961</v>
      </c>
      <c r="O360" s="41">
        <f t="shared" si="59"/>
        <v>847477.44094872382</v>
      </c>
    </row>
    <row r="361" spans="1:15" s="34" customFormat="1" x14ac:dyDescent="0.3">
      <c r="A361" s="33">
        <v>1826</v>
      </c>
      <c r="B361" s="34" t="s">
        <v>412</v>
      </c>
      <c r="C361" s="36">
        <v>27266</v>
      </c>
      <c r="D361" s="36">
        <v>1533</v>
      </c>
      <c r="E361" s="37">
        <f t="shared" si="51"/>
        <v>17786.04044357469</v>
      </c>
      <c r="F361" s="38">
        <f t="shared" si="58"/>
        <v>0.68024451396645114</v>
      </c>
      <c r="G361" s="39">
        <f t="shared" si="52"/>
        <v>5016.2997774015703</v>
      </c>
      <c r="H361" s="39">
        <f t="shared" si="53"/>
        <v>2011.0459676107105</v>
      </c>
      <c r="I361" s="37">
        <f t="shared" si="54"/>
        <v>7027.3457450122805</v>
      </c>
      <c r="J361" s="40">
        <f t="shared" si="60"/>
        <v>-313.20606290218581</v>
      </c>
      <c r="K361" s="37">
        <f t="shared" si="55"/>
        <v>6714.1396821100943</v>
      </c>
      <c r="L361" s="37">
        <f t="shared" si="56"/>
        <v>10772921.027103826</v>
      </c>
      <c r="M361" s="37">
        <f t="shared" si="57"/>
        <v>10292776.132674774</v>
      </c>
      <c r="N361" s="41">
        <f>'jan-sep'!M361</f>
        <v>8161915.0785085233</v>
      </c>
      <c r="O361" s="41">
        <f t="shared" si="59"/>
        <v>2130861.0541662509</v>
      </c>
    </row>
    <row r="362" spans="1:15" s="34" customFormat="1" x14ac:dyDescent="0.3">
      <c r="A362" s="33">
        <v>1827</v>
      </c>
      <c r="B362" s="34" t="s">
        <v>413</v>
      </c>
      <c r="C362" s="36">
        <v>27777</v>
      </c>
      <c r="D362" s="36">
        <v>1407</v>
      </c>
      <c r="E362" s="37">
        <f t="shared" si="51"/>
        <v>19742.004264392323</v>
      </c>
      <c r="F362" s="38">
        <f t="shared" si="58"/>
        <v>0.7550522634961514</v>
      </c>
      <c r="G362" s="39">
        <f t="shared" si="52"/>
        <v>3842.7214849109905</v>
      </c>
      <c r="H362" s="39">
        <f t="shared" si="53"/>
        <v>1326.4586303245389</v>
      </c>
      <c r="I362" s="37">
        <f t="shared" si="54"/>
        <v>5169.1801152355292</v>
      </c>
      <c r="J362" s="40">
        <f t="shared" si="60"/>
        <v>-313.20606290218581</v>
      </c>
      <c r="K362" s="37">
        <f t="shared" si="55"/>
        <v>4855.974052333343</v>
      </c>
      <c r="L362" s="37">
        <f t="shared" si="56"/>
        <v>7273036.4221363897</v>
      </c>
      <c r="M362" s="37">
        <f t="shared" si="57"/>
        <v>6832355.4916330138</v>
      </c>
      <c r="N362" s="41">
        <f>'jan-sep'!M362</f>
        <v>5828728.9076722069</v>
      </c>
      <c r="O362" s="41">
        <f t="shared" si="59"/>
        <v>1003626.583960807</v>
      </c>
    </row>
    <row r="363" spans="1:15" s="34" customFormat="1" x14ac:dyDescent="0.3">
      <c r="A363" s="33">
        <v>1828</v>
      </c>
      <c r="B363" s="34" t="s">
        <v>414</v>
      </c>
      <c r="C363" s="36">
        <v>32315</v>
      </c>
      <c r="D363" s="36">
        <v>1871</v>
      </c>
      <c r="E363" s="37">
        <f t="shared" si="51"/>
        <v>17271.512560128274</v>
      </c>
      <c r="F363" s="38">
        <f t="shared" si="58"/>
        <v>0.66056589178477076</v>
      </c>
      <c r="G363" s="39">
        <f t="shared" si="52"/>
        <v>5325.0165074694196</v>
      </c>
      <c r="H363" s="39">
        <f t="shared" si="53"/>
        <v>2191.1307268169558</v>
      </c>
      <c r="I363" s="37">
        <f t="shared" si="54"/>
        <v>7516.1472342863754</v>
      </c>
      <c r="J363" s="40">
        <f t="shared" si="60"/>
        <v>-313.20606290218581</v>
      </c>
      <c r="K363" s="37">
        <f t="shared" si="55"/>
        <v>7202.9411713841891</v>
      </c>
      <c r="L363" s="37">
        <f t="shared" si="56"/>
        <v>14062711.475349808</v>
      </c>
      <c r="M363" s="37">
        <f t="shared" si="57"/>
        <v>13476702.931659818</v>
      </c>
      <c r="N363" s="41">
        <f>'jan-sep'!M363</f>
        <v>10478943.060593246</v>
      </c>
      <c r="O363" s="41">
        <f t="shared" si="59"/>
        <v>2997759.8710665721</v>
      </c>
    </row>
    <row r="364" spans="1:15" s="34" customFormat="1" x14ac:dyDescent="0.3">
      <c r="A364" s="33">
        <v>1832</v>
      </c>
      <c r="B364" s="34" t="s">
        <v>415</v>
      </c>
      <c r="C364" s="36">
        <v>115319</v>
      </c>
      <c r="D364" s="36">
        <v>4528</v>
      </c>
      <c r="E364" s="37">
        <f t="shared" si="51"/>
        <v>25467.977031802122</v>
      </c>
      <c r="F364" s="38">
        <f t="shared" si="58"/>
        <v>0.97404769277726089</v>
      </c>
      <c r="G364" s="39">
        <f t="shared" si="52"/>
        <v>407.13782446511101</v>
      </c>
      <c r="H364" s="39">
        <f t="shared" si="53"/>
        <v>0</v>
      </c>
      <c r="I364" s="37">
        <f t="shared" si="54"/>
        <v>407.13782446511101</v>
      </c>
      <c r="J364" s="40">
        <f t="shared" si="60"/>
        <v>-313.20606290218581</v>
      </c>
      <c r="K364" s="37">
        <f t="shared" si="55"/>
        <v>93.931761562925203</v>
      </c>
      <c r="L364" s="37">
        <f t="shared" si="56"/>
        <v>1843520.0691780227</v>
      </c>
      <c r="M364" s="37">
        <f t="shared" si="57"/>
        <v>425323.01635692531</v>
      </c>
      <c r="N364" s="41">
        <f>'jan-sep'!M364</f>
        <v>-2890424.746669767</v>
      </c>
      <c r="O364" s="41">
        <f t="shared" si="59"/>
        <v>3315747.7630266924</v>
      </c>
    </row>
    <row r="365" spans="1:15" s="34" customFormat="1" x14ac:dyDescent="0.3">
      <c r="A365" s="33">
        <v>1833</v>
      </c>
      <c r="B365" s="34" t="s">
        <v>416</v>
      </c>
      <c r="C365" s="36">
        <v>581817</v>
      </c>
      <c r="D365" s="36">
        <v>26078</v>
      </c>
      <c r="E365" s="37">
        <f t="shared" si="51"/>
        <v>22310.644988112585</v>
      </c>
      <c r="F365" s="38">
        <f t="shared" si="58"/>
        <v>0.85329244045992003</v>
      </c>
      <c r="G365" s="39">
        <f t="shared" si="52"/>
        <v>2301.5370506788336</v>
      </c>
      <c r="H365" s="39">
        <f t="shared" si="53"/>
        <v>427.43437702244734</v>
      </c>
      <c r="I365" s="37">
        <f t="shared" si="54"/>
        <v>2728.9714277012808</v>
      </c>
      <c r="J365" s="40">
        <f t="shared" si="60"/>
        <v>-313.20606290218581</v>
      </c>
      <c r="K365" s="37">
        <f t="shared" si="55"/>
        <v>2415.7653647990951</v>
      </c>
      <c r="L365" s="37">
        <f t="shared" si="56"/>
        <v>71166116.891594008</v>
      </c>
      <c r="M365" s="37">
        <f t="shared" si="57"/>
        <v>62998329.183230802</v>
      </c>
      <c r="N365" s="41">
        <f>'jan-sep'!M365</f>
        <v>43578674.310075194</v>
      </c>
      <c r="O365" s="41">
        <f t="shared" si="59"/>
        <v>19419654.873155609</v>
      </c>
    </row>
    <row r="366" spans="1:15" s="34" customFormat="1" x14ac:dyDescent="0.3">
      <c r="A366" s="33">
        <v>1834</v>
      </c>
      <c r="B366" s="34" t="s">
        <v>417</v>
      </c>
      <c r="C366" s="36">
        <v>45792</v>
      </c>
      <c r="D366" s="36">
        <v>1917</v>
      </c>
      <c r="E366" s="37">
        <f t="shared" si="51"/>
        <v>23887.323943661973</v>
      </c>
      <c r="F366" s="38">
        <f t="shared" si="58"/>
        <v>0.9135940693244986</v>
      </c>
      <c r="G366" s="39">
        <f t="shared" si="52"/>
        <v>1355.5296773492003</v>
      </c>
      <c r="H366" s="39">
        <f t="shared" si="53"/>
        <v>0</v>
      </c>
      <c r="I366" s="37">
        <f t="shared" si="54"/>
        <v>1355.5296773492003</v>
      </c>
      <c r="J366" s="40">
        <f t="shared" si="60"/>
        <v>-313.20606290218581</v>
      </c>
      <c r="K366" s="37">
        <f t="shared" si="55"/>
        <v>1042.3236144470145</v>
      </c>
      <c r="L366" s="37">
        <f t="shared" si="56"/>
        <v>2598550.391478417</v>
      </c>
      <c r="M366" s="37">
        <f t="shared" si="57"/>
        <v>1998134.3688949267</v>
      </c>
      <c r="N366" s="41">
        <f>'jan-sep'!M366</f>
        <v>3619968.1705811066</v>
      </c>
      <c r="O366" s="41">
        <f t="shared" si="59"/>
        <v>-1621833.8016861798</v>
      </c>
    </row>
    <row r="367" spans="1:15" s="34" customFormat="1" x14ac:dyDescent="0.3">
      <c r="A367" s="33">
        <v>1835</v>
      </c>
      <c r="B367" s="34" t="s">
        <v>418</v>
      </c>
      <c r="C367" s="36">
        <v>10266</v>
      </c>
      <c r="D367" s="36">
        <v>486</v>
      </c>
      <c r="E367" s="37">
        <f t="shared" si="51"/>
        <v>21123.456790123455</v>
      </c>
      <c r="F367" s="38">
        <f t="shared" si="58"/>
        <v>0.80788726659394217</v>
      </c>
      <c r="G367" s="39">
        <f t="shared" si="52"/>
        <v>3013.8499694723109</v>
      </c>
      <c r="H367" s="39">
        <f t="shared" si="53"/>
        <v>842.95024631864271</v>
      </c>
      <c r="I367" s="37">
        <f t="shared" si="54"/>
        <v>3856.8002157909536</v>
      </c>
      <c r="J367" s="40">
        <f t="shared" si="60"/>
        <v>-313.20606290218581</v>
      </c>
      <c r="K367" s="37">
        <f t="shared" si="55"/>
        <v>3543.5941528887679</v>
      </c>
      <c r="L367" s="37">
        <f t="shared" si="56"/>
        <v>1874404.9048744035</v>
      </c>
      <c r="M367" s="37">
        <f t="shared" si="57"/>
        <v>1722186.7583039412</v>
      </c>
      <c r="N367" s="41">
        <f>'jan-sep'!M367</f>
        <v>1661360.9446543648</v>
      </c>
      <c r="O367" s="41">
        <f t="shared" si="59"/>
        <v>60825.81364957639</v>
      </c>
    </row>
    <row r="368" spans="1:15" s="34" customFormat="1" x14ac:dyDescent="0.3">
      <c r="A368" s="33">
        <v>1836</v>
      </c>
      <c r="B368" s="34" t="s">
        <v>419</v>
      </c>
      <c r="C368" s="36">
        <v>23462</v>
      </c>
      <c r="D368" s="36">
        <v>1269</v>
      </c>
      <c r="E368" s="37">
        <f t="shared" si="51"/>
        <v>18488.57368006304</v>
      </c>
      <c r="F368" s="38">
        <f t="shared" si="58"/>
        <v>0.70711358477039943</v>
      </c>
      <c r="G368" s="39">
        <f t="shared" si="52"/>
        <v>4594.7798355085597</v>
      </c>
      <c r="H368" s="39">
        <f t="shared" si="53"/>
        <v>1765.1593348397878</v>
      </c>
      <c r="I368" s="37">
        <f t="shared" si="54"/>
        <v>6359.939170348347</v>
      </c>
      <c r="J368" s="40">
        <f t="shared" si="60"/>
        <v>-313.20606290218581</v>
      </c>
      <c r="K368" s="37">
        <f t="shared" si="55"/>
        <v>6046.7331074461608</v>
      </c>
      <c r="L368" s="37">
        <f t="shared" si="56"/>
        <v>8070762.8071720526</v>
      </c>
      <c r="M368" s="37">
        <f t="shared" si="57"/>
        <v>7673304.3133491781</v>
      </c>
      <c r="N368" s="41">
        <f>'jan-sep'!M368</f>
        <v>6493653.5777086206</v>
      </c>
      <c r="O368" s="41">
        <f t="shared" si="59"/>
        <v>1179650.7356405575</v>
      </c>
    </row>
    <row r="369" spans="1:15" s="34" customFormat="1" x14ac:dyDescent="0.3">
      <c r="A369" s="33">
        <v>1837</v>
      </c>
      <c r="B369" s="34" t="s">
        <v>420</v>
      </c>
      <c r="C369" s="36">
        <v>157744</v>
      </c>
      <c r="D369" s="36">
        <v>6454</v>
      </c>
      <c r="E369" s="37">
        <f t="shared" si="51"/>
        <v>24441.276727610784</v>
      </c>
      <c r="F369" s="38">
        <f t="shared" si="58"/>
        <v>0.93478053538888628</v>
      </c>
      <c r="G369" s="39">
        <f t="shared" si="52"/>
        <v>1023.1580069799136</v>
      </c>
      <c r="H369" s="39">
        <f t="shared" si="53"/>
        <v>0</v>
      </c>
      <c r="I369" s="37">
        <f t="shared" si="54"/>
        <v>1023.1580069799136</v>
      </c>
      <c r="J369" s="40">
        <f t="shared" si="60"/>
        <v>-313.20606290218581</v>
      </c>
      <c r="K369" s="37">
        <f t="shared" si="55"/>
        <v>709.95194407772783</v>
      </c>
      <c r="L369" s="37">
        <f t="shared" si="56"/>
        <v>6603461.7770483624</v>
      </c>
      <c r="M369" s="37">
        <f t="shared" si="57"/>
        <v>4582029.8470776556</v>
      </c>
      <c r="N369" s="41">
        <f>'jan-sep'!M369</f>
        <v>947739.81559040747</v>
      </c>
      <c r="O369" s="41">
        <f t="shared" si="59"/>
        <v>3634290.0314872479</v>
      </c>
    </row>
    <row r="370" spans="1:15" s="34" customFormat="1" x14ac:dyDescent="0.3">
      <c r="A370" s="33">
        <v>1838</v>
      </c>
      <c r="B370" s="34" t="s">
        <v>421</v>
      </c>
      <c r="C370" s="36">
        <v>42219</v>
      </c>
      <c r="D370" s="36">
        <v>2014</v>
      </c>
      <c r="E370" s="37">
        <f t="shared" si="51"/>
        <v>20962.76067527309</v>
      </c>
      <c r="F370" s="38">
        <f t="shared" si="58"/>
        <v>0.80174128649851439</v>
      </c>
      <c r="G370" s="39">
        <f t="shared" si="52"/>
        <v>3110.2676383825301</v>
      </c>
      <c r="H370" s="39">
        <f t="shared" si="53"/>
        <v>899.19388651627048</v>
      </c>
      <c r="I370" s="37">
        <f t="shared" si="54"/>
        <v>4009.4615248988007</v>
      </c>
      <c r="J370" s="40">
        <f t="shared" si="60"/>
        <v>-313.20606290218581</v>
      </c>
      <c r="K370" s="37">
        <f t="shared" si="55"/>
        <v>3696.2554619966149</v>
      </c>
      <c r="L370" s="37">
        <f t="shared" si="56"/>
        <v>8075055.511146185</v>
      </c>
      <c r="M370" s="37">
        <f t="shared" si="57"/>
        <v>7444258.5004611826</v>
      </c>
      <c r="N370" s="41">
        <f>'jan-sep'!M370</f>
        <v>9097597.2068598606</v>
      </c>
      <c r="O370" s="41">
        <f t="shared" si="59"/>
        <v>-1653338.706398678</v>
      </c>
    </row>
    <row r="371" spans="1:15" s="34" customFormat="1" x14ac:dyDescent="0.3">
      <c r="A371" s="33">
        <v>1839</v>
      </c>
      <c r="B371" s="34" t="s">
        <v>422</v>
      </c>
      <c r="C371" s="36">
        <v>25919</v>
      </c>
      <c r="D371" s="36">
        <v>1058</v>
      </c>
      <c r="E371" s="37">
        <f t="shared" si="51"/>
        <v>24498.109640831757</v>
      </c>
      <c r="F371" s="38">
        <f t="shared" si="58"/>
        <v>0.9369541657454542</v>
      </c>
      <c r="G371" s="39">
        <f t="shared" si="52"/>
        <v>989.0582590473299</v>
      </c>
      <c r="H371" s="39">
        <f t="shared" si="53"/>
        <v>0</v>
      </c>
      <c r="I371" s="37">
        <f t="shared" si="54"/>
        <v>989.0582590473299</v>
      </c>
      <c r="J371" s="40">
        <f t="shared" si="60"/>
        <v>-313.20606290218581</v>
      </c>
      <c r="K371" s="37">
        <f t="shared" si="55"/>
        <v>675.85219614514403</v>
      </c>
      <c r="L371" s="37">
        <f t="shared" si="56"/>
        <v>1046423.6380720751</v>
      </c>
      <c r="M371" s="37">
        <f t="shared" si="57"/>
        <v>715051.62352156243</v>
      </c>
      <c r="N371" s="41">
        <f>'jan-sep'!M371</f>
        <v>-140291.11792769615</v>
      </c>
      <c r="O371" s="41">
        <f t="shared" si="59"/>
        <v>855342.74144925852</v>
      </c>
    </row>
    <row r="372" spans="1:15" s="34" customFormat="1" x14ac:dyDescent="0.3">
      <c r="A372" s="33">
        <v>1840</v>
      </c>
      <c r="B372" s="34" t="s">
        <v>423</v>
      </c>
      <c r="C372" s="36">
        <v>96824</v>
      </c>
      <c r="D372" s="36">
        <v>4734</v>
      </c>
      <c r="E372" s="37">
        <f t="shared" si="51"/>
        <v>20452.893958597382</v>
      </c>
      <c r="F372" s="38">
        <f t="shared" si="58"/>
        <v>0.78224093519924398</v>
      </c>
      <c r="G372" s="39">
        <f t="shared" si="52"/>
        <v>3416.187668387955</v>
      </c>
      <c r="H372" s="39">
        <f t="shared" si="53"/>
        <v>1077.6472373527681</v>
      </c>
      <c r="I372" s="37">
        <f t="shared" si="54"/>
        <v>4493.8349057407231</v>
      </c>
      <c r="J372" s="40">
        <f t="shared" si="60"/>
        <v>-313.20606290218581</v>
      </c>
      <c r="K372" s="37">
        <f t="shared" si="55"/>
        <v>4180.6288428385369</v>
      </c>
      <c r="L372" s="37">
        <f t="shared" si="56"/>
        <v>21273814.443776581</v>
      </c>
      <c r="M372" s="37">
        <f t="shared" si="57"/>
        <v>19791096.941997632</v>
      </c>
      <c r="N372" s="41">
        <f>'jan-sep'!M372</f>
        <v>15522073.275707342</v>
      </c>
      <c r="O372" s="41">
        <f t="shared" si="59"/>
        <v>4269023.6662902907</v>
      </c>
    </row>
    <row r="373" spans="1:15" s="34" customFormat="1" x14ac:dyDescent="0.3">
      <c r="A373" s="33">
        <v>1841</v>
      </c>
      <c r="B373" s="34" t="s">
        <v>424</v>
      </c>
      <c r="C373" s="36">
        <v>238033</v>
      </c>
      <c r="D373" s="36">
        <v>9622</v>
      </c>
      <c r="E373" s="37">
        <f t="shared" si="51"/>
        <v>24738.411972562877</v>
      </c>
      <c r="F373" s="38">
        <f t="shared" si="58"/>
        <v>0.94614476347135179</v>
      </c>
      <c r="G373" s="39">
        <f t="shared" si="52"/>
        <v>844.8768600086579</v>
      </c>
      <c r="H373" s="39">
        <f t="shared" si="53"/>
        <v>0</v>
      </c>
      <c r="I373" s="37">
        <f t="shared" si="54"/>
        <v>844.8768600086579</v>
      </c>
      <c r="J373" s="40">
        <f t="shared" si="60"/>
        <v>-313.20606290218581</v>
      </c>
      <c r="K373" s="37">
        <f t="shared" si="55"/>
        <v>531.67079710647204</v>
      </c>
      <c r="L373" s="37">
        <f t="shared" si="56"/>
        <v>8129405.1470033061</v>
      </c>
      <c r="M373" s="37">
        <f t="shared" si="57"/>
        <v>5115736.4097584737</v>
      </c>
      <c r="N373" s="41">
        <f>'jan-sep'!M373</f>
        <v>13666624.093547959</v>
      </c>
      <c r="O373" s="41">
        <f t="shared" si="59"/>
        <v>-8550887.6837894842</v>
      </c>
    </row>
    <row r="374" spans="1:15" s="34" customFormat="1" x14ac:dyDescent="0.3">
      <c r="A374" s="33">
        <v>1845</v>
      </c>
      <c r="B374" s="34" t="s">
        <v>425</v>
      </c>
      <c r="C374" s="36">
        <v>53806</v>
      </c>
      <c r="D374" s="36">
        <v>1953</v>
      </c>
      <c r="E374" s="37">
        <f t="shared" si="51"/>
        <v>27550.435227854581</v>
      </c>
      <c r="F374" s="38">
        <f t="shared" si="58"/>
        <v>1.0536933434167717</v>
      </c>
      <c r="G374" s="39">
        <f t="shared" si="52"/>
        <v>-842.33709316636453</v>
      </c>
      <c r="H374" s="39">
        <f t="shared" si="53"/>
        <v>0</v>
      </c>
      <c r="I374" s="37">
        <f t="shared" si="54"/>
        <v>-842.33709316636453</v>
      </c>
      <c r="J374" s="40">
        <f t="shared" si="60"/>
        <v>-313.20606290218581</v>
      </c>
      <c r="K374" s="37">
        <f t="shared" si="55"/>
        <v>-1155.5431560685504</v>
      </c>
      <c r="L374" s="37">
        <f t="shared" si="56"/>
        <v>-1645084.3429539099</v>
      </c>
      <c r="M374" s="37">
        <f t="shared" si="57"/>
        <v>-2256775.7838018788</v>
      </c>
      <c r="N374" s="41">
        <f>'jan-sep'!M374</f>
        <v>-2313924.7195773064</v>
      </c>
      <c r="O374" s="41">
        <f t="shared" si="59"/>
        <v>57148.935775427613</v>
      </c>
    </row>
    <row r="375" spans="1:15" s="34" customFormat="1" x14ac:dyDescent="0.3">
      <c r="A375" s="33">
        <v>1848</v>
      </c>
      <c r="B375" s="34" t="s">
        <v>426</v>
      </c>
      <c r="C375" s="36">
        <v>48888</v>
      </c>
      <c r="D375" s="36">
        <v>2507</v>
      </c>
      <c r="E375" s="37">
        <f t="shared" si="51"/>
        <v>19500.598324690865</v>
      </c>
      <c r="F375" s="38">
        <f t="shared" si="58"/>
        <v>0.74581945720394738</v>
      </c>
      <c r="G375" s="39">
        <f t="shared" si="52"/>
        <v>3987.5650487318649</v>
      </c>
      <c r="H375" s="39">
        <f t="shared" si="53"/>
        <v>1410.950709220049</v>
      </c>
      <c r="I375" s="37">
        <f t="shared" si="54"/>
        <v>5398.5157579519137</v>
      </c>
      <c r="J375" s="40">
        <f t="shared" si="60"/>
        <v>-313.20606290218581</v>
      </c>
      <c r="K375" s="37">
        <f t="shared" si="55"/>
        <v>5085.3096950497275</v>
      </c>
      <c r="L375" s="37">
        <f t="shared" si="56"/>
        <v>13534079.005185448</v>
      </c>
      <c r="M375" s="37">
        <f t="shared" si="57"/>
        <v>12748871.405489666</v>
      </c>
      <c r="N375" s="41">
        <f>'jan-sep'!M375</f>
        <v>10875068.494338468</v>
      </c>
      <c r="O375" s="41">
        <f t="shared" si="59"/>
        <v>1873802.9111511987</v>
      </c>
    </row>
    <row r="376" spans="1:15" s="34" customFormat="1" x14ac:dyDescent="0.3">
      <c r="A376" s="33">
        <v>1849</v>
      </c>
      <c r="B376" s="34" t="s">
        <v>427</v>
      </c>
      <c r="C376" s="36">
        <v>41832</v>
      </c>
      <c r="D376" s="36">
        <v>1811</v>
      </c>
      <c r="E376" s="37">
        <f t="shared" si="51"/>
        <v>23098.840419657648</v>
      </c>
      <c r="F376" s="38">
        <f t="shared" si="58"/>
        <v>0.88343774570326006</v>
      </c>
      <c r="G376" s="39">
        <f t="shared" si="52"/>
        <v>1828.619791751795</v>
      </c>
      <c r="H376" s="39">
        <f t="shared" si="53"/>
        <v>151.565975981675</v>
      </c>
      <c r="I376" s="37">
        <f t="shared" si="54"/>
        <v>1980.1857677334699</v>
      </c>
      <c r="J376" s="40">
        <f t="shared" si="60"/>
        <v>-313.20606290218581</v>
      </c>
      <c r="K376" s="37">
        <f t="shared" si="55"/>
        <v>1666.9797048312842</v>
      </c>
      <c r="L376" s="37">
        <f t="shared" si="56"/>
        <v>3586116.4253653139</v>
      </c>
      <c r="M376" s="37">
        <f t="shared" si="57"/>
        <v>3018900.2454494555</v>
      </c>
      <c r="N376" s="41">
        <f>'jan-sep'!M376</f>
        <v>2281897.2649569046</v>
      </c>
      <c r="O376" s="41">
        <f t="shared" si="59"/>
        <v>737002.98049255088</v>
      </c>
    </row>
    <row r="377" spans="1:15" s="34" customFormat="1" x14ac:dyDescent="0.3">
      <c r="A377" s="33">
        <v>1850</v>
      </c>
      <c r="B377" s="34" t="s">
        <v>428</v>
      </c>
      <c r="C377" s="36">
        <v>41901</v>
      </c>
      <c r="D377" s="36">
        <v>1996</v>
      </c>
      <c r="E377" s="37">
        <f t="shared" si="51"/>
        <v>20992.48496993988</v>
      </c>
      <c r="F377" s="38">
        <f t="shared" si="58"/>
        <v>0.80287812122250779</v>
      </c>
      <c r="G377" s="39">
        <f t="shared" si="52"/>
        <v>3092.433061582456</v>
      </c>
      <c r="H377" s="39">
        <f t="shared" si="53"/>
        <v>888.79038338289388</v>
      </c>
      <c r="I377" s="37">
        <f t="shared" si="54"/>
        <v>3981.2234449653497</v>
      </c>
      <c r="J377" s="40">
        <f t="shared" si="60"/>
        <v>-313.20606290218581</v>
      </c>
      <c r="K377" s="37">
        <f t="shared" si="55"/>
        <v>3668.017382063164</v>
      </c>
      <c r="L377" s="37">
        <f t="shared" si="56"/>
        <v>7946521.9961508382</v>
      </c>
      <c r="M377" s="37">
        <f t="shared" si="57"/>
        <v>7321362.694598075</v>
      </c>
      <c r="N377" s="41">
        <f>'jan-sep'!M377</f>
        <v>6180963.4681689553</v>
      </c>
      <c r="O377" s="41">
        <f t="shared" si="59"/>
        <v>1140399.2264291197</v>
      </c>
    </row>
    <row r="378" spans="1:15" s="34" customFormat="1" x14ac:dyDescent="0.3">
      <c r="A378" s="33">
        <v>1851</v>
      </c>
      <c r="B378" s="34" t="s">
        <v>429</v>
      </c>
      <c r="C378" s="36">
        <v>46358</v>
      </c>
      <c r="D378" s="36">
        <v>2160</v>
      </c>
      <c r="E378" s="37">
        <f t="shared" si="51"/>
        <v>21462.037037037036</v>
      </c>
      <c r="F378" s="38">
        <f t="shared" si="58"/>
        <v>0.82083659931535591</v>
      </c>
      <c r="G378" s="39">
        <f t="shared" si="52"/>
        <v>2810.7018213241622</v>
      </c>
      <c r="H378" s="39">
        <f t="shared" si="53"/>
        <v>724.44715989888914</v>
      </c>
      <c r="I378" s="37">
        <f t="shared" si="54"/>
        <v>3535.1489812230511</v>
      </c>
      <c r="J378" s="40">
        <f t="shared" si="60"/>
        <v>-313.20606290218581</v>
      </c>
      <c r="K378" s="37">
        <f t="shared" si="55"/>
        <v>3221.9429183208654</v>
      </c>
      <c r="L378" s="37">
        <f t="shared" si="56"/>
        <v>7635921.7994417902</v>
      </c>
      <c r="M378" s="37">
        <f t="shared" si="57"/>
        <v>6959396.7035730695</v>
      </c>
      <c r="N378" s="41">
        <f>'jan-sep'!M378</f>
        <v>5676148.6429082947</v>
      </c>
      <c r="O378" s="41">
        <f t="shared" si="59"/>
        <v>1283248.0606647749</v>
      </c>
    </row>
    <row r="379" spans="1:15" s="34" customFormat="1" x14ac:dyDescent="0.3">
      <c r="A379" s="33">
        <v>1852</v>
      </c>
      <c r="B379" s="34" t="s">
        <v>430</v>
      </c>
      <c r="C379" s="36">
        <v>24418</v>
      </c>
      <c r="D379" s="36">
        <v>1280</v>
      </c>
      <c r="E379" s="37">
        <f t="shared" si="51"/>
        <v>19076.5625</v>
      </c>
      <c r="F379" s="38">
        <f t="shared" si="58"/>
        <v>0.72960179232309386</v>
      </c>
      <c r="G379" s="39">
        <f t="shared" si="52"/>
        <v>4241.9865435463844</v>
      </c>
      <c r="H379" s="39">
        <f t="shared" si="53"/>
        <v>1559.363247861852</v>
      </c>
      <c r="I379" s="37">
        <f t="shared" si="54"/>
        <v>5801.3497914082363</v>
      </c>
      <c r="J379" s="40">
        <f t="shared" si="60"/>
        <v>-313.20606290218581</v>
      </c>
      <c r="K379" s="37">
        <f t="shared" si="55"/>
        <v>5488.1437285060501</v>
      </c>
      <c r="L379" s="37">
        <f t="shared" si="56"/>
        <v>7425727.7330025425</v>
      </c>
      <c r="M379" s="37">
        <f t="shared" si="57"/>
        <v>7024823.9724877439</v>
      </c>
      <c r="N379" s="41">
        <f>'jan-sep'!M379</f>
        <v>6143976.9735752838</v>
      </c>
      <c r="O379" s="41">
        <f t="shared" si="59"/>
        <v>880846.99891246017</v>
      </c>
    </row>
    <row r="380" spans="1:15" s="34" customFormat="1" x14ac:dyDescent="0.3">
      <c r="A380" s="33">
        <v>1853</v>
      </c>
      <c r="B380" s="34" t="s">
        <v>431</v>
      </c>
      <c r="C380" s="36">
        <v>26284</v>
      </c>
      <c r="D380" s="36">
        <v>1385</v>
      </c>
      <c r="E380" s="37">
        <f t="shared" si="51"/>
        <v>18977.617328519857</v>
      </c>
      <c r="F380" s="38">
        <f t="shared" si="58"/>
        <v>0.7258175374578042</v>
      </c>
      <c r="G380" s="39">
        <f t="shared" si="52"/>
        <v>4301.3536464344697</v>
      </c>
      <c r="H380" s="39">
        <f t="shared" si="53"/>
        <v>1593.9940578799021</v>
      </c>
      <c r="I380" s="37">
        <f t="shared" si="54"/>
        <v>5895.3477043143721</v>
      </c>
      <c r="J380" s="40">
        <f t="shared" si="60"/>
        <v>-313.20606290218581</v>
      </c>
      <c r="K380" s="37">
        <f t="shared" si="55"/>
        <v>5582.1416414121859</v>
      </c>
      <c r="L380" s="37">
        <f t="shared" si="56"/>
        <v>8165056.5704754051</v>
      </c>
      <c r="M380" s="37">
        <f t="shared" si="57"/>
        <v>7731266.1733558774</v>
      </c>
      <c r="N380" s="41">
        <f>'jan-sep'!M380</f>
        <v>6439732.1159388814</v>
      </c>
      <c r="O380" s="41">
        <f t="shared" si="59"/>
        <v>1291534.057416996</v>
      </c>
    </row>
    <row r="381" spans="1:15" s="34" customFormat="1" x14ac:dyDescent="0.3">
      <c r="A381" s="33">
        <v>1854</v>
      </c>
      <c r="B381" s="34" t="s">
        <v>432</v>
      </c>
      <c r="C381" s="36">
        <v>46223</v>
      </c>
      <c r="D381" s="36">
        <v>2581</v>
      </c>
      <c r="E381" s="37">
        <f t="shared" si="51"/>
        <v>17908.950019372336</v>
      </c>
      <c r="F381" s="38">
        <f t="shared" si="58"/>
        <v>0.68494531091535826</v>
      </c>
      <c r="G381" s="39">
        <f t="shared" si="52"/>
        <v>4942.5540319229822</v>
      </c>
      <c r="H381" s="39">
        <f t="shared" si="53"/>
        <v>1968.0276160815342</v>
      </c>
      <c r="I381" s="37">
        <f t="shared" si="54"/>
        <v>6910.581648004516</v>
      </c>
      <c r="J381" s="40">
        <f t="shared" si="60"/>
        <v>-313.20606290218581</v>
      </c>
      <c r="K381" s="37">
        <f t="shared" si="55"/>
        <v>6597.3755851023298</v>
      </c>
      <c r="L381" s="37">
        <f t="shared" si="56"/>
        <v>17836211.233499657</v>
      </c>
      <c r="M381" s="37">
        <f t="shared" si="57"/>
        <v>17027826.385149114</v>
      </c>
      <c r="N381" s="41">
        <f>'jan-sep'!M381</f>
        <v>14244634.975623285</v>
      </c>
      <c r="O381" s="41">
        <f t="shared" si="59"/>
        <v>2783191.4095258284</v>
      </c>
    </row>
    <row r="382" spans="1:15" s="34" customFormat="1" x14ac:dyDescent="0.3">
      <c r="A382" s="33">
        <v>1856</v>
      </c>
      <c r="B382" s="34" t="s">
        <v>433</v>
      </c>
      <c r="C382" s="36">
        <v>13067</v>
      </c>
      <c r="D382" s="36">
        <v>545</v>
      </c>
      <c r="E382" s="37">
        <f t="shared" si="51"/>
        <v>23976.146788990827</v>
      </c>
      <c r="F382" s="38">
        <f t="shared" si="58"/>
        <v>0.91699118592510043</v>
      </c>
      <c r="G382" s="39">
        <f t="shared" si="52"/>
        <v>1302.2359701518878</v>
      </c>
      <c r="H382" s="39">
        <f t="shared" si="53"/>
        <v>0</v>
      </c>
      <c r="I382" s="37">
        <f t="shared" si="54"/>
        <v>1302.2359701518878</v>
      </c>
      <c r="J382" s="40">
        <f t="shared" si="60"/>
        <v>-313.20606290218581</v>
      </c>
      <c r="K382" s="37">
        <f t="shared" si="55"/>
        <v>989.02990724970209</v>
      </c>
      <c r="L382" s="37">
        <f t="shared" si="56"/>
        <v>709718.60373277892</v>
      </c>
      <c r="M382" s="37">
        <f t="shared" si="57"/>
        <v>539021.2994510876</v>
      </c>
      <c r="N382" s="41">
        <f>'jan-sep'!M382</f>
        <v>948190.97703010228</v>
      </c>
      <c r="O382" s="41">
        <f t="shared" si="59"/>
        <v>-409169.67757901468</v>
      </c>
    </row>
    <row r="383" spans="1:15" s="34" customFormat="1" x14ac:dyDescent="0.3">
      <c r="A383" s="33">
        <v>1857</v>
      </c>
      <c r="B383" s="34" t="s">
        <v>434</v>
      </c>
      <c r="C383" s="36">
        <v>18394</v>
      </c>
      <c r="D383" s="36">
        <v>780</v>
      </c>
      <c r="E383" s="37">
        <f t="shared" si="51"/>
        <v>23582.051282051281</v>
      </c>
      <c r="F383" s="38">
        <f t="shared" si="58"/>
        <v>0.90191861778240856</v>
      </c>
      <c r="G383" s="39">
        <f t="shared" si="52"/>
        <v>1538.6932743156153</v>
      </c>
      <c r="H383" s="39">
        <f t="shared" si="53"/>
        <v>0</v>
      </c>
      <c r="I383" s="37">
        <f t="shared" si="54"/>
        <v>1538.6932743156153</v>
      </c>
      <c r="J383" s="40">
        <f t="shared" si="60"/>
        <v>-313.20606290218581</v>
      </c>
      <c r="K383" s="37">
        <f t="shared" si="55"/>
        <v>1225.4872114134296</v>
      </c>
      <c r="L383" s="37">
        <f t="shared" si="56"/>
        <v>1200180.7539661799</v>
      </c>
      <c r="M383" s="37">
        <f t="shared" si="57"/>
        <v>955880.02490247507</v>
      </c>
      <c r="N383" s="41">
        <f>'jan-sep'!M383</f>
        <v>1316795.3432724378</v>
      </c>
      <c r="O383" s="41">
        <f t="shared" si="59"/>
        <v>-360915.31836996274</v>
      </c>
    </row>
    <row r="384" spans="1:15" s="34" customFormat="1" x14ac:dyDescent="0.3">
      <c r="A384" s="33">
        <v>1859</v>
      </c>
      <c r="B384" s="34" t="s">
        <v>435</v>
      </c>
      <c r="C384" s="36">
        <v>27837</v>
      </c>
      <c r="D384" s="36">
        <v>1358</v>
      </c>
      <c r="E384" s="37">
        <f t="shared" si="51"/>
        <v>20498.527245949925</v>
      </c>
      <c r="F384" s="38">
        <f t="shared" si="58"/>
        <v>0.78398622490969416</v>
      </c>
      <c r="G384" s="39">
        <f t="shared" si="52"/>
        <v>3388.8076959764294</v>
      </c>
      <c r="H384" s="39">
        <f t="shared" si="53"/>
        <v>1061.6755867793784</v>
      </c>
      <c r="I384" s="37">
        <f t="shared" si="54"/>
        <v>4450.4832827558075</v>
      </c>
      <c r="J384" s="40">
        <f t="shared" si="60"/>
        <v>-313.20606290218581</v>
      </c>
      <c r="K384" s="37">
        <f t="shared" si="55"/>
        <v>4137.2772198536213</v>
      </c>
      <c r="L384" s="37">
        <f t="shared" si="56"/>
        <v>6043756.2979823863</v>
      </c>
      <c r="M384" s="37">
        <f t="shared" si="57"/>
        <v>5618422.4645612175</v>
      </c>
      <c r="N384" s="41">
        <f>'jan-sep'!M384</f>
        <v>4339556.5079025272</v>
      </c>
      <c r="O384" s="41">
        <f t="shared" si="59"/>
        <v>1278865.9566586902</v>
      </c>
    </row>
    <row r="385" spans="1:15" s="34" customFormat="1" x14ac:dyDescent="0.3">
      <c r="A385" s="33">
        <v>1860</v>
      </c>
      <c r="B385" s="34" t="s">
        <v>436</v>
      </c>
      <c r="C385" s="36">
        <v>225487</v>
      </c>
      <c r="D385" s="36">
        <v>11140</v>
      </c>
      <c r="E385" s="37">
        <f t="shared" si="51"/>
        <v>20241.202872531419</v>
      </c>
      <c r="F385" s="38">
        <f t="shared" si="58"/>
        <v>0.77414460254955675</v>
      </c>
      <c r="G385" s="39">
        <f t="shared" si="52"/>
        <v>3543.2023200275326</v>
      </c>
      <c r="H385" s="39">
        <f t="shared" si="53"/>
        <v>1151.739117475855</v>
      </c>
      <c r="I385" s="37">
        <f t="shared" si="54"/>
        <v>4694.9414375033875</v>
      </c>
      <c r="J385" s="40">
        <f t="shared" si="60"/>
        <v>-313.20606290218581</v>
      </c>
      <c r="K385" s="37">
        <f t="shared" si="55"/>
        <v>4381.7353746012013</v>
      </c>
      <c r="L385" s="37">
        <f t="shared" si="56"/>
        <v>52301647.61378774</v>
      </c>
      <c r="M385" s="37">
        <f t="shared" si="57"/>
        <v>48812532.073057383</v>
      </c>
      <c r="N385" s="41">
        <f>'jan-sep'!M385</f>
        <v>39801002.723147385</v>
      </c>
      <c r="O385" s="41">
        <f t="shared" si="59"/>
        <v>9011529.3499099985</v>
      </c>
    </row>
    <row r="386" spans="1:15" s="34" customFormat="1" x14ac:dyDescent="0.3">
      <c r="A386" s="33">
        <v>1865</v>
      </c>
      <c r="B386" s="34" t="s">
        <v>437</v>
      </c>
      <c r="C386" s="36">
        <v>200579</v>
      </c>
      <c r="D386" s="36">
        <v>9285</v>
      </c>
      <c r="E386" s="37">
        <f t="shared" si="51"/>
        <v>21602.477113624125</v>
      </c>
      <c r="F386" s="38">
        <f t="shared" si="58"/>
        <v>0.82620786741420404</v>
      </c>
      <c r="G386" s="39">
        <f t="shared" si="52"/>
        <v>2726.4377753719091</v>
      </c>
      <c r="H386" s="39">
        <f t="shared" si="53"/>
        <v>675.29313309340807</v>
      </c>
      <c r="I386" s="37">
        <f t="shared" si="54"/>
        <v>3401.730908465317</v>
      </c>
      <c r="J386" s="40">
        <f t="shared" si="60"/>
        <v>-313.20606290218581</v>
      </c>
      <c r="K386" s="37">
        <f t="shared" si="55"/>
        <v>3088.5248455631313</v>
      </c>
      <c r="L386" s="37">
        <f t="shared" si="56"/>
        <v>31585071.48510047</v>
      </c>
      <c r="M386" s="37">
        <f t="shared" si="57"/>
        <v>28676953.191053674</v>
      </c>
      <c r="N386" s="41">
        <f>'jan-sep'!M386</f>
        <v>26852811.874723844</v>
      </c>
      <c r="O386" s="41">
        <f t="shared" si="59"/>
        <v>1824141.3163298294</v>
      </c>
    </row>
    <row r="387" spans="1:15" s="34" customFormat="1" x14ac:dyDescent="0.3">
      <c r="A387" s="33">
        <v>1866</v>
      </c>
      <c r="B387" s="34" t="s">
        <v>438</v>
      </c>
      <c r="C387" s="36">
        <v>160403</v>
      </c>
      <c r="D387" s="36">
        <v>8057</v>
      </c>
      <c r="E387" s="37">
        <f t="shared" si="51"/>
        <v>19908.526746928135</v>
      </c>
      <c r="F387" s="38">
        <f t="shared" si="58"/>
        <v>0.76142107872270071</v>
      </c>
      <c r="G387" s="39">
        <f t="shared" si="52"/>
        <v>3742.807995389503</v>
      </c>
      <c r="H387" s="39">
        <f t="shared" si="53"/>
        <v>1268.1757614370044</v>
      </c>
      <c r="I387" s="37">
        <f t="shared" si="54"/>
        <v>5010.9837568265075</v>
      </c>
      <c r="J387" s="40">
        <f t="shared" si="60"/>
        <v>-313.20606290218581</v>
      </c>
      <c r="K387" s="37">
        <f t="shared" si="55"/>
        <v>4697.7776939243213</v>
      </c>
      <c r="L387" s="37">
        <f t="shared" si="56"/>
        <v>40373496.128751174</v>
      </c>
      <c r="M387" s="37">
        <f t="shared" si="57"/>
        <v>37849994.879948258</v>
      </c>
      <c r="N387" s="41">
        <f>'jan-sep'!M387</f>
        <v>28670854.590700045</v>
      </c>
      <c r="O387" s="41">
        <f t="shared" si="59"/>
        <v>9179140.2892482132</v>
      </c>
    </row>
    <row r="388" spans="1:15" s="34" customFormat="1" x14ac:dyDescent="0.3">
      <c r="A388" s="33">
        <v>1867</v>
      </c>
      <c r="B388" s="34" t="s">
        <v>194</v>
      </c>
      <c r="C388" s="36">
        <v>45154</v>
      </c>
      <c r="D388" s="36">
        <v>2642</v>
      </c>
      <c r="E388" s="37">
        <f t="shared" si="51"/>
        <v>17090.840272520818</v>
      </c>
      <c r="F388" s="38">
        <f t="shared" si="58"/>
        <v>0.65365590342279445</v>
      </c>
      <c r="G388" s="39">
        <f t="shared" si="52"/>
        <v>5433.4198800338936</v>
      </c>
      <c r="H388" s="39">
        <f t="shared" si="53"/>
        <v>2254.3660274795657</v>
      </c>
      <c r="I388" s="37">
        <f t="shared" si="54"/>
        <v>7687.7859075134593</v>
      </c>
      <c r="J388" s="40">
        <f t="shared" si="60"/>
        <v>-313.20606290218581</v>
      </c>
      <c r="K388" s="37">
        <f t="shared" si="55"/>
        <v>7374.5798446112731</v>
      </c>
      <c r="L388" s="37">
        <f t="shared" si="56"/>
        <v>20311130.367650561</v>
      </c>
      <c r="M388" s="37">
        <f t="shared" si="57"/>
        <v>19483639.949462984</v>
      </c>
      <c r="N388" s="41">
        <f>'jan-sep'!M388</f>
        <v>15764296.534520231</v>
      </c>
      <c r="O388" s="41">
        <f t="shared" si="59"/>
        <v>3719343.4149427526</v>
      </c>
    </row>
    <row r="389" spans="1:15" s="34" customFormat="1" x14ac:dyDescent="0.3">
      <c r="A389" s="33">
        <v>1868</v>
      </c>
      <c r="B389" s="34" t="s">
        <v>439</v>
      </c>
      <c r="C389" s="36">
        <v>95217</v>
      </c>
      <c r="D389" s="36">
        <v>4563</v>
      </c>
      <c r="E389" s="37">
        <f t="shared" si="51"/>
        <v>20867.192636423406</v>
      </c>
      <c r="F389" s="38">
        <f t="shared" si="58"/>
        <v>0.79808619337397835</v>
      </c>
      <c r="G389" s="39">
        <f t="shared" si="52"/>
        <v>3167.6084616923404</v>
      </c>
      <c r="H389" s="39">
        <f t="shared" si="53"/>
        <v>932.64270011365977</v>
      </c>
      <c r="I389" s="37">
        <f t="shared" si="54"/>
        <v>4100.2511618059998</v>
      </c>
      <c r="J389" s="40">
        <f t="shared" si="60"/>
        <v>-313.20606290218581</v>
      </c>
      <c r="K389" s="37">
        <f t="shared" si="55"/>
        <v>3787.0450989038141</v>
      </c>
      <c r="L389" s="37">
        <f t="shared" si="56"/>
        <v>18709446.051320776</v>
      </c>
      <c r="M389" s="37">
        <f t="shared" si="57"/>
        <v>17280286.786298104</v>
      </c>
      <c r="N389" s="41">
        <f>'jan-sep'!M389</f>
        <v>12808077.758143762</v>
      </c>
      <c r="O389" s="41">
        <f t="shared" si="59"/>
        <v>4472209.0281543415</v>
      </c>
    </row>
    <row r="390" spans="1:15" s="34" customFormat="1" x14ac:dyDescent="0.3">
      <c r="A390" s="33">
        <v>1870</v>
      </c>
      <c r="B390" s="34" t="s">
        <v>440</v>
      </c>
      <c r="C390" s="36">
        <v>212024</v>
      </c>
      <c r="D390" s="36">
        <v>10166</v>
      </c>
      <c r="E390" s="37">
        <f t="shared" si="51"/>
        <v>20856.187290969901</v>
      </c>
      <c r="F390" s="38">
        <f t="shared" si="58"/>
        <v>0.79766528317236252</v>
      </c>
      <c r="G390" s="39">
        <f t="shared" si="52"/>
        <v>3174.2116689644431</v>
      </c>
      <c r="H390" s="39">
        <f t="shared" si="53"/>
        <v>936.49457102238637</v>
      </c>
      <c r="I390" s="37">
        <f t="shared" si="54"/>
        <v>4110.7062399868291</v>
      </c>
      <c r="J390" s="40">
        <f t="shared" si="60"/>
        <v>-313.20606290218581</v>
      </c>
      <c r="K390" s="37">
        <f t="shared" si="55"/>
        <v>3797.5001770846434</v>
      </c>
      <c r="L390" s="37">
        <f t="shared" si="56"/>
        <v>41789439.635706104</v>
      </c>
      <c r="M390" s="37">
        <f t="shared" si="57"/>
        <v>38605386.800242484</v>
      </c>
      <c r="N390" s="41">
        <f>'jan-sep'!M390</f>
        <v>34156149.307317436</v>
      </c>
      <c r="O390" s="41">
        <f t="shared" si="59"/>
        <v>4449237.4929250479</v>
      </c>
    </row>
    <row r="391" spans="1:15" s="34" customFormat="1" x14ac:dyDescent="0.3">
      <c r="A391" s="33">
        <v>1871</v>
      </c>
      <c r="B391" s="34" t="s">
        <v>441</v>
      </c>
      <c r="C391" s="36">
        <v>105259</v>
      </c>
      <c r="D391" s="36">
        <v>4991</v>
      </c>
      <c r="E391" s="37">
        <f t="shared" si="51"/>
        <v>21089.76157082749</v>
      </c>
      <c r="F391" s="38">
        <f t="shared" si="58"/>
        <v>0.80659855997339369</v>
      </c>
      <c r="G391" s="39">
        <f t="shared" si="52"/>
        <v>3034.0671010498904</v>
      </c>
      <c r="H391" s="39">
        <f t="shared" si="53"/>
        <v>854.74357307223045</v>
      </c>
      <c r="I391" s="37">
        <f t="shared" si="54"/>
        <v>3888.8106741221209</v>
      </c>
      <c r="J391" s="40">
        <f t="shared" si="60"/>
        <v>-313.20606290218581</v>
      </c>
      <c r="K391" s="37">
        <f t="shared" si="55"/>
        <v>3575.6046112199351</v>
      </c>
      <c r="L391" s="37">
        <f t="shared" si="56"/>
        <v>19409054.074543506</v>
      </c>
      <c r="M391" s="37">
        <f t="shared" si="57"/>
        <v>17845842.614598695</v>
      </c>
      <c r="N391" s="41">
        <f>'jan-sep'!M391</f>
        <v>15233124.433682993</v>
      </c>
      <c r="O391" s="41">
        <f t="shared" si="59"/>
        <v>2612718.1809157021</v>
      </c>
    </row>
    <row r="392" spans="1:15" s="34" customFormat="1" x14ac:dyDescent="0.3">
      <c r="A392" s="33">
        <v>1874</v>
      </c>
      <c r="B392" s="34" t="s">
        <v>442</v>
      </c>
      <c r="C392" s="36">
        <v>25118</v>
      </c>
      <c r="D392" s="36">
        <v>1070</v>
      </c>
      <c r="E392" s="37">
        <f t="shared" ref="E392:E435" si="61">(C392*1000)/D392</f>
        <v>23474.766355140186</v>
      </c>
      <c r="F392" s="38">
        <f t="shared" si="58"/>
        <v>0.89781540081323041</v>
      </c>
      <c r="G392" s="39">
        <f t="shared" ref="G392:G435" si="62">(E$437-E392)*0.6</f>
        <v>1603.0642304622727</v>
      </c>
      <c r="H392" s="39">
        <f t="shared" ref="H392:H435" si="63">IF(E392&gt;=E$437*0.9,0,IF(E392&lt;0.9*E$437,(E$437*0.9-E392)*0.35))</f>
        <v>19.991898562786989</v>
      </c>
      <c r="I392" s="37">
        <f t="shared" ref="I392:I435" si="64">G392+H392</f>
        <v>1623.0561290250596</v>
      </c>
      <c r="J392" s="40">
        <f t="shared" si="60"/>
        <v>-313.20606290218581</v>
      </c>
      <c r="K392" s="37">
        <f t="shared" ref="K392:K435" si="65">I392+J392</f>
        <v>1309.8500661228738</v>
      </c>
      <c r="L392" s="37">
        <f t="shared" ref="L392:L435" si="66">(I392*D392)</f>
        <v>1736670.0580568137</v>
      </c>
      <c r="M392" s="37">
        <f t="shared" ref="M392:M435" si="67">(K392*D392)</f>
        <v>1401539.5707514749</v>
      </c>
      <c r="N392" s="41">
        <f>'jan-sep'!M392</f>
        <v>1615666.6888480878</v>
      </c>
      <c r="O392" s="41">
        <f t="shared" si="59"/>
        <v>-214127.11809661286</v>
      </c>
    </row>
    <row r="393" spans="1:15" s="34" customFormat="1" x14ac:dyDescent="0.3">
      <c r="A393" s="33">
        <v>1902</v>
      </c>
      <c r="B393" s="34" t="s">
        <v>443</v>
      </c>
      <c r="C393" s="36">
        <v>1825721</v>
      </c>
      <c r="D393" s="36">
        <v>72681</v>
      </c>
      <c r="E393" s="37">
        <f t="shared" si="61"/>
        <v>25119.646124846935</v>
      </c>
      <c r="F393" s="38">
        <f t="shared" ref="F393:F435" si="68">IF(ISNUMBER(C393),E393/E$437,"")</f>
        <v>0.96072543652506492</v>
      </c>
      <c r="G393" s="39">
        <f t="shared" si="62"/>
        <v>616.13636863822319</v>
      </c>
      <c r="H393" s="39">
        <f t="shared" si="63"/>
        <v>0</v>
      </c>
      <c r="I393" s="37">
        <f t="shared" si="64"/>
        <v>616.13636863822319</v>
      </c>
      <c r="J393" s="40">
        <f t="shared" si="60"/>
        <v>-313.20606290218581</v>
      </c>
      <c r="K393" s="37">
        <f t="shared" si="65"/>
        <v>302.93030573603738</v>
      </c>
      <c r="L393" s="37">
        <f t="shared" si="66"/>
        <v>44781407.408994697</v>
      </c>
      <c r="M393" s="37">
        <f t="shared" si="67"/>
        <v>22017277.551200934</v>
      </c>
      <c r="N393" s="41">
        <f>'jan-sep'!M393</f>
        <v>17612818.769278944</v>
      </c>
      <c r="O393" s="41">
        <f t="shared" ref="O393:O437" si="69">M393-N393</f>
        <v>4404458.7819219902</v>
      </c>
    </row>
    <row r="394" spans="1:15" s="34" customFormat="1" x14ac:dyDescent="0.3">
      <c r="A394" s="33">
        <v>1903</v>
      </c>
      <c r="B394" s="34" t="s">
        <v>444</v>
      </c>
      <c r="C394" s="36">
        <v>576611</v>
      </c>
      <c r="D394" s="36">
        <v>24676</v>
      </c>
      <c r="E394" s="37">
        <f t="shared" si="61"/>
        <v>23367.279948127736</v>
      </c>
      <c r="F394" s="38">
        <f t="shared" si="68"/>
        <v>0.89370447804050068</v>
      </c>
      <c r="G394" s="39">
        <f t="shared" si="62"/>
        <v>1667.5560746697424</v>
      </c>
      <c r="H394" s="39">
        <f t="shared" si="63"/>
        <v>57.61214101714431</v>
      </c>
      <c r="I394" s="37">
        <f t="shared" si="64"/>
        <v>1725.1682156868867</v>
      </c>
      <c r="J394" s="40">
        <f t="shared" ref="J394:J435" si="70">I$439</f>
        <v>-313.20606290218581</v>
      </c>
      <c r="K394" s="37">
        <f t="shared" si="65"/>
        <v>1411.9621527847009</v>
      </c>
      <c r="L394" s="37">
        <f t="shared" si="66"/>
        <v>42570250.89028962</v>
      </c>
      <c r="M394" s="37">
        <f t="shared" si="67"/>
        <v>34841578.082115278</v>
      </c>
      <c r="N394" s="41">
        <f>'jan-sep'!M394</f>
        <v>39625124.218706004</v>
      </c>
      <c r="O394" s="41">
        <f t="shared" si="69"/>
        <v>-4783546.1365907267</v>
      </c>
    </row>
    <row r="395" spans="1:15" s="34" customFormat="1" x14ac:dyDescent="0.3">
      <c r="A395" s="33">
        <v>1911</v>
      </c>
      <c r="B395" s="34" t="s">
        <v>445</v>
      </c>
      <c r="C395" s="36">
        <v>55758</v>
      </c>
      <c r="D395" s="36">
        <v>3076</v>
      </c>
      <c r="E395" s="37">
        <f t="shared" si="61"/>
        <v>18126.788036410922</v>
      </c>
      <c r="F395" s="38">
        <f t="shared" si="68"/>
        <v>0.69327673895264019</v>
      </c>
      <c r="G395" s="39">
        <f t="shared" si="62"/>
        <v>4811.8512216998306</v>
      </c>
      <c r="H395" s="39">
        <f t="shared" si="63"/>
        <v>1891.784310118029</v>
      </c>
      <c r="I395" s="37">
        <f t="shared" si="64"/>
        <v>6703.6355318178594</v>
      </c>
      <c r="J395" s="40">
        <f t="shared" si="70"/>
        <v>-313.20606290218581</v>
      </c>
      <c r="K395" s="37">
        <f t="shared" si="65"/>
        <v>6390.4294689156732</v>
      </c>
      <c r="L395" s="37">
        <f t="shared" si="66"/>
        <v>20620382.895871736</v>
      </c>
      <c r="M395" s="37">
        <f t="shared" si="67"/>
        <v>19656961.04638461</v>
      </c>
      <c r="N395" s="41">
        <f>'jan-sep'!M395</f>
        <v>15784937.789623104</v>
      </c>
      <c r="O395" s="41">
        <f t="shared" si="69"/>
        <v>3872023.2567615062</v>
      </c>
    </row>
    <row r="396" spans="1:15" s="34" customFormat="1" x14ac:dyDescent="0.3">
      <c r="A396" s="33">
        <v>1913</v>
      </c>
      <c r="B396" s="34" t="s">
        <v>446</v>
      </c>
      <c r="C396" s="36">
        <v>60691</v>
      </c>
      <c r="D396" s="36">
        <v>2988</v>
      </c>
      <c r="E396" s="37">
        <f t="shared" si="61"/>
        <v>20311.579651941098</v>
      </c>
      <c r="F396" s="38">
        <f t="shared" si="68"/>
        <v>0.77683623131628188</v>
      </c>
      <c r="G396" s="39">
        <f t="shared" si="62"/>
        <v>3500.9762523817253</v>
      </c>
      <c r="H396" s="39">
        <f t="shared" si="63"/>
        <v>1127.1072446824676</v>
      </c>
      <c r="I396" s="37">
        <f t="shared" si="64"/>
        <v>4628.0834970641927</v>
      </c>
      <c r="J396" s="40">
        <f t="shared" si="70"/>
        <v>-313.20606290218581</v>
      </c>
      <c r="K396" s="37">
        <f t="shared" si="65"/>
        <v>4314.8774341620065</v>
      </c>
      <c r="L396" s="37">
        <f t="shared" si="66"/>
        <v>13828713.489227807</v>
      </c>
      <c r="M396" s="37">
        <f t="shared" si="67"/>
        <v>12892853.773276076</v>
      </c>
      <c r="N396" s="41">
        <f>'jan-sep'!M396</f>
        <v>10864550.622689804</v>
      </c>
      <c r="O396" s="41">
        <f t="shared" si="69"/>
        <v>2028303.1505862717</v>
      </c>
    </row>
    <row r="397" spans="1:15" s="34" customFormat="1" x14ac:dyDescent="0.3">
      <c r="A397" s="33">
        <v>1917</v>
      </c>
      <c r="B397" s="34" t="s">
        <v>447</v>
      </c>
      <c r="C397" s="36">
        <v>26536</v>
      </c>
      <c r="D397" s="36">
        <v>1410</v>
      </c>
      <c r="E397" s="37">
        <f t="shared" si="61"/>
        <v>18819.858156028367</v>
      </c>
      <c r="F397" s="38">
        <f t="shared" si="68"/>
        <v>0.71978388359562651</v>
      </c>
      <c r="G397" s="39">
        <f t="shared" si="62"/>
        <v>4396.009149929364</v>
      </c>
      <c r="H397" s="39">
        <f t="shared" si="63"/>
        <v>1649.2097682519234</v>
      </c>
      <c r="I397" s="37">
        <f t="shared" si="64"/>
        <v>6045.2189181812873</v>
      </c>
      <c r="J397" s="40">
        <f t="shared" si="70"/>
        <v>-313.20606290218581</v>
      </c>
      <c r="K397" s="37">
        <f t="shared" si="65"/>
        <v>5732.0128552791011</v>
      </c>
      <c r="L397" s="37">
        <f t="shared" si="66"/>
        <v>8523758.6746356152</v>
      </c>
      <c r="M397" s="37">
        <f t="shared" si="67"/>
        <v>8082138.1259435322</v>
      </c>
      <c r="N397" s="41">
        <f>'jan-sep'!M397</f>
        <v>6902726.1974540241</v>
      </c>
      <c r="O397" s="41">
        <f t="shared" si="69"/>
        <v>1179411.9284895081</v>
      </c>
    </row>
    <row r="398" spans="1:15" s="34" customFormat="1" x14ac:dyDescent="0.3">
      <c r="A398" s="33">
        <v>1919</v>
      </c>
      <c r="B398" s="34" t="s">
        <v>448</v>
      </c>
      <c r="C398" s="36">
        <v>20403</v>
      </c>
      <c r="D398" s="36">
        <v>1137</v>
      </c>
      <c r="E398" s="37">
        <f t="shared" si="61"/>
        <v>17944.591029023748</v>
      </c>
      <c r="F398" s="38">
        <f t="shared" si="68"/>
        <v>0.68630843619130222</v>
      </c>
      <c r="G398" s="39">
        <f t="shared" si="62"/>
        <v>4921.1694261321354</v>
      </c>
      <c r="H398" s="39">
        <f t="shared" si="63"/>
        <v>1955.55326270354</v>
      </c>
      <c r="I398" s="37">
        <f t="shared" si="64"/>
        <v>6876.7226888356754</v>
      </c>
      <c r="J398" s="40">
        <f t="shared" si="70"/>
        <v>-313.20606290218581</v>
      </c>
      <c r="K398" s="37">
        <f t="shared" si="65"/>
        <v>6563.5166259334892</v>
      </c>
      <c r="L398" s="37">
        <f t="shared" si="66"/>
        <v>7818833.6972061628</v>
      </c>
      <c r="M398" s="37">
        <f t="shared" si="67"/>
        <v>7462718.4036863772</v>
      </c>
      <c r="N398" s="41">
        <f>'jan-sep'!M398</f>
        <v>6554422.8273086706</v>
      </c>
      <c r="O398" s="41">
        <f t="shared" si="69"/>
        <v>908295.5763777066</v>
      </c>
    </row>
    <row r="399" spans="1:15" s="34" customFormat="1" x14ac:dyDescent="0.3">
      <c r="A399" s="33">
        <v>1920</v>
      </c>
      <c r="B399" s="34" t="s">
        <v>449</v>
      </c>
      <c r="C399" s="36">
        <v>17967</v>
      </c>
      <c r="D399" s="36">
        <v>1008</v>
      </c>
      <c r="E399" s="37">
        <f t="shared" si="61"/>
        <v>17824.404761904763</v>
      </c>
      <c r="F399" s="38">
        <f t="shared" si="68"/>
        <v>0.68171179484658229</v>
      </c>
      <c r="G399" s="39">
        <f t="shared" si="62"/>
        <v>4993.2811864035257</v>
      </c>
      <c r="H399" s="39">
        <f t="shared" si="63"/>
        <v>1997.6184561951848</v>
      </c>
      <c r="I399" s="37">
        <f t="shared" si="64"/>
        <v>6990.8996425987107</v>
      </c>
      <c r="J399" s="40">
        <f t="shared" si="70"/>
        <v>-313.20606290218581</v>
      </c>
      <c r="K399" s="37">
        <f t="shared" si="65"/>
        <v>6677.6935796965245</v>
      </c>
      <c r="L399" s="37">
        <f t="shared" si="66"/>
        <v>7046826.8397395005</v>
      </c>
      <c r="M399" s="37">
        <f t="shared" si="67"/>
        <v>6731115.1283340966</v>
      </c>
      <c r="N399" s="41">
        <f>'jan-sep'!M399</f>
        <v>6484589.366690536</v>
      </c>
      <c r="O399" s="41">
        <f t="shared" si="69"/>
        <v>246525.7616435606</v>
      </c>
    </row>
    <row r="400" spans="1:15" s="34" customFormat="1" x14ac:dyDescent="0.3">
      <c r="A400" s="33">
        <v>1922</v>
      </c>
      <c r="B400" s="34" t="s">
        <v>450</v>
      </c>
      <c r="C400" s="36">
        <v>103018</v>
      </c>
      <c r="D400" s="36">
        <v>4078</v>
      </c>
      <c r="E400" s="37">
        <f t="shared" si="61"/>
        <v>25261.893084845513</v>
      </c>
      <c r="F400" s="38">
        <f t="shared" si="68"/>
        <v>0.96616581064736673</v>
      </c>
      <c r="G400" s="39">
        <f t="shared" si="62"/>
        <v>530.78819263907644</v>
      </c>
      <c r="H400" s="39">
        <f t="shared" si="63"/>
        <v>0</v>
      </c>
      <c r="I400" s="37">
        <f t="shared" si="64"/>
        <v>530.78819263907644</v>
      </c>
      <c r="J400" s="40">
        <f t="shared" si="70"/>
        <v>-313.20606290218581</v>
      </c>
      <c r="K400" s="37">
        <f t="shared" si="65"/>
        <v>217.58212973689064</v>
      </c>
      <c r="L400" s="37">
        <f t="shared" si="66"/>
        <v>2164554.2495821537</v>
      </c>
      <c r="M400" s="37">
        <f t="shared" si="67"/>
        <v>887299.92506704002</v>
      </c>
      <c r="N400" s="41">
        <f>'jan-sep'!M400</f>
        <v>1413596.6172881448</v>
      </c>
      <c r="O400" s="41">
        <f t="shared" si="69"/>
        <v>-526296.69222110475</v>
      </c>
    </row>
    <row r="401" spans="1:15" s="34" customFormat="1" x14ac:dyDescent="0.3">
      <c r="A401" s="33">
        <v>1923</v>
      </c>
      <c r="B401" s="34" t="s">
        <v>451</v>
      </c>
      <c r="C401" s="36">
        <v>41855</v>
      </c>
      <c r="D401" s="36">
        <v>2219</v>
      </c>
      <c r="E401" s="37">
        <f t="shared" si="61"/>
        <v>18862.100045065345</v>
      </c>
      <c r="F401" s="38">
        <f t="shared" si="68"/>
        <v>0.72139946596024229</v>
      </c>
      <c r="G401" s="39">
        <f t="shared" si="62"/>
        <v>4370.6640165071776</v>
      </c>
      <c r="H401" s="39">
        <f t="shared" si="63"/>
        <v>1634.4251070889813</v>
      </c>
      <c r="I401" s="37">
        <f t="shared" si="64"/>
        <v>6005.089123596159</v>
      </c>
      <c r="J401" s="40">
        <f t="shared" si="70"/>
        <v>-313.20606290218581</v>
      </c>
      <c r="K401" s="37">
        <f t="shared" si="65"/>
        <v>5691.8830606939728</v>
      </c>
      <c r="L401" s="37">
        <f t="shared" si="66"/>
        <v>13325292.765259877</v>
      </c>
      <c r="M401" s="37">
        <f t="shared" si="67"/>
        <v>12630288.511679925</v>
      </c>
      <c r="N401" s="41">
        <f>'jan-sep'!M401</f>
        <v>11310878.675284028</v>
      </c>
      <c r="O401" s="41">
        <f t="shared" si="69"/>
        <v>1319409.836395897</v>
      </c>
    </row>
    <row r="402" spans="1:15" s="34" customFormat="1" x14ac:dyDescent="0.3">
      <c r="A402" s="33">
        <v>1924</v>
      </c>
      <c r="B402" s="34" t="s">
        <v>452</v>
      </c>
      <c r="C402" s="36">
        <v>158474</v>
      </c>
      <c r="D402" s="36">
        <v>6693</v>
      </c>
      <c r="E402" s="37">
        <f t="shared" si="61"/>
        <v>23677.573584341848</v>
      </c>
      <c r="F402" s="38">
        <f t="shared" si="68"/>
        <v>0.90557196166750453</v>
      </c>
      <c r="G402" s="39">
        <f t="shared" si="62"/>
        <v>1481.3798929412753</v>
      </c>
      <c r="H402" s="39">
        <f t="shared" si="63"/>
        <v>0</v>
      </c>
      <c r="I402" s="37">
        <f t="shared" si="64"/>
        <v>1481.3798929412753</v>
      </c>
      <c r="J402" s="40">
        <f t="shared" si="70"/>
        <v>-313.20606290218581</v>
      </c>
      <c r="K402" s="37">
        <f t="shared" si="65"/>
        <v>1168.1738300390896</v>
      </c>
      <c r="L402" s="37">
        <f t="shared" si="66"/>
        <v>9914875.6234559566</v>
      </c>
      <c r="M402" s="37">
        <f t="shared" si="67"/>
        <v>7818587.4444516264</v>
      </c>
      <c r="N402" s="41">
        <f>'jan-sep'!M402</f>
        <v>6202223.580066097</v>
      </c>
      <c r="O402" s="41">
        <f t="shared" si="69"/>
        <v>1616363.8643855294</v>
      </c>
    </row>
    <row r="403" spans="1:15" s="34" customFormat="1" x14ac:dyDescent="0.3">
      <c r="A403" s="33">
        <v>1925</v>
      </c>
      <c r="B403" s="34" t="s">
        <v>453</v>
      </c>
      <c r="C403" s="36">
        <v>73499</v>
      </c>
      <c r="D403" s="36">
        <v>3451</v>
      </c>
      <c r="E403" s="37">
        <f t="shared" si="61"/>
        <v>21297.884671109823</v>
      </c>
      <c r="F403" s="38">
        <f t="shared" si="68"/>
        <v>0.81455843151680363</v>
      </c>
      <c r="G403" s="39">
        <f t="shared" si="62"/>
        <v>2909.1932408804901</v>
      </c>
      <c r="H403" s="39">
        <f t="shared" si="63"/>
        <v>781.90048797341387</v>
      </c>
      <c r="I403" s="37">
        <f t="shared" si="64"/>
        <v>3691.0937288539039</v>
      </c>
      <c r="J403" s="40">
        <f t="shared" si="70"/>
        <v>-313.20606290218581</v>
      </c>
      <c r="K403" s="37">
        <f t="shared" si="65"/>
        <v>3377.8876659517182</v>
      </c>
      <c r="L403" s="37">
        <f t="shared" si="66"/>
        <v>12737964.458274823</v>
      </c>
      <c r="M403" s="37">
        <f t="shared" si="67"/>
        <v>11657090.33519938</v>
      </c>
      <c r="N403" s="41">
        <f>'jan-sep'!M403</f>
        <v>10393149.012350243</v>
      </c>
      <c r="O403" s="41">
        <f t="shared" si="69"/>
        <v>1263941.3228491377</v>
      </c>
    </row>
    <row r="404" spans="1:15" s="34" customFormat="1" x14ac:dyDescent="0.3">
      <c r="A404" s="33">
        <v>1926</v>
      </c>
      <c r="B404" s="34" t="s">
        <v>454</v>
      </c>
      <c r="C404" s="36">
        <v>21622</v>
      </c>
      <c r="D404" s="36">
        <v>1154</v>
      </c>
      <c r="E404" s="37">
        <f t="shared" si="61"/>
        <v>18736.568457538993</v>
      </c>
      <c r="F404" s="38">
        <f t="shared" si="68"/>
        <v>0.7165983876080817</v>
      </c>
      <c r="G404" s="39">
        <f t="shared" si="62"/>
        <v>4445.9829690229881</v>
      </c>
      <c r="H404" s="39">
        <f t="shared" si="63"/>
        <v>1678.3611627232042</v>
      </c>
      <c r="I404" s="37">
        <f t="shared" si="64"/>
        <v>6124.344131746192</v>
      </c>
      <c r="J404" s="40">
        <f t="shared" si="70"/>
        <v>-313.20606290218581</v>
      </c>
      <c r="K404" s="37">
        <f t="shared" si="65"/>
        <v>5811.1380688440058</v>
      </c>
      <c r="L404" s="37">
        <f t="shared" si="66"/>
        <v>7067493.1280351058</v>
      </c>
      <c r="M404" s="37">
        <f t="shared" si="67"/>
        <v>6706053.3314459827</v>
      </c>
      <c r="N404" s="41">
        <f>'jan-sep'!M404</f>
        <v>5476140.8027389664</v>
      </c>
      <c r="O404" s="41">
        <f t="shared" si="69"/>
        <v>1229912.5287070163</v>
      </c>
    </row>
    <row r="405" spans="1:15" s="34" customFormat="1" x14ac:dyDescent="0.3">
      <c r="A405" s="33">
        <v>1927</v>
      </c>
      <c r="B405" s="34" t="s">
        <v>455</v>
      </c>
      <c r="C405" s="36">
        <v>27547</v>
      </c>
      <c r="D405" s="36">
        <v>1544</v>
      </c>
      <c r="E405" s="37">
        <f t="shared" si="61"/>
        <v>17841.321243523314</v>
      </c>
      <c r="F405" s="38">
        <f t="shared" si="68"/>
        <v>0.68235878223273716</v>
      </c>
      <c r="G405" s="39">
        <f t="shared" si="62"/>
        <v>4983.1312974323955</v>
      </c>
      <c r="H405" s="39">
        <f t="shared" si="63"/>
        <v>1991.6976876286917</v>
      </c>
      <c r="I405" s="37">
        <f t="shared" si="64"/>
        <v>6974.8289850610872</v>
      </c>
      <c r="J405" s="40">
        <f t="shared" si="70"/>
        <v>-313.20606290218581</v>
      </c>
      <c r="K405" s="37">
        <f t="shared" si="65"/>
        <v>6661.622922158901</v>
      </c>
      <c r="L405" s="37">
        <f t="shared" si="66"/>
        <v>10769135.952934319</v>
      </c>
      <c r="M405" s="37">
        <f t="shared" si="67"/>
        <v>10285545.791813344</v>
      </c>
      <c r="N405" s="41">
        <f>'jan-sep'!M405</f>
        <v>8139988.4743751865</v>
      </c>
      <c r="O405" s="41">
        <f t="shared" si="69"/>
        <v>2145557.3174381573</v>
      </c>
    </row>
    <row r="406" spans="1:15" s="34" customFormat="1" x14ac:dyDescent="0.3">
      <c r="A406" s="33">
        <v>1928</v>
      </c>
      <c r="B406" s="34" t="s">
        <v>456</v>
      </c>
      <c r="C406" s="36">
        <v>17441</v>
      </c>
      <c r="D406" s="36">
        <v>884</v>
      </c>
      <c r="E406" s="37">
        <f t="shared" si="61"/>
        <v>19729.638009049773</v>
      </c>
      <c r="F406" s="38">
        <f t="shared" si="68"/>
        <v>0.75457930396467143</v>
      </c>
      <c r="G406" s="39">
        <f t="shared" si="62"/>
        <v>3850.1412381165201</v>
      </c>
      <c r="H406" s="39">
        <f t="shared" si="63"/>
        <v>1330.7868196944312</v>
      </c>
      <c r="I406" s="37">
        <f t="shared" si="64"/>
        <v>5180.928057810951</v>
      </c>
      <c r="J406" s="40">
        <f t="shared" si="70"/>
        <v>-313.20606290218581</v>
      </c>
      <c r="K406" s="37">
        <f t="shared" si="65"/>
        <v>4867.7219949087648</v>
      </c>
      <c r="L406" s="37">
        <f t="shared" si="66"/>
        <v>4579940.4031048808</v>
      </c>
      <c r="M406" s="37">
        <f t="shared" si="67"/>
        <v>4303066.2434993479</v>
      </c>
      <c r="N406" s="41">
        <f>'jan-sep'!M406</f>
        <v>2997484.7223754306</v>
      </c>
      <c r="O406" s="41">
        <f t="shared" si="69"/>
        <v>1305581.5211239173</v>
      </c>
    </row>
    <row r="407" spans="1:15" s="34" customFormat="1" x14ac:dyDescent="0.3">
      <c r="A407" s="33">
        <v>1929</v>
      </c>
      <c r="B407" s="34" t="s">
        <v>457</v>
      </c>
      <c r="C407" s="36">
        <v>20450</v>
      </c>
      <c r="D407" s="36">
        <v>905</v>
      </c>
      <c r="E407" s="37">
        <f t="shared" si="61"/>
        <v>22596.685082872929</v>
      </c>
      <c r="F407" s="38">
        <f t="shared" si="68"/>
        <v>0.86423232367071412</v>
      </c>
      <c r="G407" s="39">
        <f t="shared" si="62"/>
        <v>2129.9129938226265</v>
      </c>
      <c r="H407" s="39">
        <f t="shared" si="63"/>
        <v>327.32034385632664</v>
      </c>
      <c r="I407" s="37">
        <f t="shared" si="64"/>
        <v>2457.2333376789529</v>
      </c>
      <c r="J407" s="40">
        <f t="shared" si="70"/>
        <v>-313.20606290218581</v>
      </c>
      <c r="K407" s="37">
        <f t="shared" si="65"/>
        <v>2144.0272747767672</v>
      </c>
      <c r="L407" s="37">
        <f t="shared" si="66"/>
        <v>2223796.1705994522</v>
      </c>
      <c r="M407" s="37">
        <f t="shared" si="67"/>
        <v>1940344.6836729744</v>
      </c>
      <c r="N407" s="41">
        <f>'jan-sep'!M407</f>
        <v>1254865.7508481513</v>
      </c>
      <c r="O407" s="41">
        <f t="shared" si="69"/>
        <v>685478.93282482307</v>
      </c>
    </row>
    <row r="408" spans="1:15" s="34" customFormat="1" x14ac:dyDescent="0.3">
      <c r="A408" s="33">
        <v>1931</v>
      </c>
      <c r="B408" s="34" t="s">
        <v>458</v>
      </c>
      <c r="C408" s="36">
        <v>240772</v>
      </c>
      <c r="D408" s="36">
        <v>11535</v>
      </c>
      <c r="E408" s="37">
        <f t="shared" si="61"/>
        <v>20873.168617251842</v>
      </c>
      <c r="F408" s="38">
        <f t="shared" si="68"/>
        <v>0.7983147506060958</v>
      </c>
      <c r="G408" s="39">
        <f t="shared" si="62"/>
        <v>3164.0228731952789</v>
      </c>
      <c r="H408" s="39">
        <f t="shared" si="63"/>
        <v>930.55110682370719</v>
      </c>
      <c r="I408" s="37">
        <f t="shared" si="64"/>
        <v>4094.5739800189858</v>
      </c>
      <c r="J408" s="40">
        <f t="shared" si="70"/>
        <v>-313.20606290218581</v>
      </c>
      <c r="K408" s="37">
        <f t="shared" si="65"/>
        <v>3781.3679171168001</v>
      </c>
      <c r="L408" s="37">
        <f t="shared" si="66"/>
        <v>47230910.859519005</v>
      </c>
      <c r="M408" s="37">
        <f t="shared" si="67"/>
        <v>43618078.92394229</v>
      </c>
      <c r="N408" s="41">
        <f>'jan-sep'!M408</f>
        <v>32931479.211086631</v>
      </c>
      <c r="O408" s="41">
        <f t="shared" si="69"/>
        <v>10686599.712855659</v>
      </c>
    </row>
    <row r="409" spans="1:15" s="34" customFormat="1" x14ac:dyDescent="0.3">
      <c r="A409" s="33">
        <v>1933</v>
      </c>
      <c r="B409" s="34" t="s">
        <v>459</v>
      </c>
      <c r="C409" s="36">
        <v>107645</v>
      </c>
      <c r="D409" s="36">
        <v>5720</v>
      </c>
      <c r="E409" s="37">
        <f t="shared" si="61"/>
        <v>18819.055944055945</v>
      </c>
      <c r="F409" s="38">
        <f t="shared" si="68"/>
        <v>0.71975320221406713</v>
      </c>
      <c r="G409" s="39">
        <f t="shared" si="62"/>
        <v>4396.4904771128176</v>
      </c>
      <c r="H409" s="39">
        <f t="shared" si="63"/>
        <v>1649.4905424422714</v>
      </c>
      <c r="I409" s="37">
        <f t="shared" si="64"/>
        <v>6045.981019555089</v>
      </c>
      <c r="J409" s="40">
        <f t="shared" si="70"/>
        <v>-313.20606290218581</v>
      </c>
      <c r="K409" s="37">
        <f t="shared" si="65"/>
        <v>5732.7749566529028</v>
      </c>
      <c r="L409" s="37">
        <f t="shared" si="66"/>
        <v>34583011.431855112</v>
      </c>
      <c r="M409" s="37">
        <f t="shared" si="67"/>
        <v>32791472.752054606</v>
      </c>
      <c r="N409" s="41">
        <f>'jan-sep'!M409</f>
        <v>27745765.850664549</v>
      </c>
      <c r="O409" s="41">
        <f t="shared" si="69"/>
        <v>5045706.9013900571</v>
      </c>
    </row>
    <row r="410" spans="1:15" s="34" customFormat="1" x14ac:dyDescent="0.3">
      <c r="A410" s="33">
        <v>1936</v>
      </c>
      <c r="B410" s="34" t="s">
        <v>460</v>
      </c>
      <c r="C410" s="36">
        <v>45722</v>
      </c>
      <c r="D410" s="36">
        <v>2289</v>
      </c>
      <c r="E410" s="37">
        <f t="shared" si="61"/>
        <v>19974.66142420271</v>
      </c>
      <c r="F410" s="38">
        <f t="shared" si="68"/>
        <v>0.76395046414390744</v>
      </c>
      <c r="G410" s="39">
        <f t="shared" si="62"/>
        <v>3703.1271890247581</v>
      </c>
      <c r="H410" s="39">
        <f t="shared" si="63"/>
        <v>1245.0286243909034</v>
      </c>
      <c r="I410" s="37">
        <f t="shared" si="64"/>
        <v>4948.1558134156612</v>
      </c>
      <c r="J410" s="40">
        <f t="shared" si="70"/>
        <v>-313.20606290218581</v>
      </c>
      <c r="K410" s="37">
        <f t="shared" si="65"/>
        <v>4634.949750513475</v>
      </c>
      <c r="L410" s="37">
        <f t="shared" si="66"/>
        <v>11326328.656908449</v>
      </c>
      <c r="M410" s="37">
        <f t="shared" si="67"/>
        <v>10609399.978925344</v>
      </c>
      <c r="N410" s="41">
        <f>'jan-sep'!M410</f>
        <v>9299932.1035264265</v>
      </c>
      <c r="O410" s="41">
        <f t="shared" si="69"/>
        <v>1309467.8753989171</v>
      </c>
    </row>
    <row r="411" spans="1:15" s="34" customFormat="1" x14ac:dyDescent="0.3">
      <c r="A411" s="33">
        <v>1938</v>
      </c>
      <c r="B411" s="34" t="s">
        <v>461</v>
      </c>
      <c r="C411" s="36">
        <v>55751</v>
      </c>
      <c r="D411" s="36">
        <v>2922</v>
      </c>
      <c r="E411" s="37">
        <f t="shared" si="61"/>
        <v>19079.739904175221</v>
      </c>
      <c r="F411" s="38">
        <f t="shared" si="68"/>
        <v>0.72972331525371492</v>
      </c>
      <c r="G411" s="39">
        <f t="shared" si="62"/>
        <v>4240.0801010412515</v>
      </c>
      <c r="H411" s="39">
        <f t="shared" si="63"/>
        <v>1558.2511564005245</v>
      </c>
      <c r="I411" s="37">
        <f t="shared" si="64"/>
        <v>5798.331257441776</v>
      </c>
      <c r="J411" s="40">
        <f t="shared" si="70"/>
        <v>-313.20606290218581</v>
      </c>
      <c r="K411" s="37">
        <f t="shared" si="65"/>
        <v>5485.1251945395898</v>
      </c>
      <c r="L411" s="37">
        <f t="shared" si="66"/>
        <v>16942723.934244871</v>
      </c>
      <c r="M411" s="37">
        <f t="shared" si="67"/>
        <v>16027535.81844468</v>
      </c>
      <c r="N411" s="41">
        <f>'jan-sep'!M411</f>
        <v>13440460.247489827</v>
      </c>
      <c r="O411" s="41">
        <f t="shared" si="69"/>
        <v>2587075.5709548537</v>
      </c>
    </row>
    <row r="412" spans="1:15" s="34" customFormat="1" x14ac:dyDescent="0.3">
      <c r="A412" s="33">
        <v>1939</v>
      </c>
      <c r="B412" s="34" t="s">
        <v>462</v>
      </c>
      <c r="C412" s="36">
        <v>45068</v>
      </c>
      <c r="D412" s="36">
        <v>1898</v>
      </c>
      <c r="E412" s="37">
        <f t="shared" si="61"/>
        <v>23744.994731296101</v>
      </c>
      <c r="F412" s="38">
        <f t="shared" si="68"/>
        <v>0.90815054937995543</v>
      </c>
      <c r="G412" s="39">
        <f t="shared" si="62"/>
        <v>1440.9272047687234</v>
      </c>
      <c r="H412" s="39">
        <f t="shared" si="63"/>
        <v>0</v>
      </c>
      <c r="I412" s="37">
        <f t="shared" si="64"/>
        <v>1440.9272047687234</v>
      </c>
      <c r="J412" s="40">
        <f t="shared" si="70"/>
        <v>-313.20606290218581</v>
      </c>
      <c r="K412" s="37">
        <f t="shared" si="65"/>
        <v>1127.7211418665377</v>
      </c>
      <c r="L412" s="37">
        <f t="shared" si="66"/>
        <v>2734879.8346510371</v>
      </c>
      <c r="M412" s="37">
        <f t="shared" si="67"/>
        <v>2140414.7272626883</v>
      </c>
      <c r="N412" s="41">
        <f>'jan-sep'!M412</f>
        <v>1793175.6693508825</v>
      </c>
      <c r="O412" s="41">
        <f t="shared" si="69"/>
        <v>347239.05791180581</v>
      </c>
    </row>
    <row r="413" spans="1:15" s="34" customFormat="1" x14ac:dyDescent="0.3">
      <c r="A413" s="33">
        <v>1940</v>
      </c>
      <c r="B413" s="34" t="s">
        <v>463</v>
      </c>
      <c r="C413" s="36">
        <v>43364</v>
      </c>
      <c r="D413" s="36">
        <v>2182</v>
      </c>
      <c r="E413" s="37">
        <f t="shared" si="61"/>
        <v>19873.510540788269</v>
      </c>
      <c r="F413" s="38">
        <f t="shared" si="68"/>
        <v>0.76008184966819992</v>
      </c>
      <c r="G413" s="39">
        <f t="shared" si="62"/>
        <v>3763.8177190734223</v>
      </c>
      <c r="H413" s="39">
        <f t="shared" si="63"/>
        <v>1280.4314335859576</v>
      </c>
      <c r="I413" s="37">
        <f t="shared" si="64"/>
        <v>5044.2491526593803</v>
      </c>
      <c r="J413" s="40">
        <f t="shared" si="70"/>
        <v>-313.20606290218581</v>
      </c>
      <c r="K413" s="37">
        <f t="shared" si="65"/>
        <v>4731.0430897571941</v>
      </c>
      <c r="L413" s="37">
        <f t="shared" si="66"/>
        <v>11006551.651102768</v>
      </c>
      <c r="M413" s="37">
        <f t="shared" si="67"/>
        <v>10323136.021850199</v>
      </c>
      <c r="N413" s="41">
        <f>'jan-sep'!M413</f>
        <v>8511745.4346416164</v>
      </c>
      <c r="O413" s="41">
        <f t="shared" si="69"/>
        <v>1811390.5872085821</v>
      </c>
    </row>
    <row r="414" spans="1:15" s="34" customFormat="1" x14ac:dyDescent="0.3">
      <c r="A414" s="33">
        <v>1941</v>
      </c>
      <c r="B414" s="34" t="s">
        <v>464</v>
      </c>
      <c r="C414" s="36">
        <v>53591</v>
      </c>
      <c r="D414" s="36">
        <v>2895</v>
      </c>
      <c r="E414" s="37">
        <f t="shared" si="61"/>
        <v>18511.571675302246</v>
      </c>
      <c r="F414" s="38">
        <f t="shared" si="68"/>
        <v>0.70799316559353587</v>
      </c>
      <c r="G414" s="39">
        <f t="shared" si="62"/>
        <v>4580.9810383650365</v>
      </c>
      <c r="H414" s="39">
        <f t="shared" si="63"/>
        <v>1757.1100365060656</v>
      </c>
      <c r="I414" s="37">
        <f t="shared" si="64"/>
        <v>6338.0910748711021</v>
      </c>
      <c r="J414" s="40">
        <f t="shared" si="70"/>
        <v>-313.20606290218581</v>
      </c>
      <c r="K414" s="37">
        <f t="shared" si="65"/>
        <v>6024.8850119689159</v>
      </c>
      <c r="L414" s="37">
        <f t="shared" si="66"/>
        <v>18348773.66175184</v>
      </c>
      <c r="M414" s="37">
        <f t="shared" si="67"/>
        <v>17442042.109650012</v>
      </c>
      <c r="N414" s="41">
        <f>'jan-sep'!M414</f>
        <v>15811934.639453473</v>
      </c>
      <c r="O414" s="41">
        <f t="shared" si="69"/>
        <v>1630107.4701965395</v>
      </c>
    </row>
    <row r="415" spans="1:15" s="34" customFormat="1" x14ac:dyDescent="0.3">
      <c r="A415" s="33">
        <v>1942</v>
      </c>
      <c r="B415" s="34" t="s">
        <v>465</v>
      </c>
      <c r="C415" s="36">
        <v>92302</v>
      </c>
      <c r="D415" s="36">
        <v>4882</v>
      </c>
      <c r="E415" s="37">
        <f t="shared" si="61"/>
        <v>18906.59565751741</v>
      </c>
      <c r="F415" s="38">
        <f t="shared" si="68"/>
        <v>0.72310124418132071</v>
      </c>
      <c r="G415" s="39">
        <f t="shared" si="62"/>
        <v>4343.9666490359386</v>
      </c>
      <c r="H415" s="39">
        <f t="shared" si="63"/>
        <v>1618.8516427307586</v>
      </c>
      <c r="I415" s="37">
        <f t="shared" si="64"/>
        <v>5962.8182917666973</v>
      </c>
      <c r="J415" s="40">
        <f t="shared" si="70"/>
        <v>-313.20606290218581</v>
      </c>
      <c r="K415" s="37">
        <f t="shared" si="65"/>
        <v>5649.6122288645111</v>
      </c>
      <c r="L415" s="37">
        <f t="shared" si="66"/>
        <v>29110478.900405016</v>
      </c>
      <c r="M415" s="37">
        <f t="shared" si="67"/>
        <v>27581406.901316542</v>
      </c>
      <c r="N415" s="41">
        <f>'jan-sep'!M415</f>
        <v>24816706.238276977</v>
      </c>
      <c r="O415" s="41">
        <f t="shared" si="69"/>
        <v>2764700.6630395651</v>
      </c>
    </row>
    <row r="416" spans="1:15" s="34" customFormat="1" x14ac:dyDescent="0.3">
      <c r="A416" s="33">
        <v>1943</v>
      </c>
      <c r="B416" s="34" t="s">
        <v>466</v>
      </c>
      <c r="C416" s="36">
        <v>27002</v>
      </c>
      <c r="D416" s="36">
        <v>1226</v>
      </c>
      <c r="E416" s="37">
        <f t="shared" si="61"/>
        <v>22024.469820554648</v>
      </c>
      <c r="F416" s="38">
        <f t="shared" si="68"/>
        <v>0.84234739125786218</v>
      </c>
      <c r="G416" s="39">
        <f t="shared" si="62"/>
        <v>2473.2421512135952</v>
      </c>
      <c r="H416" s="39">
        <f t="shared" si="63"/>
        <v>527.59568566772498</v>
      </c>
      <c r="I416" s="37">
        <f t="shared" si="64"/>
        <v>3000.8378368813201</v>
      </c>
      <c r="J416" s="40">
        <f t="shared" si="70"/>
        <v>-313.20606290218581</v>
      </c>
      <c r="K416" s="37">
        <f t="shared" si="65"/>
        <v>2687.6317739791343</v>
      </c>
      <c r="L416" s="37">
        <f t="shared" si="66"/>
        <v>3679027.1880164985</v>
      </c>
      <c r="M416" s="37">
        <f t="shared" si="67"/>
        <v>3295036.5548984185</v>
      </c>
      <c r="N416" s="41">
        <f>'jan-sep'!M416</f>
        <v>2510775.7575025763</v>
      </c>
      <c r="O416" s="41">
        <f t="shared" si="69"/>
        <v>784260.79739584215</v>
      </c>
    </row>
    <row r="417" spans="1:15" s="34" customFormat="1" x14ac:dyDescent="0.3">
      <c r="A417" s="33">
        <v>2002</v>
      </c>
      <c r="B417" s="34" t="s">
        <v>467</v>
      </c>
      <c r="C417" s="36">
        <v>41169</v>
      </c>
      <c r="D417" s="36">
        <v>2128</v>
      </c>
      <c r="E417" s="37">
        <f t="shared" si="61"/>
        <v>19346.334586466164</v>
      </c>
      <c r="F417" s="38">
        <f t="shared" si="68"/>
        <v>0.73991948964432008</v>
      </c>
      <c r="G417" s="39">
        <f t="shared" si="62"/>
        <v>4080.1232916666854</v>
      </c>
      <c r="H417" s="39">
        <f t="shared" si="63"/>
        <v>1464.9430175986945</v>
      </c>
      <c r="I417" s="37">
        <f t="shared" si="64"/>
        <v>5545.0663092653795</v>
      </c>
      <c r="J417" s="40">
        <f t="shared" si="70"/>
        <v>-313.20606290218581</v>
      </c>
      <c r="K417" s="37">
        <f t="shared" si="65"/>
        <v>5231.8602463631933</v>
      </c>
      <c r="L417" s="37">
        <f t="shared" si="66"/>
        <v>11799901.106116727</v>
      </c>
      <c r="M417" s="37">
        <f t="shared" si="67"/>
        <v>11133398.604260875</v>
      </c>
      <c r="N417" s="41">
        <f>'jan-sep'!M417</f>
        <v>9212444.2185689081</v>
      </c>
      <c r="O417" s="41">
        <f t="shared" si="69"/>
        <v>1920954.3856919669</v>
      </c>
    </row>
    <row r="418" spans="1:15" s="34" customFormat="1" x14ac:dyDescent="0.3">
      <c r="A418" s="33">
        <v>2003</v>
      </c>
      <c r="B418" s="34" t="s">
        <v>468</v>
      </c>
      <c r="C418" s="36">
        <v>135097</v>
      </c>
      <c r="D418" s="36">
        <v>6239</v>
      </c>
      <c r="E418" s="37">
        <f t="shared" si="61"/>
        <v>21653.630389485494</v>
      </c>
      <c r="F418" s="38">
        <f t="shared" si="68"/>
        <v>0.82816427448448482</v>
      </c>
      <c r="G418" s="39">
        <f t="shared" si="62"/>
        <v>2695.7458098550878</v>
      </c>
      <c r="H418" s="39">
        <f t="shared" si="63"/>
        <v>657.38948654192916</v>
      </c>
      <c r="I418" s="37">
        <f t="shared" si="64"/>
        <v>3353.1352963970171</v>
      </c>
      <c r="J418" s="40">
        <f t="shared" si="70"/>
        <v>-313.20606290218581</v>
      </c>
      <c r="K418" s="37">
        <f t="shared" si="65"/>
        <v>3039.9292334948314</v>
      </c>
      <c r="L418" s="37">
        <f t="shared" si="66"/>
        <v>20920211.114220988</v>
      </c>
      <c r="M418" s="37">
        <f t="shared" si="67"/>
        <v>18966118.487774253</v>
      </c>
      <c r="N418" s="41">
        <f>'jan-sep'!M418</f>
        <v>14836746.982918911</v>
      </c>
      <c r="O418" s="41">
        <f t="shared" si="69"/>
        <v>4129371.5048553422</v>
      </c>
    </row>
    <row r="419" spans="1:15" s="34" customFormat="1" x14ac:dyDescent="0.3">
      <c r="A419" s="33">
        <v>2004</v>
      </c>
      <c r="B419" s="34" t="s">
        <v>469</v>
      </c>
      <c r="C419" s="36">
        <v>268761</v>
      </c>
      <c r="D419" s="36">
        <v>10417</v>
      </c>
      <c r="E419" s="37">
        <f t="shared" si="61"/>
        <v>25800.230392627436</v>
      </c>
      <c r="F419" s="38">
        <f t="shared" si="68"/>
        <v>0.98675504755166121</v>
      </c>
      <c r="G419" s="39">
        <f t="shared" si="62"/>
        <v>207.78580796992244</v>
      </c>
      <c r="H419" s="39">
        <f t="shared" si="63"/>
        <v>0</v>
      </c>
      <c r="I419" s="37">
        <f t="shared" si="64"/>
        <v>207.78580796992244</v>
      </c>
      <c r="J419" s="40">
        <f t="shared" si="70"/>
        <v>-313.20606290218581</v>
      </c>
      <c r="K419" s="37">
        <f t="shared" si="65"/>
        <v>-105.42025493226336</v>
      </c>
      <c r="L419" s="37">
        <f t="shared" si="66"/>
        <v>2164504.7616226822</v>
      </c>
      <c r="M419" s="37">
        <f t="shared" si="67"/>
        <v>-1098162.7956293875</v>
      </c>
      <c r="N419" s="41">
        <f>'jan-sep'!M419</f>
        <v>586746.33700111473</v>
      </c>
      <c r="O419" s="41">
        <f t="shared" si="69"/>
        <v>-1684909.1326305023</v>
      </c>
    </row>
    <row r="420" spans="1:15" s="34" customFormat="1" x14ac:dyDescent="0.3">
      <c r="A420" s="33">
        <v>2011</v>
      </c>
      <c r="B420" s="34" t="s">
        <v>470</v>
      </c>
      <c r="C420" s="36">
        <v>46160</v>
      </c>
      <c r="D420" s="36">
        <v>2914</v>
      </c>
      <c r="E420" s="37">
        <f t="shared" si="61"/>
        <v>15840.768702814001</v>
      </c>
      <c r="F420" s="38">
        <f t="shared" si="68"/>
        <v>0.60584569349685857</v>
      </c>
      <c r="G420" s="39">
        <f t="shared" si="62"/>
        <v>6183.4628218579837</v>
      </c>
      <c r="H420" s="39">
        <f t="shared" si="63"/>
        <v>2691.8910768769515</v>
      </c>
      <c r="I420" s="37">
        <f t="shared" si="64"/>
        <v>8875.3538987349348</v>
      </c>
      <c r="J420" s="40">
        <f t="shared" si="70"/>
        <v>-313.20606290218581</v>
      </c>
      <c r="K420" s="37">
        <f t="shared" si="65"/>
        <v>8562.1478358327495</v>
      </c>
      <c r="L420" s="37">
        <f t="shared" si="66"/>
        <v>25862781.260913599</v>
      </c>
      <c r="M420" s="37">
        <f t="shared" si="67"/>
        <v>24950098.79361663</v>
      </c>
      <c r="N420" s="41">
        <f>'jan-sep'!M420</f>
        <v>20110034.141404979</v>
      </c>
      <c r="O420" s="41">
        <f t="shared" si="69"/>
        <v>4840064.6522116512</v>
      </c>
    </row>
    <row r="421" spans="1:15" s="34" customFormat="1" x14ac:dyDescent="0.3">
      <c r="A421" s="33">
        <v>2012</v>
      </c>
      <c r="B421" s="34" t="s">
        <v>471</v>
      </c>
      <c r="C421" s="36">
        <v>421704</v>
      </c>
      <c r="D421" s="36">
        <v>19898</v>
      </c>
      <c r="E421" s="37">
        <f t="shared" si="61"/>
        <v>21193.285757362548</v>
      </c>
      <c r="F421" s="38">
        <f t="shared" si="68"/>
        <v>0.81055794374836732</v>
      </c>
      <c r="G421" s="39">
        <f t="shared" si="62"/>
        <v>2971.9525891288554</v>
      </c>
      <c r="H421" s="39">
        <f t="shared" si="63"/>
        <v>818.51010778496016</v>
      </c>
      <c r="I421" s="37">
        <f t="shared" si="64"/>
        <v>3790.4626969138153</v>
      </c>
      <c r="J421" s="40">
        <f t="shared" si="70"/>
        <v>-313.20606290218581</v>
      </c>
      <c r="K421" s="37">
        <f t="shared" si="65"/>
        <v>3477.2566340116296</v>
      </c>
      <c r="L421" s="37">
        <f t="shared" si="66"/>
        <v>75422626.743191093</v>
      </c>
      <c r="M421" s="37">
        <f t="shared" si="67"/>
        <v>69190452.503563404</v>
      </c>
      <c r="N421" s="41">
        <f>'jan-sep'!M421</f>
        <v>54656307.359532036</v>
      </c>
      <c r="O421" s="41">
        <f t="shared" si="69"/>
        <v>14534145.144031368</v>
      </c>
    </row>
    <row r="422" spans="1:15" s="34" customFormat="1" x14ac:dyDescent="0.3">
      <c r="A422" s="33">
        <v>2014</v>
      </c>
      <c r="B422" s="34" t="s">
        <v>472</v>
      </c>
      <c r="C422" s="36">
        <v>18928</v>
      </c>
      <c r="D422" s="36">
        <v>989</v>
      </c>
      <c r="E422" s="37">
        <f t="shared" si="61"/>
        <v>19138.523761375127</v>
      </c>
      <c r="F422" s="38">
        <f t="shared" si="68"/>
        <v>0.73197156137104957</v>
      </c>
      <c r="G422" s="39">
        <f t="shared" si="62"/>
        <v>4204.8097867213082</v>
      </c>
      <c r="H422" s="39">
        <f t="shared" si="63"/>
        <v>1537.6768063805575</v>
      </c>
      <c r="I422" s="37">
        <f t="shared" si="64"/>
        <v>5742.4865931018658</v>
      </c>
      <c r="J422" s="40">
        <f t="shared" si="70"/>
        <v>-313.20606290218581</v>
      </c>
      <c r="K422" s="37">
        <f t="shared" si="65"/>
        <v>5429.2805301996796</v>
      </c>
      <c r="L422" s="37">
        <f t="shared" si="66"/>
        <v>5679319.2405777453</v>
      </c>
      <c r="M422" s="37">
        <f t="shared" si="67"/>
        <v>5369558.4443674833</v>
      </c>
      <c r="N422" s="41">
        <f>'jan-sep'!M422</f>
        <v>4655539.8647390269</v>
      </c>
      <c r="O422" s="41">
        <f t="shared" si="69"/>
        <v>714018.57962845638</v>
      </c>
    </row>
    <row r="423" spans="1:15" s="34" customFormat="1" x14ac:dyDescent="0.3">
      <c r="A423" s="33">
        <v>2015</v>
      </c>
      <c r="B423" s="34" t="s">
        <v>473</v>
      </c>
      <c r="C423" s="36">
        <v>19092</v>
      </c>
      <c r="D423" s="36">
        <v>1041</v>
      </c>
      <c r="E423" s="37">
        <f t="shared" si="61"/>
        <v>18340.057636887606</v>
      </c>
      <c r="F423" s="38">
        <f t="shared" si="68"/>
        <v>0.70143344342997027</v>
      </c>
      <c r="G423" s="39">
        <f t="shared" si="62"/>
        <v>4683.8894614138198</v>
      </c>
      <c r="H423" s="39">
        <f t="shared" si="63"/>
        <v>1817.1399499511897</v>
      </c>
      <c r="I423" s="37">
        <f t="shared" si="64"/>
        <v>6501.0294113650098</v>
      </c>
      <c r="J423" s="40">
        <f t="shared" si="70"/>
        <v>-313.20606290218581</v>
      </c>
      <c r="K423" s="37">
        <f t="shared" si="65"/>
        <v>6187.8233484628236</v>
      </c>
      <c r="L423" s="37">
        <f t="shared" si="66"/>
        <v>6767571.6172309751</v>
      </c>
      <c r="M423" s="37">
        <f t="shared" si="67"/>
        <v>6441524.1057497989</v>
      </c>
      <c r="N423" s="41">
        <f>'jan-sep'!M423</f>
        <v>4950109.5542905228</v>
      </c>
      <c r="O423" s="41">
        <f t="shared" si="69"/>
        <v>1491414.5514592761</v>
      </c>
    </row>
    <row r="424" spans="1:15" s="34" customFormat="1" x14ac:dyDescent="0.3">
      <c r="A424" s="33">
        <v>2017</v>
      </c>
      <c r="B424" s="34" t="s">
        <v>474</v>
      </c>
      <c r="C424" s="36">
        <v>22747</v>
      </c>
      <c r="D424" s="36">
        <v>1049</v>
      </c>
      <c r="E424" s="37">
        <f t="shared" si="61"/>
        <v>21684.461391801717</v>
      </c>
      <c r="F424" s="38">
        <f t="shared" si="68"/>
        <v>0.82934343632504348</v>
      </c>
      <c r="G424" s="39">
        <f t="shared" si="62"/>
        <v>2677.2472084653541</v>
      </c>
      <c r="H424" s="39">
        <f t="shared" si="63"/>
        <v>646.59863573125108</v>
      </c>
      <c r="I424" s="37">
        <f t="shared" si="64"/>
        <v>3323.845844196605</v>
      </c>
      <c r="J424" s="40">
        <f t="shared" si="70"/>
        <v>-313.20606290218581</v>
      </c>
      <c r="K424" s="37">
        <f t="shared" si="65"/>
        <v>3010.6397812944192</v>
      </c>
      <c r="L424" s="37">
        <f t="shared" si="66"/>
        <v>3486714.2905622385</v>
      </c>
      <c r="M424" s="37">
        <f t="shared" si="67"/>
        <v>3158161.130577846</v>
      </c>
      <c r="N424" s="41">
        <f>'jan-sep'!M424</f>
        <v>3108435.6603753683</v>
      </c>
      <c r="O424" s="41">
        <f t="shared" si="69"/>
        <v>49725.470202477649</v>
      </c>
    </row>
    <row r="425" spans="1:15" s="34" customFormat="1" x14ac:dyDescent="0.3">
      <c r="A425" s="33">
        <v>2018</v>
      </c>
      <c r="B425" s="34" t="s">
        <v>475</v>
      </c>
      <c r="C425" s="36">
        <v>27610</v>
      </c>
      <c r="D425" s="36">
        <v>1241</v>
      </c>
      <c r="E425" s="37">
        <f t="shared" si="61"/>
        <v>22248.186946011283</v>
      </c>
      <c r="F425" s="38">
        <f t="shared" si="68"/>
        <v>0.85090367154717172</v>
      </c>
      <c r="G425" s="39">
        <f t="shared" si="62"/>
        <v>2339.0118759396141</v>
      </c>
      <c r="H425" s="39">
        <f t="shared" si="63"/>
        <v>449.29469175790285</v>
      </c>
      <c r="I425" s="37">
        <f t="shared" si="64"/>
        <v>2788.306567697517</v>
      </c>
      <c r="J425" s="40">
        <f t="shared" si="70"/>
        <v>-313.20606290218581</v>
      </c>
      <c r="K425" s="37">
        <f t="shared" si="65"/>
        <v>2475.1005047953313</v>
      </c>
      <c r="L425" s="37">
        <f t="shared" si="66"/>
        <v>3460288.4505126188</v>
      </c>
      <c r="M425" s="37">
        <f t="shared" si="67"/>
        <v>3071599.7264510063</v>
      </c>
      <c r="N425" s="41">
        <f>'jan-sep'!M425</f>
        <v>2691862.2064116606</v>
      </c>
      <c r="O425" s="41">
        <f t="shared" si="69"/>
        <v>379737.5200393456</v>
      </c>
    </row>
    <row r="426" spans="1:15" s="34" customFormat="1" x14ac:dyDescent="0.3">
      <c r="A426" s="33">
        <v>2019</v>
      </c>
      <c r="B426" s="34" t="s">
        <v>476</v>
      </c>
      <c r="C426" s="36">
        <v>71292</v>
      </c>
      <c r="D426" s="36">
        <v>3278</v>
      </c>
      <c r="E426" s="37">
        <f t="shared" si="61"/>
        <v>21748.627211714462</v>
      </c>
      <c r="F426" s="38">
        <f t="shared" si="68"/>
        <v>0.83179752087063286</v>
      </c>
      <c r="G426" s="39">
        <f t="shared" si="62"/>
        <v>2638.747716517707</v>
      </c>
      <c r="H426" s="39">
        <f t="shared" si="63"/>
        <v>624.14059876179033</v>
      </c>
      <c r="I426" s="37">
        <f t="shared" si="64"/>
        <v>3262.8883152794974</v>
      </c>
      <c r="J426" s="40">
        <f t="shared" si="70"/>
        <v>-313.20606290218581</v>
      </c>
      <c r="K426" s="37">
        <f t="shared" si="65"/>
        <v>2949.6822523773117</v>
      </c>
      <c r="L426" s="37">
        <f t="shared" si="66"/>
        <v>10695747.897486193</v>
      </c>
      <c r="M426" s="37">
        <f t="shared" si="67"/>
        <v>9669058.4232928269</v>
      </c>
      <c r="N426" s="41">
        <f>'jan-sep'!M426</f>
        <v>7308321.9682654524</v>
      </c>
      <c r="O426" s="41">
        <f t="shared" si="69"/>
        <v>2360736.4550273744</v>
      </c>
    </row>
    <row r="427" spans="1:15" s="34" customFormat="1" x14ac:dyDescent="0.3">
      <c r="A427" s="33">
        <v>2020</v>
      </c>
      <c r="B427" s="34" t="s">
        <v>477</v>
      </c>
      <c r="C427" s="36">
        <v>82942</v>
      </c>
      <c r="D427" s="36">
        <v>3925</v>
      </c>
      <c r="E427" s="37">
        <f t="shared" si="61"/>
        <v>21131.71974522293</v>
      </c>
      <c r="F427" s="38">
        <f t="shared" si="68"/>
        <v>0.80820329139403191</v>
      </c>
      <c r="G427" s="39">
        <f t="shared" si="62"/>
        <v>3008.8921964126262</v>
      </c>
      <c r="H427" s="39">
        <f t="shared" si="63"/>
        <v>840.05821203382629</v>
      </c>
      <c r="I427" s="37">
        <f t="shared" si="64"/>
        <v>3848.9504084464525</v>
      </c>
      <c r="J427" s="40">
        <f t="shared" si="70"/>
        <v>-313.20606290218581</v>
      </c>
      <c r="K427" s="37">
        <f t="shared" si="65"/>
        <v>3535.7443455442667</v>
      </c>
      <c r="L427" s="37">
        <f t="shared" si="66"/>
        <v>15107130.353152325</v>
      </c>
      <c r="M427" s="37">
        <f t="shared" si="67"/>
        <v>13877796.556261247</v>
      </c>
      <c r="N427" s="41">
        <f>'jan-sep'!M427</f>
        <v>11522420.797877342</v>
      </c>
      <c r="O427" s="41">
        <f t="shared" si="69"/>
        <v>2355375.7583839055</v>
      </c>
    </row>
    <row r="428" spans="1:15" s="34" customFormat="1" x14ac:dyDescent="0.3">
      <c r="A428" s="33">
        <v>2021</v>
      </c>
      <c r="B428" s="34" t="s">
        <v>478</v>
      </c>
      <c r="C428" s="36">
        <v>49184</v>
      </c>
      <c r="D428" s="36">
        <v>2708</v>
      </c>
      <c r="E428" s="37">
        <f t="shared" si="61"/>
        <v>18162.481536189069</v>
      </c>
      <c r="F428" s="38">
        <f t="shared" si="68"/>
        <v>0.69464187176482362</v>
      </c>
      <c r="G428" s="39">
        <f t="shared" si="62"/>
        <v>4790.435121832943</v>
      </c>
      <c r="H428" s="39">
        <f t="shared" si="63"/>
        <v>1879.2915851956777</v>
      </c>
      <c r="I428" s="37">
        <f t="shared" si="64"/>
        <v>6669.7267070286207</v>
      </c>
      <c r="J428" s="40">
        <f t="shared" si="70"/>
        <v>-313.20606290218581</v>
      </c>
      <c r="K428" s="37">
        <f t="shared" si="65"/>
        <v>6356.5206441264345</v>
      </c>
      <c r="L428" s="37">
        <f t="shared" si="66"/>
        <v>18061619.922633506</v>
      </c>
      <c r="M428" s="37">
        <f t="shared" si="67"/>
        <v>17213457.904294383</v>
      </c>
      <c r="N428" s="41">
        <f>'jan-sep'!M428</f>
        <v>15852186.909720207</v>
      </c>
      <c r="O428" s="41">
        <f t="shared" si="69"/>
        <v>1361270.9945741761</v>
      </c>
    </row>
    <row r="429" spans="1:15" s="34" customFormat="1" x14ac:dyDescent="0.3">
      <c r="A429" s="33">
        <v>2022</v>
      </c>
      <c r="B429" s="34" t="s">
        <v>479</v>
      </c>
      <c r="C429" s="36">
        <v>26724</v>
      </c>
      <c r="D429" s="36">
        <v>1343</v>
      </c>
      <c r="E429" s="37">
        <f t="shared" si="61"/>
        <v>19898.734177215189</v>
      </c>
      <c r="F429" s="38">
        <f t="shared" si="68"/>
        <v>0.76104655231554463</v>
      </c>
      <c r="G429" s="39">
        <f t="shared" si="62"/>
        <v>3748.6835372172709</v>
      </c>
      <c r="H429" s="39">
        <f t="shared" si="63"/>
        <v>1271.6031608365358</v>
      </c>
      <c r="I429" s="37">
        <f t="shared" si="64"/>
        <v>5020.2866980538065</v>
      </c>
      <c r="J429" s="40">
        <f t="shared" si="70"/>
        <v>-313.20606290218581</v>
      </c>
      <c r="K429" s="37">
        <f t="shared" si="65"/>
        <v>4707.0806351516203</v>
      </c>
      <c r="L429" s="37">
        <f t="shared" si="66"/>
        <v>6742245.0354862623</v>
      </c>
      <c r="M429" s="37">
        <f t="shared" si="67"/>
        <v>6321609.2930086264</v>
      </c>
      <c r="N429" s="41">
        <f>'jan-sep'!M429</f>
        <v>4755070.0589934448</v>
      </c>
      <c r="O429" s="41">
        <f t="shared" si="69"/>
        <v>1566539.2340151817</v>
      </c>
    </row>
    <row r="430" spans="1:15" s="34" customFormat="1" x14ac:dyDescent="0.3">
      <c r="A430" s="33">
        <v>2023</v>
      </c>
      <c r="B430" s="34" t="s">
        <v>480</v>
      </c>
      <c r="C430" s="36">
        <v>21398</v>
      </c>
      <c r="D430" s="36">
        <v>1116</v>
      </c>
      <c r="E430" s="37">
        <f t="shared" si="61"/>
        <v>19173.835125448029</v>
      </c>
      <c r="F430" s="38">
        <f t="shared" si="68"/>
        <v>0.73332207902940461</v>
      </c>
      <c r="G430" s="39">
        <f t="shared" si="62"/>
        <v>4183.6229682775665</v>
      </c>
      <c r="H430" s="39">
        <f t="shared" si="63"/>
        <v>1525.3178289550415</v>
      </c>
      <c r="I430" s="37">
        <f t="shared" si="64"/>
        <v>5708.940797232608</v>
      </c>
      <c r="J430" s="40">
        <f t="shared" si="70"/>
        <v>-313.20606290218581</v>
      </c>
      <c r="K430" s="37">
        <f t="shared" si="65"/>
        <v>5395.7347343304218</v>
      </c>
      <c r="L430" s="37">
        <f t="shared" si="66"/>
        <v>6371177.9297115905</v>
      </c>
      <c r="M430" s="37">
        <f t="shared" si="67"/>
        <v>6021639.9635127503</v>
      </c>
      <c r="N430" s="41">
        <f>'jan-sep'!M430</f>
        <v>4181641.79883595</v>
      </c>
      <c r="O430" s="41">
        <f t="shared" si="69"/>
        <v>1839998.1646768004</v>
      </c>
    </row>
    <row r="431" spans="1:15" s="34" customFormat="1" x14ac:dyDescent="0.3">
      <c r="A431" s="33">
        <v>2024</v>
      </c>
      <c r="B431" s="34" t="s">
        <v>481</v>
      </c>
      <c r="C431" s="36">
        <v>20113</v>
      </c>
      <c r="D431" s="36">
        <v>1020</v>
      </c>
      <c r="E431" s="37">
        <f t="shared" si="61"/>
        <v>19718.627450980392</v>
      </c>
      <c r="F431" s="38">
        <f t="shared" si="68"/>
        <v>0.7541581944014627</v>
      </c>
      <c r="G431" s="39">
        <f t="shared" si="62"/>
        <v>3856.7475729581492</v>
      </c>
      <c r="H431" s="39">
        <f t="shared" si="63"/>
        <v>1334.6405150187147</v>
      </c>
      <c r="I431" s="37">
        <f t="shared" si="64"/>
        <v>5191.388087976864</v>
      </c>
      <c r="J431" s="40">
        <f t="shared" si="70"/>
        <v>-313.20606290218581</v>
      </c>
      <c r="K431" s="37">
        <f t="shared" si="65"/>
        <v>4878.1820250746778</v>
      </c>
      <c r="L431" s="37">
        <f t="shared" si="66"/>
        <v>5295215.8497364009</v>
      </c>
      <c r="M431" s="37">
        <f t="shared" si="67"/>
        <v>4975745.6655761711</v>
      </c>
      <c r="N431" s="41">
        <f>'jan-sep'!M431</f>
        <v>4119178.5258178036</v>
      </c>
      <c r="O431" s="41">
        <f t="shared" si="69"/>
        <v>856567.13975836756</v>
      </c>
    </row>
    <row r="432" spans="1:15" s="34" customFormat="1" x14ac:dyDescent="0.3">
      <c r="A432" s="33">
        <v>2025</v>
      </c>
      <c r="B432" s="34" t="s">
        <v>482</v>
      </c>
      <c r="C432" s="36">
        <v>60150</v>
      </c>
      <c r="D432" s="36">
        <v>2909</v>
      </c>
      <c r="E432" s="37">
        <f t="shared" si="61"/>
        <v>20677.20866277071</v>
      </c>
      <c r="F432" s="38">
        <f t="shared" si="68"/>
        <v>0.79082007047108793</v>
      </c>
      <c r="G432" s="39">
        <f t="shared" si="62"/>
        <v>3281.5988458839579</v>
      </c>
      <c r="H432" s="39">
        <f t="shared" si="63"/>
        <v>999.13709089210329</v>
      </c>
      <c r="I432" s="37">
        <f t="shared" si="64"/>
        <v>4280.735936776061</v>
      </c>
      <c r="J432" s="40">
        <f t="shared" si="70"/>
        <v>-313.20606290218581</v>
      </c>
      <c r="K432" s="37">
        <f t="shared" si="65"/>
        <v>3967.5298738738752</v>
      </c>
      <c r="L432" s="37">
        <f t="shared" si="66"/>
        <v>12452660.840081561</v>
      </c>
      <c r="M432" s="37">
        <f t="shared" si="67"/>
        <v>11541544.403099103</v>
      </c>
      <c r="N432" s="41">
        <f>'jan-sep'!M432</f>
        <v>10776405.325101953</v>
      </c>
      <c r="O432" s="41">
        <f t="shared" si="69"/>
        <v>765139.0779971499</v>
      </c>
    </row>
    <row r="433" spans="1:15" s="34" customFormat="1" x14ac:dyDescent="0.3">
      <c r="A433" s="33">
        <v>2027</v>
      </c>
      <c r="B433" s="34" t="s">
        <v>483</v>
      </c>
      <c r="C433" s="36">
        <v>16366</v>
      </c>
      <c r="D433" s="36">
        <v>934</v>
      </c>
      <c r="E433" s="37">
        <f t="shared" si="61"/>
        <v>17522.483940042828</v>
      </c>
      <c r="F433" s="38">
        <f t="shared" si="68"/>
        <v>0.67016453769424522</v>
      </c>
      <c r="G433" s="39">
        <f t="shared" si="62"/>
        <v>5174.4336795206873</v>
      </c>
      <c r="H433" s="39">
        <f t="shared" si="63"/>
        <v>2103.2907438468619</v>
      </c>
      <c r="I433" s="37">
        <f t="shared" si="64"/>
        <v>7277.7244233675492</v>
      </c>
      <c r="J433" s="40">
        <f t="shared" si="70"/>
        <v>-313.20606290218581</v>
      </c>
      <c r="K433" s="37">
        <f t="shared" si="65"/>
        <v>6964.518360465363</v>
      </c>
      <c r="L433" s="37">
        <f t="shared" si="66"/>
        <v>6797394.6114252908</v>
      </c>
      <c r="M433" s="37">
        <f t="shared" si="67"/>
        <v>6504860.1486746492</v>
      </c>
      <c r="N433" s="41">
        <f>'jan-sep'!M433</f>
        <v>5499522.8854057137</v>
      </c>
      <c r="O433" s="41">
        <f t="shared" si="69"/>
        <v>1005337.2632689355</v>
      </c>
    </row>
    <row r="434" spans="1:15" s="34" customFormat="1" x14ac:dyDescent="0.3">
      <c r="A434" s="33">
        <v>2028</v>
      </c>
      <c r="B434" s="34" t="s">
        <v>484</v>
      </c>
      <c r="C434" s="36">
        <v>45858</v>
      </c>
      <c r="D434" s="36">
        <v>2235</v>
      </c>
      <c r="E434" s="37">
        <f t="shared" si="61"/>
        <v>20518.120805369126</v>
      </c>
      <c r="F434" s="38">
        <f t="shared" si="68"/>
        <v>0.78473559975488649</v>
      </c>
      <c r="G434" s="39">
        <f t="shared" si="62"/>
        <v>3377.0515603249082</v>
      </c>
      <c r="H434" s="39">
        <f t="shared" si="63"/>
        <v>1054.8178409826578</v>
      </c>
      <c r="I434" s="37">
        <f t="shared" si="64"/>
        <v>4431.8694013075656</v>
      </c>
      <c r="J434" s="40">
        <f t="shared" si="70"/>
        <v>-313.20606290218581</v>
      </c>
      <c r="K434" s="37">
        <f t="shared" si="65"/>
        <v>4118.6633384053794</v>
      </c>
      <c r="L434" s="37">
        <f t="shared" si="66"/>
        <v>9905228.1119224094</v>
      </c>
      <c r="M434" s="37">
        <f t="shared" si="67"/>
        <v>9205212.5613360237</v>
      </c>
      <c r="N434" s="41">
        <f>'jan-sep'!M434</f>
        <v>7441330.8874537172</v>
      </c>
      <c r="O434" s="41">
        <f t="shared" si="69"/>
        <v>1763881.6738823066</v>
      </c>
    </row>
    <row r="435" spans="1:15" s="34" customFormat="1" x14ac:dyDescent="0.3">
      <c r="A435" s="33">
        <v>2030</v>
      </c>
      <c r="B435" s="34" t="s">
        <v>485</v>
      </c>
      <c r="C435" s="36">
        <v>242874</v>
      </c>
      <c r="D435" s="36">
        <v>10221</v>
      </c>
      <c r="E435" s="37">
        <f t="shared" si="61"/>
        <v>23762.254182565306</v>
      </c>
      <c r="F435" s="38">
        <f t="shared" si="68"/>
        <v>0.90881065397587124</v>
      </c>
      <c r="G435" s="39">
        <f t="shared" si="62"/>
        <v>1430.5715340072004</v>
      </c>
      <c r="H435" s="39">
        <f t="shared" si="63"/>
        <v>0</v>
      </c>
      <c r="I435" s="37">
        <f t="shared" si="64"/>
        <v>1430.5715340072004</v>
      </c>
      <c r="J435" s="40">
        <f t="shared" si="70"/>
        <v>-313.20606290218581</v>
      </c>
      <c r="K435" s="37">
        <f t="shared" si="65"/>
        <v>1117.3654711050146</v>
      </c>
      <c r="L435" s="37">
        <f t="shared" si="66"/>
        <v>14621871.649087595</v>
      </c>
      <c r="M435" s="37">
        <f t="shared" si="67"/>
        <v>11420592.480164355</v>
      </c>
      <c r="N435" s="41">
        <f>'jan-sep'!M435</f>
        <v>8633224.0866361093</v>
      </c>
      <c r="O435" s="41">
        <f t="shared" si="69"/>
        <v>2787368.3935282454</v>
      </c>
    </row>
    <row r="436" spans="1:15" s="34" customFormat="1" x14ac:dyDescent="0.3">
      <c r="A436" s="42"/>
      <c r="C436" s="36"/>
      <c r="D436" s="43"/>
      <c r="E436" s="37"/>
      <c r="F436" s="38"/>
      <c r="G436" s="39"/>
      <c r="H436" s="39"/>
      <c r="I436" s="37"/>
      <c r="J436" s="40"/>
      <c r="K436" s="37"/>
      <c r="M436" s="37"/>
      <c r="N436" s="41"/>
      <c r="O436" s="41"/>
    </row>
    <row r="437" spans="1:15" s="60" customFormat="1" ht="14.4" thickBot="1" x14ac:dyDescent="0.35">
      <c r="A437" s="44"/>
      <c r="B437" s="44" t="s">
        <v>33</v>
      </c>
      <c r="C437" s="45">
        <f>SUM(C8:C436)</f>
        <v>135067849</v>
      </c>
      <c r="D437" s="46">
        <f>SUM(D8:D435)</f>
        <v>5165802</v>
      </c>
      <c r="E437" s="46">
        <f>(C437*1000)/D437</f>
        <v>26146.540072577307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1617960506.1522372</v>
      </c>
      <c r="M437" s="46">
        <f>SUM(M8:M436)</f>
        <v>4.5746564865112305E-6</v>
      </c>
      <c r="N437" s="46">
        <f>jan!M437</f>
        <v>-1.1047814041376114E-7</v>
      </c>
      <c r="O437" s="46">
        <f t="shared" si="69"/>
        <v>4.6851346269249916E-6</v>
      </c>
    </row>
    <row r="438" spans="1:15" s="34" customFormat="1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O438" s="51"/>
    </row>
    <row r="439" spans="1:15" s="34" customFormat="1" x14ac:dyDescent="0.3">
      <c r="A439" s="52" t="s">
        <v>34</v>
      </c>
      <c r="B439" s="52"/>
      <c r="C439" s="52"/>
      <c r="D439" s="53">
        <f>L437</f>
        <v>1617960506.1522372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-313.20606290218581</v>
      </c>
      <c r="J439" s="57" t="s">
        <v>37</v>
      </c>
      <c r="M439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8.6640625" defaultRowHeight="13.8" x14ac:dyDescent="0.3"/>
  <cols>
    <col min="1" max="1" width="6.44140625" style="2" customWidth="1"/>
    <col min="2" max="2" width="14" style="2" bestFit="1" customWidth="1"/>
    <col min="3" max="3" width="11.44140625" style="2" customWidth="1"/>
    <col min="4" max="4" width="12.33203125" style="2" bestFit="1" customWidth="1"/>
    <col min="5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12" width="11.44140625" style="2" customWidth="1"/>
    <col min="13" max="13" width="13.44140625" style="2" bestFit="1" customWidth="1"/>
    <col min="14" max="232" width="11.44140625" style="2" customWidth="1"/>
    <col min="233" max="16384" width="8.6640625" style="2"/>
  </cols>
  <sheetData>
    <row r="1" spans="1:15" ht="22.5" customHeight="1" x14ac:dyDescent="0.3">
      <c r="A1" s="77" t="s">
        <v>501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</row>
    <row r="2" spans="1:15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502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</row>
    <row r="3" spans="1:15" x14ac:dyDescent="0.3">
      <c r="A3" s="80"/>
      <c r="B3" s="80"/>
      <c r="C3" s="8" t="s">
        <v>54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51</v>
      </c>
      <c r="O4" s="17" t="s">
        <v>56</v>
      </c>
    </row>
    <row r="5" spans="1:15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55</v>
      </c>
      <c r="N5" s="27"/>
      <c r="O5" s="27"/>
    </row>
    <row r="6" spans="1:15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3">
      <c r="A8" s="33">
        <v>101</v>
      </c>
      <c r="B8" s="34" t="s">
        <v>64</v>
      </c>
      <c r="C8" s="36">
        <v>494419</v>
      </c>
      <c r="D8" s="36">
        <v>30328</v>
      </c>
      <c r="E8" s="37">
        <f t="shared" ref="E8:E71" si="1">(C8*1000)/D8</f>
        <v>16302.393827486152</v>
      </c>
      <c r="F8" s="38">
        <f>IF(ISNUMBER(C8),E8/E$437,"")</f>
        <v>0.76787829350243297</v>
      </c>
      <c r="G8" s="39">
        <f t="shared" ref="G8:G71" si="2">(E$437-E8)*0.6</f>
        <v>2956.8275394044585</v>
      </c>
      <c r="H8" s="39">
        <f t="shared" ref="H8:H71" si="3">IF(E8&gt;=E$437*0.9,0,IF(E8&lt;0.9*E$437,(E$437*0.9-E8)*0.35))</f>
        <v>981.75067422532595</v>
      </c>
      <c r="I8" s="37">
        <f t="shared" ref="I8:I71" si="4">G8+H8</f>
        <v>3938.5782136297844</v>
      </c>
      <c r="J8" s="40">
        <f>I$439</f>
        <v>-260.08908913593871</v>
      </c>
      <c r="K8" s="37">
        <f t="shared" ref="K8:K71" si="5">I8+J8</f>
        <v>3678.4891244938458</v>
      </c>
      <c r="L8" s="37">
        <f t="shared" ref="L8:L71" si="6">(I8*D8)</f>
        <v>119449200.0629641</v>
      </c>
      <c r="M8" s="37">
        <f t="shared" ref="M8:M71" si="7">(K8*D8)</f>
        <v>111561218.16764936</v>
      </c>
      <c r="N8" s="41">
        <f>'jan-aug'!M8</f>
        <v>90344848.154661641</v>
      </c>
      <c r="O8" s="41">
        <f>M8-N8</f>
        <v>21216370.012987718</v>
      </c>
    </row>
    <row r="9" spans="1:15" s="34" customFormat="1" x14ac:dyDescent="0.3">
      <c r="A9" s="33">
        <v>104</v>
      </c>
      <c r="B9" s="34" t="s">
        <v>65</v>
      </c>
      <c r="C9" s="36">
        <v>563042</v>
      </c>
      <c r="D9" s="36">
        <v>31802</v>
      </c>
      <c r="E9" s="37">
        <f t="shared" si="1"/>
        <v>17704.609772970252</v>
      </c>
      <c r="F9" s="38">
        <f t="shared" ref="F9:F72" si="8">IF(ISNUMBER(C9),E9/E$437,"")</f>
        <v>0.83392572179635882</v>
      </c>
      <c r="G9" s="39">
        <f t="shared" si="2"/>
        <v>2115.4979721139985</v>
      </c>
      <c r="H9" s="39">
        <f t="shared" si="3"/>
        <v>490.97509330589088</v>
      </c>
      <c r="I9" s="37">
        <f t="shared" si="4"/>
        <v>2606.4730654198893</v>
      </c>
      <c r="J9" s="40">
        <f>I$439</f>
        <v>-260.08908913593871</v>
      </c>
      <c r="K9" s="37">
        <f t="shared" si="5"/>
        <v>2346.3839762839507</v>
      </c>
      <c r="L9" s="37">
        <f t="shared" si="6"/>
        <v>82891056.426483318</v>
      </c>
      <c r="M9" s="37">
        <f t="shared" si="7"/>
        <v>74619703.213782206</v>
      </c>
      <c r="N9" s="41">
        <f>'jan-aug'!M9</f>
        <v>62163906.769801863</v>
      </c>
      <c r="O9" s="41">
        <f t="shared" ref="O9:O72" si="9">M9-N9</f>
        <v>12455796.443980344</v>
      </c>
    </row>
    <row r="10" spans="1:15" s="34" customFormat="1" x14ac:dyDescent="0.3">
      <c r="A10" s="33">
        <v>105</v>
      </c>
      <c r="B10" s="34" t="s">
        <v>66</v>
      </c>
      <c r="C10" s="36">
        <v>896376</v>
      </c>
      <c r="D10" s="36">
        <v>54192</v>
      </c>
      <c r="E10" s="37">
        <f t="shared" si="1"/>
        <v>16540.744021257749</v>
      </c>
      <c r="F10" s="38">
        <f t="shared" si="8"/>
        <v>0.77910510730573623</v>
      </c>
      <c r="G10" s="39">
        <f t="shared" si="2"/>
        <v>2813.8174231415001</v>
      </c>
      <c r="H10" s="39">
        <f t="shared" si="3"/>
        <v>898.32810640526691</v>
      </c>
      <c r="I10" s="37">
        <f t="shared" si="4"/>
        <v>3712.1455295467667</v>
      </c>
      <c r="J10" s="40">
        <f t="shared" ref="J10:J73" si="10">I$439</f>
        <v>-260.08908913593871</v>
      </c>
      <c r="K10" s="37">
        <f t="shared" si="5"/>
        <v>3452.0564404108281</v>
      </c>
      <c r="L10" s="37">
        <f t="shared" si="6"/>
        <v>201168590.53719839</v>
      </c>
      <c r="M10" s="37">
        <f t="shared" si="7"/>
        <v>187073842.6187436</v>
      </c>
      <c r="N10" s="41">
        <f>'jan-aug'!M10</f>
        <v>147107161.51402748</v>
      </c>
      <c r="O10" s="41">
        <f t="shared" si="9"/>
        <v>39966681.104716122</v>
      </c>
    </row>
    <row r="11" spans="1:15" s="34" customFormat="1" x14ac:dyDescent="0.3">
      <c r="A11" s="33">
        <v>106</v>
      </c>
      <c r="B11" s="34" t="s">
        <v>67</v>
      </c>
      <c r="C11" s="36">
        <v>1394478</v>
      </c>
      <c r="D11" s="36">
        <v>78159</v>
      </c>
      <c r="E11" s="37">
        <f t="shared" si="1"/>
        <v>17841.553755805475</v>
      </c>
      <c r="F11" s="38">
        <f t="shared" si="8"/>
        <v>0.84037608196785962</v>
      </c>
      <c r="G11" s="39">
        <f t="shared" si="2"/>
        <v>2033.3315824128649</v>
      </c>
      <c r="H11" s="39">
        <f t="shared" si="3"/>
        <v>443.04469931356306</v>
      </c>
      <c r="I11" s="37">
        <f t="shared" si="4"/>
        <v>2476.3762817264278</v>
      </c>
      <c r="J11" s="40">
        <f t="shared" si="10"/>
        <v>-260.08908913593871</v>
      </c>
      <c r="K11" s="37">
        <f t="shared" si="5"/>
        <v>2216.2871925904892</v>
      </c>
      <c r="L11" s="37">
        <f t="shared" si="6"/>
        <v>193551093.80345586</v>
      </c>
      <c r="M11" s="37">
        <f t="shared" si="7"/>
        <v>173222790.68568003</v>
      </c>
      <c r="N11" s="41">
        <f>'jan-aug'!M11</f>
        <v>145480222.11719206</v>
      </c>
      <c r="O11" s="41">
        <f t="shared" si="9"/>
        <v>27742568.568487972</v>
      </c>
    </row>
    <row r="12" spans="1:15" s="34" customFormat="1" x14ac:dyDescent="0.3">
      <c r="A12" s="33">
        <v>111</v>
      </c>
      <c r="B12" s="34" t="s">
        <v>68</v>
      </c>
      <c r="C12" s="36">
        <v>96145</v>
      </c>
      <c r="D12" s="36">
        <v>4480</v>
      </c>
      <c r="E12" s="37">
        <f t="shared" si="1"/>
        <v>21460.9375</v>
      </c>
      <c r="F12" s="38">
        <f t="shared" si="8"/>
        <v>1.0108569476881244</v>
      </c>
      <c r="G12" s="39">
        <f t="shared" si="2"/>
        <v>-138.29866410385003</v>
      </c>
      <c r="H12" s="39">
        <f t="shared" si="3"/>
        <v>0</v>
      </c>
      <c r="I12" s="37">
        <f t="shared" si="4"/>
        <v>-138.29866410385003</v>
      </c>
      <c r="J12" s="40">
        <f t="shared" si="10"/>
        <v>-260.08908913593871</v>
      </c>
      <c r="K12" s="37">
        <f t="shared" si="5"/>
        <v>-398.38775323978871</v>
      </c>
      <c r="L12" s="37">
        <f t="shared" si="6"/>
        <v>-619578.01518524811</v>
      </c>
      <c r="M12" s="37">
        <f t="shared" si="7"/>
        <v>-1784777.1345142534</v>
      </c>
      <c r="N12" s="41">
        <f>'jan-aug'!M12</f>
        <v>-1186218.9765543682</v>
      </c>
      <c r="O12" s="41">
        <f t="shared" si="9"/>
        <v>-598558.1579598852</v>
      </c>
    </row>
    <row r="13" spans="1:15" s="34" customFormat="1" x14ac:dyDescent="0.3">
      <c r="A13" s="33">
        <v>118</v>
      </c>
      <c r="B13" s="34" t="s">
        <v>69</v>
      </c>
      <c r="C13" s="36">
        <v>23757</v>
      </c>
      <c r="D13" s="36">
        <v>1406</v>
      </c>
      <c r="E13" s="37">
        <f t="shared" si="1"/>
        <v>16896.87055476529</v>
      </c>
      <c r="F13" s="38">
        <f t="shared" si="8"/>
        <v>0.79587944349921269</v>
      </c>
      <c r="G13" s="39">
        <f t="shared" si="2"/>
        <v>2600.1415030369758</v>
      </c>
      <c r="H13" s="39">
        <f t="shared" si="3"/>
        <v>773.68381967762775</v>
      </c>
      <c r="I13" s="37">
        <f t="shared" si="4"/>
        <v>3373.8253227146033</v>
      </c>
      <c r="J13" s="40">
        <f t="shared" si="10"/>
        <v>-260.08908913593871</v>
      </c>
      <c r="K13" s="37">
        <f t="shared" si="5"/>
        <v>3113.7362335786647</v>
      </c>
      <c r="L13" s="37">
        <f t="shared" si="6"/>
        <v>4743598.403736732</v>
      </c>
      <c r="M13" s="37">
        <f t="shared" si="7"/>
        <v>4377913.144411603</v>
      </c>
      <c r="N13" s="41">
        <f>'jan-aug'!M13</f>
        <v>3701789.560981743</v>
      </c>
      <c r="O13" s="41">
        <f t="shared" si="9"/>
        <v>676123.58342985995</v>
      </c>
    </row>
    <row r="14" spans="1:15" s="34" customFormat="1" x14ac:dyDescent="0.3">
      <c r="A14" s="33">
        <v>119</v>
      </c>
      <c r="B14" s="34" t="s">
        <v>70</v>
      </c>
      <c r="C14" s="36">
        <v>58998</v>
      </c>
      <c r="D14" s="36">
        <v>3613</v>
      </c>
      <c r="E14" s="37">
        <f t="shared" si="1"/>
        <v>16329.366177691669</v>
      </c>
      <c r="F14" s="38">
        <f t="shared" si="8"/>
        <v>0.76914875000512417</v>
      </c>
      <c r="G14" s="39">
        <f t="shared" si="2"/>
        <v>2940.6441292811487</v>
      </c>
      <c r="H14" s="39">
        <f t="shared" si="3"/>
        <v>972.31035165339506</v>
      </c>
      <c r="I14" s="37">
        <f t="shared" si="4"/>
        <v>3912.9544809345439</v>
      </c>
      <c r="J14" s="40">
        <f t="shared" si="10"/>
        <v>-260.08908913593871</v>
      </c>
      <c r="K14" s="37">
        <f t="shared" si="5"/>
        <v>3652.8653917986053</v>
      </c>
      <c r="L14" s="37">
        <f t="shared" si="6"/>
        <v>14137504.539616507</v>
      </c>
      <c r="M14" s="37">
        <f t="shared" si="7"/>
        <v>13197802.66056836</v>
      </c>
      <c r="N14" s="41">
        <f>'jan-aug'!M14</f>
        <v>10379952.833447399</v>
      </c>
      <c r="O14" s="41">
        <f t="shared" si="9"/>
        <v>2817849.8271209616</v>
      </c>
    </row>
    <row r="15" spans="1:15" s="34" customFormat="1" x14ac:dyDescent="0.3">
      <c r="A15" s="33">
        <v>121</v>
      </c>
      <c r="B15" s="34" t="s">
        <v>71</v>
      </c>
      <c r="C15" s="36">
        <v>12364</v>
      </c>
      <c r="D15" s="36">
        <v>672</v>
      </c>
      <c r="E15" s="37">
        <f t="shared" si="1"/>
        <v>18398.809523809523</v>
      </c>
      <c r="F15" s="38">
        <f t="shared" si="8"/>
        <v>0.86662404362965439</v>
      </c>
      <c r="G15" s="39">
        <f t="shared" si="2"/>
        <v>1698.9781216104361</v>
      </c>
      <c r="H15" s="39">
        <f t="shared" si="3"/>
        <v>248.00518051214621</v>
      </c>
      <c r="I15" s="37">
        <f t="shared" si="4"/>
        <v>1946.9833021225822</v>
      </c>
      <c r="J15" s="40">
        <f t="shared" si="10"/>
        <v>-260.08908913593871</v>
      </c>
      <c r="K15" s="37">
        <f t="shared" si="5"/>
        <v>1686.8942129866437</v>
      </c>
      <c r="L15" s="37">
        <f t="shared" si="6"/>
        <v>1308372.7790263752</v>
      </c>
      <c r="M15" s="37">
        <f t="shared" si="7"/>
        <v>1133592.9111270246</v>
      </c>
      <c r="N15" s="41">
        <f>'jan-aug'!M15</f>
        <v>945291.2410951145</v>
      </c>
      <c r="O15" s="41">
        <f t="shared" si="9"/>
        <v>188301.67003191006</v>
      </c>
    </row>
    <row r="16" spans="1:15" s="34" customFormat="1" x14ac:dyDescent="0.3">
      <c r="A16" s="33">
        <v>122</v>
      </c>
      <c r="B16" s="34" t="s">
        <v>72</v>
      </c>
      <c r="C16" s="36">
        <v>92881</v>
      </c>
      <c r="D16" s="36">
        <v>5346</v>
      </c>
      <c r="E16" s="37">
        <f t="shared" si="1"/>
        <v>17373.924429479986</v>
      </c>
      <c r="F16" s="38">
        <f t="shared" si="8"/>
        <v>0.81834972112230775</v>
      </c>
      <c r="G16" s="39">
        <f t="shared" si="2"/>
        <v>2313.9091782081582</v>
      </c>
      <c r="H16" s="39">
        <f t="shared" si="3"/>
        <v>606.71496352748397</v>
      </c>
      <c r="I16" s="37">
        <f t="shared" si="4"/>
        <v>2920.6241417356423</v>
      </c>
      <c r="J16" s="40">
        <f t="shared" si="10"/>
        <v>-260.08908913593871</v>
      </c>
      <c r="K16" s="37">
        <f t="shared" si="5"/>
        <v>2660.5350525997037</v>
      </c>
      <c r="L16" s="37">
        <f t="shared" si="6"/>
        <v>15613656.661718743</v>
      </c>
      <c r="M16" s="37">
        <f t="shared" si="7"/>
        <v>14223220.391198017</v>
      </c>
      <c r="N16" s="41">
        <f>'jan-aug'!M16</f>
        <v>11721920.051926311</v>
      </c>
      <c r="O16" s="41">
        <f t="shared" si="9"/>
        <v>2501300.3392717056</v>
      </c>
    </row>
    <row r="17" spans="1:15" s="34" customFormat="1" x14ac:dyDescent="0.3">
      <c r="A17" s="33">
        <v>123</v>
      </c>
      <c r="B17" s="34" t="s">
        <v>73</v>
      </c>
      <c r="C17" s="36">
        <v>103475</v>
      </c>
      <c r="D17" s="36">
        <v>5692</v>
      </c>
      <c r="E17" s="37">
        <f t="shared" si="1"/>
        <v>18179.023190442727</v>
      </c>
      <c r="F17" s="38">
        <f t="shared" si="8"/>
        <v>0.85627162812633706</v>
      </c>
      <c r="G17" s="39">
        <f t="shared" si="2"/>
        <v>1830.8499216305136</v>
      </c>
      <c r="H17" s="39">
        <f t="shared" si="3"/>
        <v>324.93039719052467</v>
      </c>
      <c r="I17" s="37">
        <f t="shared" si="4"/>
        <v>2155.7803188210382</v>
      </c>
      <c r="J17" s="40">
        <f t="shared" si="10"/>
        <v>-260.08908913593871</v>
      </c>
      <c r="K17" s="37">
        <f t="shared" si="5"/>
        <v>1895.6912296850996</v>
      </c>
      <c r="L17" s="37">
        <f t="shared" si="6"/>
        <v>12270701.574729349</v>
      </c>
      <c r="M17" s="37">
        <f t="shared" si="7"/>
        <v>10790274.479367588</v>
      </c>
      <c r="N17" s="41">
        <f>'jan-aug'!M17</f>
        <v>8404377.2980854101</v>
      </c>
      <c r="O17" s="41">
        <f t="shared" si="9"/>
        <v>2385897.1812821776</v>
      </c>
    </row>
    <row r="18" spans="1:15" s="34" customFormat="1" x14ac:dyDescent="0.3">
      <c r="A18" s="33">
        <v>124</v>
      </c>
      <c r="B18" s="34" t="s">
        <v>74</v>
      </c>
      <c r="C18" s="36">
        <v>280093</v>
      </c>
      <c r="D18" s="36">
        <v>15513</v>
      </c>
      <c r="E18" s="37">
        <f t="shared" si="1"/>
        <v>18055.372913040675</v>
      </c>
      <c r="F18" s="38">
        <f t="shared" si="8"/>
        <v>0.8504474304651013</v>
      </c>
      <c r="G18" s="39">
        <f t="shared" si="2"/>
        <v>1905.0400880717445</v>
      </c>
      <c r="H18" s="39">
        <f t="shared" si="3"/>
        <v>368.2079942812428</v>
      </c>
      <c r="I18" s="37">
        <f t="shared" si="4"/>
        <v>2273.2480823529872</v>
      </c>
      <c r="J18" s="40">
        <f t="shared" si="10"/>
        <v>-260.08908913593871</v>
      </c>
      <c r="K18" s="37">
        <f t="shared" si="5"/>
        <v>2013.1589932170486</v>
      </c>
      <c r="L18" s="37">
        <f t="shared" si="6"/>
        <v>35264897.50154189</v>
      </c>
      <c r="M18" s="37">
        <f t="shared" si="7"/>
        <v>31230135.461776074</v>
      </c>
      <c r="N18" s="41">
        <f>'jan-aug'!M18</f>
        <v>20502537.311173402</v>
      </c>
      <c r="O18" s="41">
        <f t="shared" si="9"/>
        <v>10727598.150602672</v>
      </c>
    </row>
    <row r="19" spans="1:15" s="34" customFormat="1" x14ac:dyDescent="0.3">
      <c r="A19" s="33">
        <v>125</v>
      </c>
      <c r="B19" s="34" t="s">
        <v>75</v>
      </c>
      <c r="C19" s="36">
        <v>190546</v>
      </c>
      <c r="D19" s="36">
        <v>11353</v>
      </c>
      <c r="E19" s="37">
        <f t="shared" si="1"/>
        <v>16783.757597110896</v>
      </c>
      <c r="F19" s="38">
        <f t="shared" si="8"/>
        <v>0.79055157657268649</v>
      </c>
      <c r="G19" s="39">
        <f t="shared" si="2"/>
        <v>2668.0092776296119</v>
      </c>
      <c r="H19" s="39">
        <f t="shared" si="3"/>
        <v>813.27335485666549</v>
      </c>
      <c r="I19" s="37">
        <f t="shared" si="4"/>
        <v>3481.2826324862772</v>
      </c>
      <c r="J19" s="40">
        <f t="shared" si="10"/>
        <v>-260.08908913593871</v>
      </c>
      <c r="K19" s="37">
        <f t="shared" si="5"/>
        <v>3221.1935433503386</v>
      </c>
      <c r="L19" s="37">
        <f t="shared" si="6"/>
        <v>39523001.726616703</v>
      </c>
      <c r="M19" s="37">
        <f t="shared" si="7"/>
        <v>36570210.297656395</v>
      </c>
      <c r="N19" s="41">
        <f>'jan-aug'!M19</f>
        <v>28958051.056775063</v>
      </c>
      <c r="O19" s="41">
        <f t="shared" si="9"/>
        <v>7612159.2408813313</v>
      </c>
    </row>
    <row r="20" spans="1:15" s="34" customFormat="1" x14ac:dyDescent="0.3">
      <c r="A20" s="33">
        <v>127</v>
      </c>
      <c r="B20" s="34" t="s">
        <v>76</v>
      </c>
      <c r="C20" s="36">
        <v>63371</v>
      </c>
      <c r="D20" s="36">
        <v>3731</v>
      </c>
      <c r="E20" s="37">
        <f t="shared" si="1"/>
        <v>16984.990619136959</v>
      </c>
      <c r="F20" s="38">
        <f t="shared" si="8"/>
        <v>0.80003009065993558</v>
      </c>
      <c r="G20" s="39">
        <f t="shared" si="2"/>
        <v>2547.2694644139742</v>
      </c>
      <c r="H20" s="39">
        <f t="shared" si="3"/>
        <v>742.8417971475435</v>
      </c>
      <c r="I20" s="37">
        <f t="shared" si="4"/>
        <v>3290.1112615615175</v>
      </c>
      <c r="J20" s="40">
        <f t="shared" si="10"/>
        <v>-260.08908913593871</v>
      </c>
      <c r="K20" s="37">
        <f t="shared" si="5"/>
        <v>3030.0221724255789</v>
      </c>
      <c r="L20" s="37">
        <f t="shared" si="6"/>
        <v>12275405.116886022</v>
      </c>
      <c r="M20" s="37">
        <f t="shared" si="7"/>
        <v>11305012.725319834</v>
      </c>
      <c r="N20" s="41">
        <f>'jan-aug'!M20</f>
        <v>8326405.0156635009</v>
      </c>
      <c r="O20" s="41">
        <f t="shared" si="9"/>
        <v>2978607.7096563336</v>
      </c>
    </row>
    <row r="21" spans="1:15" s="34" customFormat="1" x14ac:dyDescent="0.3">
      <c r="A21" s="33">
        <v>128</v>
      </c>
      <c r="B21" s="34" t="s">
        <v>77</v>
      </c>
      <c r="C21" s="36">
        <v>134246</v>
      </c>
      <c r="D21" s="36">
        <v>8020</v>
      </c>
      <c r="E21" s="37">
        <f t="shared" si="1"/>
        <v>16738.902743142145</v>
      </c>
      <c r="F21" s="38">
        <f t="shared" si="8"/>
        <v>0.78843881515339398</v>
      </c>
      <c r="G21" s="39">
        <f t="shared" si="2"/>
        <v>2694.9221900108628</v>
      </c>
      <c r="H21" s="39">
        <f t="shared" si="3"/>
        <v>828.97255374572831</v>
      </c>
      <c r="I21" s="37">
        <f t="shared" si="4"/>
        <v>3523.8947437565912</v>
      </c>
      <c r="J21" s="40">
        <f t="shared" si="10"/>
        <v>-260.08908913593871</v>
      </c>
      <c r="K21" s="37">
        <f t="shared" si="5"/>
        <v>3263.8056546206526</v>
      </c>
      <c r="L21" s="37">
        <f t="shared" si="6"/>
        <v>28261635.844927862</v>
      </c>
      <c r="M21" s="37">
        <f t="shared" si="7"/>
        <v>26175721.350057635</v>
      </c>
      <c r="N21" s="41">
        <f>'jan-aug'!M21</f>
        <v>21020723.740450621</v>
      </c>
      <c r="O21" s="41">
        <f t="shared" si="9"/>
        <v>5154997.6096070148</v>
      </c>
    </row>
    <row r="22" spans="1:15" s="34" customFormat="1" x14ac:dyDescent="0.3">
      <c r="A22" s="33">
        <v>135</v>
      </c>
      <c r="B22" s="34" t="s">
        <v>78</v>
      </c>
      <c r="C22" s="36">
        <v>133526</v>
      </c>
      <c r="D22" s="36">
        <v>7206</v>
      </c>
      <c r="E22" s="37">
        <f t="shared" si="1"/>
        <v>18529.836247571468</v>
      </c>
      <c r="F22" s="38">
        <f t="shared" si="8"/>
        <v>0.87279568799736085</v>
      </c>
      <c r="G22" s="39">
        <f t="shared" si="2"/>
        <v>1620.3620873532693</v>
      </c>
      <c r="H22" s="39">
        <f t="shared" si="3"/>
        <v>202.14582719546559</v>
      </c>
      <c r="I22" s="37">
        <f t="shared" si="4"/>
        <v>1822.5079145487348</v>
      </c>
      <c r="J22" s="40">
        <f t="shared" si="10"/>
        <v>-260.08908913593871</v>
      </c>
      <c r="K22" s="37">
        <f t="shared" si="5"/>
        <v>1562.4188254127962</v>
      </c>
      <c r="L22" s="37">
        <f t="shared" si="6"/>
        <v>13132992.032238184</v>
      </c>
      <c r="M22" s="37">
        <f t="shared" si="7"/>
        <v>11258790.055924609</v>
      </c>
      <c r="N22" s="41">
        <f>'jan-aug'!M22</f>
        <v>9578732.4156717248</v>
      </c>
      <c r="O22" s="41">
        <f t="shared" si="9"/>
        <v>1680057.6402528845</v>
      </c>
    </row>
    <row r="23" spans="1:15" s="34" customFormat="1" x14ac:dyDescent="0.3">
      <c r="A23" s="33">
        <v>136</v>
      </c>
      <c r="B23" s="34" t="s">
        <v>79</v>
      </c>
      <c r="C23" s="36">
        <v>288359</v>
      </c>
      <c r="D23" s="36">
        <v>15242</v>
      </c>
      <c r="E23" s="37">
        <f t="shared" si="1"/>
        <v>18918.711455189608</v>
      </c>
      <c r="F23" s="38">
        <f t="shared" si="8"/>
        <v>0.89111255814361878</v>
      </c>
      <c r="G23" s="39">
        <f t="shared" si="2"/>
        <v>1387.036962782385</v>
      </c>
      <c r="H23" s="39">
        <f t="shared" si="3"/>
        <v>66.039504529116314</v>
      </c>
      <c r="I23" s="37">
        <f t="shared" si="4"/>
        <v>1453.0764673115013</v>
      </c>
      <c r="J23" s="40">
        <f t="shared" si="10"/>
        <v>-260.08908913593871</v>
      </c>
      <c r="K23" s="37">
        <f t="shared" si="5"/>
        <v>1192.9873781755628</v>
      </c>
      <c r="L23" s="37">
        <f t="shared" si="6"/>
        <v>22147791.514761902</v>
      </c>
      <c r="M23" s="37">
        <f t="shared" si="7"/>
        <v>18183513.618151929</v>
      </c>
      <c r="N23" s="41">
        <f>'jan-aug'!M23</f>
        <v>15019004.757100817</v>
      </c>
      <c r="O23" s="41">
        <f t="shared" si="9"/>
        <v>3164508.8610511124</v>
      </c>
    </row>
    <row r="24" spans="1:15" s="34" customFormat="1" x14ac:dyDescent="0.3">
      <c r="A24" s="33">
        <v>137</v>
      </c>
      <c r="B24" s="34" t="s">
        <v>80</v>
      </c>
      <c r="C24" s="36">
        <v>90645</v>
      </c>
      <c r="D24" s="36">
        <v>5100</v>
      </c>
      <c r="E24" s="37">
        <f t="shared" si="1"/>
        <v>17773.529411764706</v>
      </c>
      <c r="F24" s="38">
        <f t="shared" si="8"/>
        <v>0.8371719870495673</v>
      </c>
      <c r="G24" s="39">
        <f t="shared" si="2"/>
        <v>2074.146188837326</v>
      </c>
      <c r="H24" s="39">
        <f t="shared" si="3"/>
        <v>466.85321972783203</v>
      </c>
      <c r="I24" s="37">
        <f t="shared" si="4"/>
        <v>2540.9994085651579</v>
      </c>
      <c r="J24" s="40">
        <f t="shared" si="10"/>
        <v>-260.08908913593871</v>
      </c>
      <c r="K24" s="37">
        <f t="shared" si="5"/>
        <v>2280.9103194292193</v>
      </c>
      <c r="L24" s="37">
        <f t="shared" si="6"/>
        <v>12959096.983682305</v>
      </c>
      <c r="M24" s="37">
        <f t="shared" si="7"/>
        <v>11632642.629089018</v>
      </c>
      <c r="N24" s="41">
        <f>'jan-aug'!M24</f>
        <v>9988579.0618825648</v>
      </c>
      <c r="O24" s="41">
        <f t="shared" si="9"/>
        <v>1644063.5672064535</v>
      </c>
    </row>
    <row r="25" spans="1:15" s="34" customFormat="1" x14ac:dyDescent="0.3">
      <c r="A25" s="33">
        <v>138</v>
      </c>
      <c r="B25" s="34" t="s">
        <v>81</v>
      </c>
      <c r="C25" s="36">
        <v>93411</v>
      </c>
      <c r="D25" s="36">
        <v>5343</v>
      </c>
      <c r="E25" s="37">
        <f t="shared" si="1"/>
        <v>17482.874789444133</v>
      </c>
      <c r="F25" s="38">
        <f t="shared" si="8"/>
        <v>0.82348152062188129</v>
      </c>
      <c r="G25" s="39">
        <f t="shared" si="2"/>
        <v>2248.5389622296702</v>
      </c>
      <c r="H25" s="39">
        <f t="shared" si="3"/>
        <v>568.58233754003265</v>
      </c>
      <c r="I25" s="37">
        <f t="shared" si="4"/>
        <v>2817.121299769703</v>
      </c>
      <c r="J25" s="40">
        <f t="shared" si="10"/>
        <v>-260.08908913593871</v>
      </c>
      <c r="K25" s="37">
        <f t="shared" si="5"/>
        <v>2557.0322106337644</v>
      </c>
      <c r="L25" s="37">
        <f t="shared" si="6"/>
        <v>15051879.104669522</v>
      </c>
      <c r="M25" s="37">
        <f t="shared" si="7"/>
        <v>13662223.101416204</v>
      </c>
      <c r="N25" s="41">
        <f>'jan-aug'!M25</f>
        <v>11379589.064242851</v>
      </c>
      <c r="O25" s="41">
        <f t="shared" si="9"/>
        <v>2282634.0371733531</v>
      </c>
    </row>
    <row r="26" spans="1:15" s="34" customFormat="1" x14ac:dyDescent="0.3">
      <c r="A26" s="33">
        <v>211</v>
      </c>
      <c r="B26" s="34" t="s">
        <v>82</v>
      </c>
      <c r="C26" s="36">
        <v>339671</v>
      </c>
      <c r="D26" s="36">
        <v>16310</v>
      </c>
      <c r="E26" s="37">
        <f t="shared" si="1"/>
        <v>20825.935009196812</v>
      </c>
      <c r="F26" s="38">
        <f t="shared" si="8"/>
        <v>0.98094694587074482</v>
      </c>
      <c r="G26" s="39">
        <f t="shared" si="2"/>
        <v>242.70283037806291</v>
      </c>
      <c r="H26" s="39">
        <f t="shared" si="3"/>
        <v>0</v>
      </c>
      <c r="I26" s="37">
        <f>G26+H26</f>
        <v>242.70283037806291</v>
      </c>
      <c r="J26" s="40">
        <f>I$439</f>
        <v>-260.08908913593871</v>
      </c>
      <c r="K26" s="37">
        <f t="shared" si="5"/>
        <v>-17.386258757875794</v>
      </c>
      <c r="L26" s="37">
        <f t="shared" si="6"/>
        <v>3958483.1634662063</v>
      </c>
      <c r="M26" s="37">
        <f t="shared" si="7"/>
        <v>-283569.88034095417</v>
      </c>
      <c r="N26" s="41">
        <f>'jan-aug'!M26</f>
        <v>338921.53848177107</v>
      </c>
      <c r="O26" s="41">
        <f t="shared" si="9"/>
        <v>-622491.4188227253</v>
      </c>
    </row>
    <row r="27" spans="1:15" s="34" customFormat="1" x14ac:dyDescent="0.3">
      <c r="A27" s="33">
        <v>213</v>
      </c>
      <c r="B27" s="34" t="s">
        <v>83</v>
      </c>
      <c r="C27" s="36">
        <v>641764</v>
      </c>
      <c r="D27" s="36">
        <v>29775</v>
      </c>
      <c r="E27" s="37">
        <f t="shared" si="1"/>
        <v>21553.786733837111</v>
      </c>
      <c r="F27" s="38">
        <f t="shared" si="8"/>
        <v>1.0152303490417121</v>
      </c>
      <c r="G27" s="39">
        <f t="shared" si="2"/>
        <v>-194.00820440611642</v>
      </c>
      <c r="H27" s="39">
        <f t="shared" si="3"/>
        <v>0</v>
      </c>
      <c r="I27" s="37">
        <f t="shared" si="4"/>
        <v>-194.00820440611642</v>
      </c>
      <c r="J27" s="40">
        <f>I$439</f>
        <v>-260.08908913593871</v>
      </c>
      <c r="K27" s="37">
        <f>I27+J27</f>
        <v>-454.09729354205513</v>
      </c>
      <c r="L27" s="37">
        <f t="shared" si="6"/>
        <v>-5776594.2861921163</v>
      </c>
      <c r="M27" s="37">
        <f t="shared" si="7"/>
        <v>-13520746.915214691</v>
      </c>
      <c r="N27" s="41">
        <f>'jan-aug'!M27</f>
        <v>-9606947.7738629915</v>
      </c>
      <c r="O27" s="41">
        <f t="shared" si="9"/>
        <v>-3913799.1413516998</v>
      </c>
    </row>
    <row r="28" spans="1:15" s="34" customFormat="1" x14ac:dyDescent="0.3">
      <c r="A28" s="33">
        <v>214</v>
      </c>
      <c r="B28" s="34" t="s">
        <v>84</v>
      </c>
      <c r="C28" s="36">
        <v>377272</v>
      </c>
      <c r="D28" s="36">
        <v>18503</v>
      </c>
      <c r="E28" s="37">
        <f t="shared" si="1"/>
        <v>20389.774631140896</v>
      </c>
      <c r="F28" s="38">
        <f t="shared" si="8"/>
        <v>0.96040284110066654</v>
      </c>
      <c r="G28" s="39">
        <f t="shared" si="2"/>
        <v>504.39905721161267</v>
      </c>
      <c r="H28" s="39">
        <f t="shared" si="3"/>
        <v>0</v>
      </c>
      <c r="I28" s="37">
        <f t="shared" si="4"/>
        <v>504.39905721161267</v>
      </c>
      <c r="J28" s="40">
        <f t="shared" si="10"/>
        <v>-260.08908913593871</v>
      </c>
      <c r="K28" s="37">
        <f t="shared" si="5"/>
        <v>244.30996807567396</v>
      </c>
      <c r="L28" s="37">
        <f t="shared" si="6"/>
        <v>9332895.7555864695</v>
      </c>
      <c r="M28" s="37">
        <f t="shared" si="7"/>
        <v>4520467.3393041957</v>
      </c>
      <c r="N28" s="41">
        <f>'jan-aug'!M28</f>
        <v>5873315.3296461115</v>
      </c>
      <c r="O28" s="41">
        <f t="shared" si="9"/>
        <v>-1352847.9903419157</v>
      </c>
    </row>
    <row r="29" spans="1:15" s="34" customFormat="1" x14ac:dyDescent="0.3">
      <c r="A29" s="33">
        <v>215</v>
      </c>
      <c r="B29" s="34" t="s">
        <v>85</v>
      </c>
      <c r="C29" s="36">
        <v>387198</v>
      </c>
      <c r="D29" s="36">
        <v>15656</v>
      </c>
      <c r="E29" s="37">
        <f t="shared" si="1"/>
        <v>24731.604496678588</v>
      </c>
      <c r="F29" s="38">
        <f t="shared" si="8"/>
        <v>1.1649124942907274</v>
      </c>
      <c r="G29" s="39">
        <f t="shared" si="2"/>
        <v>-2100.6988621110031</v>
      </c>
      <c r="H29" s="39">
        <f t="shared" si="3"/>
        <v>0</v>
      </c>
      <c r="I29" s="37">
        <f t="shared" si="4"/>
        <v>-2100.6988621110031</v>
      </c>
      <c r="J29" s="40">
        <f t="shared" si="10"/>
        <v>-260.08908913593871</v>
      </c>
      <c r="K29" s="37">
        <f t="shared" si="5"/>
        <v>-2360.7879512469417</v>
      </c>
      <c r="L29" s="37">
        <f t="shared" si="6"/>
        <v>-32888541.385209866</v>
      </c>
      <c r="M29" s="37">
        <f t="shared" si="7"/>
        <v>-36960496.164722122</v>
      </c>
      <c r="N29" s="41">
        <f>'jan-aug'!M29</f>
        <v>-27572394.530565884</v>
      </c>
      <c r="O29" s="41">
        <f t="shared" si="9"/>
        <v>-9388101.6341562383</v>
      </c>
    </row>
    <row r="30" spans="1:15" s="34" customFormat="1" x14ac:dyDescent="0.3">
      <c r="A30" s="33">
        <v>216</v>
      </c>
      <c r="B30" s="34" t="s">
        <v>86</v>
      </c>
      <c r="C30" s="36">
        <v>407143</v>
      </c>
      <c r="D30" s="36">
        <v>18372</v>
      </c>
      <c r="E30" s="37">
        <f t="shared" si="1"/>
        <v>22161.060309166121</v>
      </c>
      <c r="F30" s="38">
        <f t="shared" si="8"/>
        <v>1.0438342584827016</v>
      </c>
      <c r="G30" s="39">
        <f t="shared" si="2"/>
        <v>-558.37234960352282</v>
      </c>
      <c r="H30" s="39">
        <f t="shared" si="3"/>
        <v>0</v>
      </c>
      <c r="I30" s="37">
        <f t="shared" si="4"/>
        <v>-558.37234960352282</v>
      </c>
      <c r="J30" s="40">
        <f t="shared" si="10"/>
        <v>-260.08908913593871</v>
      </c>
      <c r="K30" s="37">
        <f t="shared" si="5"/>
        <v>-818.46143873946153</v>
      </c>
      <c r="L30" s="37">
        <f t="shared" si="6"/>
        <v>-10258416.806915922</v>
      </c>
      <c r="M30" s="37">
        <f t="shared" si="7"/>
        <v>-15036773.552521387</v>
      </c>
      <c r="N30" s="41">
        <f>'jan-aug'!M30</f>
        <v>-11088579.785101939</v>
      </c>
      <c r="O30" s="41">
        <f t="shared" si="9"/>
        <v>-3948193.7674194481</v>
      </c>
    </row>
    <row r="31" spans="1:15" s="34" customFormat="1" x14ac:dyDescent="0.3">
      <c r="A31" s="33">
        <v>217</v>
      </c>
      <c r="B31" s="34" t="s">
        <v>87</v>
      </c>
      <c r="C31" s="36">
        <v>684919</v>
      </c>
      <c r="D31" s="36">
        <v>26580</v>
      </c>
      <c r="E31" s="37">
        <f t="shared" si="1"/>
        <v>25768.209179834463</v>
      </c>
      <c r="F31" s="38">
        <f t="shared" si="8"/>
        <v>1.2137388349840994</v>
      </c>
      <c r="G31" s="39">
        <f t="shared" si="2"/>
        <v>-2722.6616720045276</v>
      </c>
      <c r="H31" s="39">
        <f t="shared" si="3"/>
        <v>0</v>
      </c>
      <c r="I31" s="37">
        <f t="shared" si="4"/>
        <v>-2722.6616720045276</v>
      </c>
      <c r="J31" s="40">
        <f t="shared" si="10"/>
        <v>-260.08908913593871</v>
      </c>
      <c r="K31" s="37">
        <f t="shared" si="5"/>
        <v>-2982.7507611404662</v>
      </c>
      <c r="L31" s="37">
        <f t="shared" si="6"/>
        <v>-72368347.241880342</v>
      </c>
      <c r="M31" s="37">
        <f t="shared" si="7"/>
        <v>-79281515.231113598</v>
      </c>
      <c r="N31" s="41">
        <f>'jan-aug'!M31</f>
        <v>-61113565.267146215</v>
      </c>
      <c r="O31" s="41">
        <f t="shared" si="9"/>
        <v>-18167949.963967383</v>
      </c>
    </row>
    <row r="32" spans="1:15" s="34" customFormat="1" x14ac:dyDescent="0.3">
      <c r="A32" s="33">
        <v>219</v>
      </c>
      <c r="B32" s="34" t="s">
        <v>88</v>
      </c>
      <c r="C32" s="36">
        <v>3900089</v>
      </c>
      <c r="D32" s="36">
        <v>120685</v>
      </c>
      <c r="E32" s="37">
        <f t="shared" si="1"/>
        <v>32316.269627542777</v>
      </c>
      <c r="F32" s="38">
        <f t="shared" si="8"/>
        <v>1.5221667588549814</v>
      </c>
      <c r="G32" s="39">
        <f t="shared" si="2"/>
        <v>-6651.4979406295161</v>
      </c>
      <c r="H32" s="39">
        <f t="shared" si="3"/>
        <v>0</v>
      </c>
      <c r="I32" s="37">
        <f t="shared" si="4"/>
        <v>-6651.4979406295161</v>
      </c>
      <c r="J32" s="40">
        <f t="shared" si="10"/>
        <v>-260.08908913593871</v>
      </c>
      <c r="K32" s="37">
        <f t="shared" si="5"/>
        <v>-6911.5870297654546</v>
      </c>
      <c r="L32" s="37">
        <f t="shared" si="6"/>
        <v>-802736028.96487319</v>
      </c>
      <c r="M32" s="37">
        <f t="shared" si="7"/>
        <v>-834124880.68724394</v>
      </c>
      <c r="N32" s="41">
        <f>'jan-aug'!M32</f>
        <v>-649673976.15746963</v>
      </c>
      <c r="O32" s="41">
        <f t="shared" si="9"/>
        <v>-184450904.52977431</v>
      </c>
    </row>
    <row r="33" spans="1:15" s="34" customFormat="1" x14ac:dyDescent="0.3">
      <c r="A33" s="33">
        <v>220</v>
      </c>
      <c r="B33" s="34" t="s">
        <v>89</v>
      </c>
      <c r="C33" s="36">
        <v>1858660</v>
      </c>
      <c r="D33" s="36">
        <v>59571</v>
      </c>
      <c r="E33" s="37">
        <f t="shared" si="1"/>
        <v>31200.752043779692</v>
      </c>
      <c r="F33" s="38">
        <f t="shared" si="8"/>
        <v>1.4696234484886388</v>
      </c>
      <c r="G33" s="39">
        <f t="shared" si="2"/>
        <v>-5982.1873903716651</v>
      </c>
      <c r="H33" s="39">
        <f t="shared" si="3"/>
        <v>0</v>
      </c>
      <c r="I33" s="37">
        <f t="shared" si="4"/>
        <v>-5982.1873903716651</v>
      </c>
      <c r="J33" s="40">
        <f t="shared" si="10"/>
        <v>-260.08908913593871</v>
      </c>
      <c r="K33" s="37">
        <f t="shared" si="5"/>
        <v>-6242.2764795076037</v>
      </c>
      <c r="L33" s="37">
        <f t="shared" si="6"/>
        <v>-356364885.03183043</v>
      </c>
      <c r="M33" s="37">
        <f t="shared" si="7"/>
        <v>-371858652.16074747</v>
      </c>
      <c r="N33" s="41">
        <f>'jan-aug'!M33</f>
        <v>-288546945.94917864</v>
      </c>
      <c r="O33" s="41">
        <f t="shared" si="9"/>
        <v>-83311706.211568832</v>
      </c>
    </row>
    <row r="34" spans="1:15" s="34" customFormat="1" x14ac:dyDescent="0.3">
      <c r="A34" s="33">
        <v>221</v>
      </c>
      <c r="B34" s="34" t="s">
        <v>90</v>
      </c>
      <c r="C34" s="36">
        <v>261490</v>
      </c>
      <c r="D34" s="36">
        <v>15726</v>
      </c>
      <c r="E34" s="37">
        <f t="shared" si="1"/>
        <v>16627.877400483278</v>
      </c>
      <c r="F34" s="38">
        <f t="shared" si="8"/>
        <v>0.78320927944479912</v>
      </c>
      <c r="G34" s="39">
        <f t="shared" si="2"/>
        <v>2761.5373956061835</v>
      </c>
      <c r="H34" s="39">
        <f t="shared" si="3"/>
        <v>867.83142367633207</v>
      </c>
      <c r="I34" s="37">
        <f t="shared" si="4"/>
        <v>3629.3688192825157</v>
      </c>
      <c r="J34" s="40">
        <f t="shared" si="10"/>
        <v>-260.08908913593871</v>
      </c>
      <c r="K34" s="37">
        <f t="shared" si="5"/>
        <v>3369.2797301465771</v>
      </c>
      <c r="L34" s="37">
        <f t="shared" si="6"/>
        <v>57075454.052036844</v>
      </c>
      <c r="M34" s="37">
        <f t="shared" si="7"/>
        <v>52985293.036285073</v>
      </c>
      <c r="N34" s="41">
        <f>'jan-aug'!M34</f>
        <v>42515687.43669907</v>
      </c>
      <c r="O34" s="41">
        <f t="shared" si="9"/>
        <v>10469605.599586003</v>
      </c>
    </row>
    <row r="35" spans="1:15" s="34" customFormat="1" x14ac:dyDescent="0.3">
      <c r="A35" s="33">
        <v>226</v>
      </c>
      <c r="B35" s="34" t="s">
        <v>91</v>
      </c>
      <c r="C35" s="36">
        <v>351828</v>
      </c>
      <c r="D35" s="36">
        <v>17089</v>
      </c>
      <c r="E35" s="37">
        <f t="shared" si="1"/>
        <v>20587.980572297969</v>
      </c>
      <c r="F35" s="38">
        <f t="shared" si="8"/>
        <v>0.96973877307901979</v>
      </c>
      <c r="G35" s="39">
        <f t="shared" si="2"/>
        <v>385.47549251736854</v>
      </c>
      <c r="H35" s="39">
        <f t="shared" si="3"/>
        <v>0</v>
      </c>
      <c r="I35" s="37">
        <f t="shared" si="4"/>
        <v>385.47549251736854</v>
      </c>
      <c r="J35" s="40">
        <f t="shared" si="10"/>
        <v>-260.08908913593871</v>
      </c>
      <c r="K35" s="37">
        <f t="shared" si="5"/>
        <v>125.38640338142983</v>
      </c>
      <c r="L35" s="37">
        <f t="shared" si="6"/>
        <v>6587390.6916293111</v>
      </c>
      <c r="M35" s="37">
        <f t="shared" si="7"/>
        <v>2142728.2473852541</v>
      </c>
      <c r="N35" s="41">
        <f>'jan-aug'!M35</f>
        <v>2499575.6941210842</v>
      </c>
      <c r="O35" s="41">
        <f t="shared" si="9"/>
        <v>-356847.44673583005</v>
      </c>
    </row>
    <row r="36" spans="1:15" s="34" customFormat="1" x14ac:dyDescent="0.3">
      <c r="A36" s="33">
        <v>227</v>
      </c>
      <c r="B36" s="34" t="s">
        <v>92</v>
      </c>
      <c r="C36" s="36">
        <v>234782</v>
      </c>
      <c r="D36" s="36">
        <v>11199</v>
      </c>
      <c r="E36" s="37">
        <f t="shared" si="1"/>
        <v>20964.550406286275</v>
      </c>
      <c r="F36" s="38">
        <f t="shared" si="8"/>
        <v>0.98747603329781697</v>
      </c>
      <c r="G36" s="39">
        <f t="shared" si="2"/>
        <v>159.53359212438517</v>
      </c>
      <c r="H36" s="39">
        <f t="shared" si="3"/>
        <v>0</v>
      </c>
      <c r="I36" s="37">
        <f t="shared" si="4"/>
        <v>159.53359212438517</v>
      </c>
      <c r="J36" s="40">
        <f t="shared" si="10"/>
        <v>-260.08908913593871</v>
      </c>
      <c r="K36" s="37">
        <f t="shared" si="5"/>
        <v>-100.55549701155354</v>
      </c>
      <c r="L36" s="37">
        <f t="shared" si="6"/>
        <v>1786616.6982009895</v>
      </c>
      <c r="M36" s="37">
        <f t="shared" si="7"/>
        <v>-1126121.0110323881</v>
      </c>
      <c r="N36" s="41">
        <f>'jan-aug'!M36</f>
        <v>-762506.9460786432</v>
      </c>
      <c r="O36" s="41">
        <f t="shared" si="9"/>
        <v>-363614.06495374488</v>
      </c>
    </row>
    <row r="37" spans="1:15" s="34" customFormat="1" x14ac:dyDescent="0.3">
      <c r="A37" s="33">
        <v>228</v>
      </c>
      <c r="B37" s="34" t="s">
        <v>93</v>
      </c>
      <c r="C37" s="36">
        <v>354701</v>
      </c>
      <c r="D37" s="36">
        <v>17185</v>
      </c>
      <c r="E37" s="37">
        <f t="shared" si="1"/>
        <v>20640.15129473378</v>
      </c>
      <c r="F37" s="38">
        <f t="shared" si="8"/>
        <v>0.97219612785395215</v>
      </c>
      <c r="G37" s="39">
        <f t="shared" si="2"/>
        <v>354.17305905588216</v>
      </c>
      <c r="H37" s="39">
        <f t="shared" si="3"/>
        <v>0</v>
      </c>
      <c r="I37" s="37">
        <f t="shared" si="4"/>
        <v>354.17305905588216</v>
      </c>
      <c r="J37" s="40">
        <f t="shared" si="10"/>
        <v>-260.08908913593871</v>
      </c>
      <c r="K37" s="37">
        <f t="shared" si="5"/>
        <v>94.083969919943456</v>
      </c>
      <c r="L37" s="37">
        <f t="shared" si="6"/>
        <v>6086464.0198753346</v>
      </c>
      <c r="M37" s="37">
        <f t="shared" si="7"/>
        <v>1616833.0230742283</v>
      </c>
      <c r="N37" s="41">
        <f>'jan-aug'!M37</f>
        <v>1907688.1446234954</v>
      </c>
      <c r="O37" s="41">
        <f t="shared" si="9"/>
        <v>-290855.12154926709</v>
      </c>
    </row>
    <row r="38" spans="1:15" s="34" customFormat="1" x14ac:dyDescent="0.3">
      <c r="A38" s="33">
        <v>229</v>
      </c>
      <c r="B38" s="34" t="s">
        <v>94</v>
      </c>
      <c r="C38" s="36">
        <v>201626</v>
      </c>
      <c r="D38" s="36">
        <v>10760</v>
      </c>
      <c r="E38" s="37">
        <f t="shared" si="1"/>
        <v>18738.475836431226</v>
      </c>
      <c r="F38" s="38">
        <f t="shared" si="8"/>
        <v>0.88262306753106856</v>
      </c>
      <c r="G38" s="39">
        <f t="shared" si="2"/>
        <v>1495.1783340374145</v>
      </c>
      <c r="H38" s="39">
        <f t="shared" si="3"/>
        <v>129.12197109455028</v>
      </c>
      <c r="I38" s="37">
        <f t="shared" si="4"/>
        <v>1624.3003051319647</v>
      </c>
      <c r="J38" s="40">
        <f t="shared" si="10"/>
        <v>-260.08908913593871</v>
      </c>
      <c r="K38" s="37">
        <f t="shared" si="5"/>
        <v>1364.2112159960261</v>
      </c>
      <c r="L38" s="37">
        <f t="shared" si="6"/>
        <v>17477471.283219941</v>
      </c>
      <c r="M38" s="37">
        <f t="shared" si="7"/>
        <v>14678912.684117241</v>
      </c>
      <c r="N38" s="41">
        <f>'jan-aug'!M38</f>
        <v>12196059.158011068</v>
      </c>
      <c r="O38" s="41">
        <f t="shared" si="9"/>
        <v>2482853.5261061732</v>
      </c>
    </row>
    <row r="39" spans="1:15" s="34" customFormat="1" x14ac:dyDescent="0.3">
      <c r="A39" s="33">
        <v>230</v>
      </c>
      <c r="B39" s="34" t="s">
        <v>95</v>
      </c>
      <c r="C39" s="36">
        <v>795844</v>
      </c>
      <c r="D39" s="36">
        <v>35139</v>
      </c>
      <c r="E39" s="37">
        <f t="shared" si="1"/>
        <v>22648.453285523206</v>
      </c>
      <c r="F39" s="38">
        <f t="shared" si="8"/>
        <v>1.0667915303355717</v>
      </c>
      <c r="G39" s="39">
        <f t="shared" si="2"/>
        <v>-850.80813541777388</v>
      </c>
      <c r="H39" s="39">
        <f t="shared" si="3"/>
        <v>0</v>
      </c>
      <c r="I39" s="37">
        <f t="shared" si="4"/>
        <v>-850.80813541777388</v>
      </c>
      <c r="J39" s="40">
        <f t="shared" si="10"/>
        <v>-260.08908913593871</v>
      </c>
      <c r="K39" s="37">
        <f t="shared" si="5"/>
        <v>-1110.8972245537125</v>
      </c>
      <c r="L39" s="37">
        <f t="shared" si="6"/>
        <v>-29896547.070445158</v>
      </c>
      <c r="M39" s="37">
        <f t="shared" si="7"/>
        <v>-39035817.573592901</v>
      </c>
      <c r="N39" s="41">
        <f>'jan-aug'!M39</f>
        <v>-29225764.602041047</v>
      </c>
      <c r="O39" s="41">
        <f t="shared" si="9"/>
        <v>-9810052.9715518542</v>
      </c>
    </row>
    <row r="40" spans="1:15" s="34" customFormat="1" x14ac:dyDescent="0.3">
      <c r="A40" s="33">
        <v>231</v>
      </c>
      <c r="B40" s="34" t="s">
        <v>96</v>
      </c>
      <c r="C40" s="36">
        <v>1125060</v>
      </c>
      <c r="D40" s="36">
        <v>51725</v>
      </c>
      <c r="E40" s="37">
        <f t="shared" si="1"/>
        <v>21750.797486708554</v>
      </c>
      <c r="F40" s="38">
        <f t="shared" si="8"/>
        <v>1.0245099850459345</v>
      </c>
      <c r="G40" s="39">
        <f t="shared" si="2"/>
        <v>-312.21465612898243</v>
      </c>
      <c r="H40" s="39">
        <f t="shared" si="3"/>
        <v>0</v>
      </c>
      <c r="I40" s="37">
        <f t="shared" si="4"/>
        <v>-312.21465612898243</v>
      </c>
      <c r="J40" s="40">
        <f t="shared" si="10"/>
        <v>-260.08908913593871</v>
      </c>
      <c r="K40" s="37">
        <f t="shared" si="5"/>
        <v>-572.30374526492119</v>
      </c>
      <c r="L40" s="37">
        <f t="shared" si="6"/>
        <v>-16149303.088271616</v>
      </c>
      <c r="M40" s="37">
        <f t="shared" si="7"/>
        <v>-29602411.223828048</v>
      </c>
      <c r="N40" s="41">
        <f>'jan-aug'!M40</f>
        <v>-20522019.768364858</v>
      </c>
      <c r="O40" s="41">
        <f t="shared" si="9"/>
        <v>-9080391.4554631896</v>
      </c>
    </row>
    <row r="41" spans="1:15" s="34" customFormat="1" x14ac:dyDescent="0.3">
      <c r="A41" s="33">
        <v>233</v>
      </c>
      <c r="B41" s="34" t="s">
        <v>97</v>
      </c>
      <c r="C41" s="36">
        <v>514442</v>
      </c>
      <c r="D41" s="36">
        <v>22706</v>
      </c>
      <c r="E41" s="37">
        <f t="shared" si="1"/>
        <v>22656.654628732493</v>
      </c>
      <c r="F41" s="38">
        <f t="shared" si="8"/>
        <v>1.0671778314821774</v>
      </c>
      <c r="G41" s="39">
        <f t="shared" si="2"/>
        <v>-855.72894134334558</v>
      </c>
      <c r="H41" s="39">
        <f t="shared" si="3"/>
        <v>0</v>
      </c>
      <c r="I41" s="37">
        <f t="shared" si="4"/>
        <v>-855.72894134334558</v>
      </c>
      <c r="J41" s="40">
        <f t="shared" si="10"/>
        <v>-260.08908913593871</v>
      </c>
      <c r="K41" s="37">
        <f t="shared" si="5"/>
        <v>-1115.8180304792843</v>
      </c>
      <c r="L41" s="37">
        <f t="shared" si="6"/>
        <v>-19430181.342142005</v>
      </c>
      <c r="M41" s="37">
        <f t="shared" si="7"/>
        <v>-25335764.200062629</v>
      </c>
      <c r="N41" s="41">
        <f>'jan-aug'!M41</f>
        <v>-18973086.446795389</v>
      </c>
      <c r="O41" s="41">
        <f t="shared" si="9"/>
        <v>-6362677.7532672398</v>
      </c>
    </row>
    <row r="42" spans="1:15" s="34" customFormat="1" x14ac:dyDescent="0.3">
      <c r="A42" s="33">
        <v>234</v>
      </c>
      <c r="B42" s="34" t="s">
        <v>98</v>
      </c>
      <c r="C42" s="36">
        <v>146711</v>
      </c>
      <c r="D42" s="36">
        <v>6326</v>
      </c>
      <c r="E42" s="37">
        <f t="shared" si="1"/>
        <v>23191.748340183371</v>
      </c>
      <c r="F42" s="38">
        <f t="shared" si="8"/>
        <v>1.0923819119602247</v>
      </c>
      <c r="G42" s="39">
        <f t="shared" si="2"/>
        <v>-1176.7851682138723</v>
      </c>
      <c r="H42" s="39">
        <f t="shared" si="3"/>
        <v>0</v>
      </c>
      <c r="I42" s="37">
        <f t="shared" si="4"/>
        <v>-1176.7851682138723</v>
      </c>
      <c r="J42" s="40">
        <f t="shared" si="10"/>
        <v>-260.08908913593871</v>
      </c>
      <c r="K42" s="37">
        <f t="shared" si="5"/>
        <v>-1436.8742573498112</v>
      </c>
      <c r="L42" s="37">
        <f t="shared" si="6"/>
        <v>-7444342.9741209568</v>
      </c>
      <c r="M42" s="37">
        <f t="shared" si="7"/>
        <v>-9089666.5519949049</v>
      </c>
      <c r="N42" s="41">
        <f>'jan-aug'!M42</f>
        <v>-6839573.3137685051</v>
      </c>
      <c r="O42" s="41">
        <f t="shared" si="9"/>
        <v>-2250093.2382263998</v>
      </c>
    </row>
    <row r="43" spans="1:15" s="34" customFormat="1" x14ac:dyDescent="0.3">
      <c r="A43" s="33">
        <v>235</v>
      </c>
      <c r="B43" s="34" t="s">
        <v>99</v>
      </c>
      <c r="C43" s="36">
        <v>666710</v>
      </c>
      <c r="D43" s="36">
        <v>33310</v>
      </c>
      <c r="E43" s="37">
        <f t="shared" si="1"/>
        <v>20015.310717502252</v>
      </c>
      <c r="F43" s="38">
        <f t="shared" si="8"/>
        <v>0.94276477432189199</v>
      </c>
      <c r="G43" s="39">
        <f t="shared" si="2"/>
        <v>729.07740539479857</v>
      </c>
      <c r="H43" s="39">
        <f t="shared" si="3"/>
        <v>0</v>
      </c>
      <c r="I43" s="37">
        <f t="shared" si="4"/>
        <v>729.07740539479857</v>
      </c>
      <c r="J43" s="40">
        <f t="shared" si="10"/>
        <v>-260.08908913593871</v>
      </c>
      <c r="K43" s="37">
        <f t="shared" si="5"/>
        <v>468.98831625885987</v>
      </c>
      <c r="L43" s="37">
        <f t="shared" si="6"/>
        <v>24285568.373700742</v>
      </c>
      <c r="M43" s="37">
        <f t="shared" si="7"/>
        <v>15622000.814582622</v>
      </c>
      <c r="N43" s="41">
        <f>'jan-aug'!M43</f>
        <v>13522301.314949566</v>
      </c>
      <c r="O43" s="41">
        <f t="shared" si="9"/>
        <v>2099699.4996330552</v>
      </c>
    </row>
    <row r="44" spans="1:15" s="34" customFormat="1" x14ac:dyDescent="0.3">
      <c r="A44" s="33">
        <v>236</v>
      </c>
      <c r="B44" s="34" t="s">
        <v>100</v>
      </c>
      <c r="C44" s="36">
        <v>358124</v>
      </c>
      <c r="D44" s="36">
        <v>20410</v>
      </c>
      <c r="E44" s="37">
        <f t="shared" si="1"/>
        <v>17546.496815286624</v>
      </c>
      <c r="F44" s="38">
        <f t="shared" si="8"/>
        <v>0.82647825675462827</v>
      </c>
      <c r="G44" s="39">
        <f t="shared" si="2"/>
        <v>2210.3657467241756</v>
      </c>
      <c r="H44" s="39">
        <f t="shared" si="3"/>
        <v>546.31462849516083</v>
      </c>
      <c r="I44" s="37">
        <f t="shared" si="4"/>
        <v>2756.6803752193364</v>
      </c>
      <c r="J44" s="40">
        <f t="shared" si="10"/>
        <v>-260.08908913593871</v>
      </c>
      <c r="K44" s="37">
        <f t="shared" si="5"/>
        <v>2496.5912860833978</v>
      </c>
      <c r="L44" s="37">
        <f t="shared" si="6"/>
        <v>56263846.458226658</v>
      </c>
      <c r="M44" s="37">
        <f t="shared" si="7"/>
        <v>50955428.148962148</v>
      </c>
      <c r="N44" s="41">
        <f>'jan-aug'!M44</f>
        <v>41438052.873141803</v>
      </c>
      <c r="O44" s="41">
        <f t="shared" si="9"/>
        <v>9517375.2758203447</v>
      </c>
    </row>
    <row r="45" spans="1:15" s="34" customFormat="1" x14ac:dyDescent="0.3">
      <c r="A45" s="33">
        <v>237</v>
      </c>
      <c r="B45" s="34" t="s">
        <v>101</v>
      </c>
      <c r="C45" s="36">
        <v>411918</v>
      </c>
      <c r="D45" s="36">
        <v>23238</v>
      </c>
      <c r="E45" s="37">
        <f t="shared" si="1"/>
        <v>17726.05215595146</v>
      </c>
      <c r="F45" s="38">
        <f t="shared" si="8"/>
        <v>0.83493570478575729</v>
      </c>
      <c r="G45" s="39">
        <f t="shared" si="2"/>
        <v>2102.6325423252738</v>
      </c>
      <c r="H45" s="39">
        <f t="shared" si="3"/>
        <v>483.47025926246823</v>
      </c>
      <c r="I45" s="37">
        <f t="shared" si="4"/>
        <v>2586.1028015877419</v>
      </c>
      <c r="J45" s="40">
        <f t="shared" si="10"/>
        <v>-260.08908913593871</v>
      </c>
      <c r="K45" s="37">
        <f t="shared" si="5"/>
        <v>2326.0137124518033</v>
      </c>
      <c r="L45" s="37">
        <f t="shared" si="6"/>
        <v>60095856.903295942</v>
      </c>
      <c r="M45" s="37">
        <f t="shared" si="7"/>
        <v>54051906.649955004</v>
      </c>
      <c r="N45" s="41">
        <f>'jan-aug'!M45</f>
        <v>44220380.596083745</v>
      </c>
      <c r="O45" s="41">
        <f t="shared" si="9"/>
        <v>9831526.0538712591</v>
      </c>
    </row>
    <row r="46" spans="1:15" s="34" customFormat="1" x14ac:dyDescent="0.3">
      <c r="A46" s="33">
        <v>238</v>
      </c>
      <c r="B46" s="34" t="s">
        <v>102</v>
      </c>
      <c r="C46" s="36">
        <v>217320</v>
      </c>
      <c r="D46" s="36">
        <v>11882</v>
      </c>
      <c r="E46" s="37">
        <f t="shared" si="1"/>
        <v>18289.850193570106</v>
      </c>
      <c r="F46" s="38">
        <f t="shared" si="8"/>
        <v>0.8614918216105576</v>
      </c>
      <c r="G46" s="39">
        <f t="shared" si="2"/>
        <v>1764.3537197540863</v>
      </c>
      <c r="H46" s="39">
        <f t="shared" si="3"/>
        <v>286.14094609594213</v>
      </c>
      <c r="I46" s="37">
        <f t="shared" si="4"/>
        <v>2050.4946658500285</v>
      </c>
      <c r="J46" s="40">
        <f t="shared" si="10"/>
        <v>-260.08908913593871</v>
      </c>
      <c r="K46" s="37">
        <f t="shared" si="5"/>
        <v>1790.4055767140899</v>
      </c>
      <c r="L46" s="37">
        <f t="shared" si="6"/>
        <v>24363977.619630039</v>
      </c>
      <c r="M46" s="37">
        <f t="shared" si="7"/>
        <v>21273599.062516816</v>
      </c>
      <c r="N46" s="41">
        <f>'jan-aug'!M46</f>
        <v>17818448.551625237</v>
      </c>
      <c r="O46" s="41">
        <f t="shared" si="9"/>
        <v>3455150.5108915791</v>
      </c>
    </row>
    <row r="47" spans="1:15" s="34" customFormat="1" x14ac:dyDescent="0.3">
      <c r="A47" s="33">
        <v>239</v>
      </c>
      <c r="B47" s="34" t="s">
        <v>103</v>
      </c>
      <c r="C47" s="36">
        <v>43124</v>
      </c>
      <c r="D47" s="36">
        <v>2752</v>
      </c>
      <c r="E47" s="37">
        <f t="shared" si="1"/>
        <v>15670.058139534884</v>
      </c>
      <c r="F47" s="38">
        <f t="shared" si="8"/>
        <v>0.73809390391382856</v>
      </c>
      <c r="G47" s="39">
        <f t="shared" si="2"/>
        <v>3336.2289521752195</v>
      </c>
      <c r="H47" s="39">
        <f t="shared" si="3"/>
        <v>1203.0681650082699</v>
      </c>
      <c r="I47" s="37">
        <f t="shared" si="4"/>
        <v>4539.2971171834897</v>
      </c>
      <c r="J47" s="40">
        <f t="shared" si="10"/>
        <v>-260.08908913593871</v>
      </c>
      <c r="K47" s="37">
        <f t="shared" si="5"/>
        <v>4279.2080280475511</v>
      </c>
      <c r="L47" s="37">
        <f t="shared" si="6"/>
        <v>12492145.666488964</v>
      </c>
      <c r="M47" s="37">
        <f t="shared" si="7"/>
        <v>11776380.493186861</v>
      </c>
      <c r="N47" s="41">
        <f>'jan-aug'!M47</f>
        <v>9109809.3682942782</v>
      </c>
      <c r="O47" s="41">
        <f t="shared" si="9"/>
        <v>2666571.1248925831</v>
      </c>
    </row>
    <row r="48" spans="1:15" s="34" customFormat="1" x14ac:dyDescent="0.3">
      <c r="A48" s="33">
        <v>301</v>
      </c>
      <c r="B48" s="34" t="s">
        <v>104</v>
      </c>
      <c r="C48" s="36">
        <v>18057070</v>
      </c>
      <c r="D48" s="36">
        <v>647676</v>
      </c>
      <c r="E48" s="37">
        <f t="shared" si="1"/>
        <v>27879.78865976198</v>
      </c>
      <c r="F48" s="38">
        <f t="shared" si="8"/>
        <v>1.3131988323807837</v>
      </c>
      <c r="G48" s="39">
        <f t="shared" si="2"/>
        <v>-3989.6093599610376</v>
      </c>
      <c r="H48" s="39">
        <f t="shared" si="3"/>
        <v>0</v>
      </c>
      <c r="I48" s="37">
        <f t="shared" si="4"/>
        <v>-3989.6093599610376</v>
      </c>
      <c r="J48" s="40">
        <f t="shared" si="10"/>
        <v>-260.08908913593871</v>
      </c>
      <c r="K48" s="37">
        <f t="shared" si="5"/>
        <v>-4249.6984490969762</v>
      </c>
      <c r="L48" s="37">
        <f t="shared" si="6"/>
        <v>-2583974231.822125</v>
      </c>
      <c r="M48" s="37">
        <f t="shared" si="7"/>
        <v>-2752427692.7173333</v>
      </c>
      <c r="N48" s="41">
        <f>'jan-aug'!M48</f>
        <v>-2158573838.6292024</v>
      </c>
      <c r="O48" s="41">
        <f t="shared" si="9"/>
        <v>-593853854.08813095</v>
      </c>
    </row>
    <row r="49" spans="1:15" s="34" customFormat="1" x14ac:dyDescent="0.3">
      <c r="A49" s="33">
        <v>402</v>
      </c>
      <c r="B49" s="34" t="s">
        <v>105</v>
      </c>
      <c r="C49" s="36">
        <v>300448</v>
      </c>
      <c r="D49" s="36">
        <v>17881</v>
      </c>
      <c r="E49" s="37">
        <f t="shared" si="1"/>
        <v>16802.639673396341</v>
      </c>
      <c r="F49" s="38">
        <f t="shared" si="8"/>
        <v>0.79144096353445914</v>
      </c>
      <c r="G49" s="39">
        <f t="shared" si="2"/>
        <v>2656.680031858345</v>
      </c>
      <c r="H49" s="39">
        <f t="shared" si="3"/>
        <v>806.66462815675982</v>
      </c>
      <c r="I49" s="37">
        <f t="shared" si="4"/>
        <v>3463.3446600151046</v>
      </c>
      <c r="J49" s="40">
        <f t="shared" si="10"/>
        <v>-260.08908913593871</v>
      </c>
      <c r="K49" s="37">
        <f t="shared" si="5"/>
        <v>3203.255570879166</v>
      </c>
      <c r="L49" s="37">
        <f t="shared" si="6"/>
        <v>61928065.865730084</v>
      </c>
      <c r="M49" s="37">
        <f t="shared" si="7"/>
        <v>57277412.86289037</v>
      </c>
      <c r="N49" s="41">
        <f>'jan-aug'!M49</f>
        <v>48543380.255984738</v>
      </c>
      <c r="O49" s="41">
        <f t="shared" si="9"/>
        <v>8734032.6069056317</v>
      </c>
    </row>
    <row r="50" spans="1:15" s="34" customFormat="1" x14ac:dyDescent="0.3">
      <c r="A50" s="33">
        <v>403</v>
      </c>
      <c r="B50" s="34" t="s">
        <v>106</v>
      </c>
      <c r="C50" s="36">
        <v>573429</v>
      </c>
      <c r="D50" s="36">
        <v>29847</v>
      </c>
      <c r="E50" s="37">
        <f t="shared" si="1"/>
        <v>19212.282641471505</v>
      </c>
      <c r="F50" s="38">
        <f t="shared" si="8"/>
        <v>0.90494040109288887</v>
      </c>
      <c r="G50" s="39">
        <f t="shared" si="2"/>
        <v>1210.8942510132467</v>
      </c>
      <c r="H50" s="39">
        <f t="shared" si="3"/>
        <v>0</v>
      </c>
      <c r="I50" s="37">
        <f t="shared" si="4"/>
        <v>1210.8942510132467</v>
      </c>
      <c r="J50" s="40">
        <f t="shared" si="10"/>
        <v>-260.08908913593871</v>
      </c>
      <c r="K50" s="37">
        <f t="shared" si="5"/>
        <v>950.80516187730802</v>
      </c>
      <c r="L50" s="37">
        <f t="shared" si="6"/>
        <v>36141560.709992371</v>
      </c>
      <c r="M50" s="37">
        <f t="shared" si="7"/>
        <v>28378681.666552011</v>
      </c>
      <c r="N50" s="41">
        <f>'jan-aug'!M50</f>
        <v>26181346.462746888</v>
      </c>
      <c r="O50" s="41">
        <f t="shared" si="9"/>
        <v>2197335.2038051225</v>
      </c>
    </row>
    <row r="51" spans="1:15" s="34" customFormat="1" x14ac:dyDescent="0.3">
      <c r="A51" s="33">
        <v>412</v>
      </c>
      <c r="B51" s="34" t="s">
        <v>107</v>
      </c>
      <c r="C51" s="36">
        <v>543918</v>
      </c>
      <c r="D51" s="36">
        <v>33603</v>
      </c>
      <c r="E51" s="37">
        <f t="shared" si="1"/>
        <v>16186.590482992589</v>
      </c>
      <c r="F51" s="38">
        <f t="shared" si="8"/>
        <v>0.76242370348991184</v>
      </c>
      <c r="G51" s="39">
        <f t="shared" si="2"/>
        <v>3026.3095461005964</v>
      </c>
      <c r="H51" s="39">
        <f t="shared" si="3"/>
        <v>1022.2818447980729</v>
      </c>
      <c r="I51" s="37">
        <f t="shared" si="4"/>
        <v>4048.5913908986695</v>
      </c>
      <c r="J51" s="40">
        <f t="shared" si="10"/>
        <v>-260.08908913593871</v>
      </c>
      <c r="K51" s="37">
        <f t="shared" si="5"/>
        <v>3788.5023017627309</v>
      </c>
      <c r="L51" s="37">
        <f t="shared" si="6"/>
        <v>136044816.50836799</v>
      </c>
      <c r="M51" s="37">
        <f t="shared" si="7"/>
        <v>127305042.84613305</v>
      </c>
      <c r="N51" s="41">
        <f>'jan-aug'!M51</f>
        <v>101693243.04243919</v>
      </c>
      <c r="O51" s="41">
        <f t="shared" si="9"/>
        <v>25611799.803693861</v>
      </c>
    </row>
    <row r="52" spans="1:15" s="34" customFormat="1" x14ac:dyDescent="0.3">
      <c r="A52" s="33">
        <v>415</v>
      </c>
      <c r="B52" s="34" t="s">
        <v>108</v>
      </c>
      <c r="C52" s="36">
        <v>114053</v>
      </c>
      <c r="D52" s="36">
        <v>7552</v>
      </c>
      <c r="E52" s="37">
        <f t="shared" si="1"/>
        <v>15102.356991525423</v>
      </c>
      <c r="F52" s="38">
        <f t="shared" si="8"/>
        <v>0.71135394207964087</v>
      </c>
      <c r="G52" s="39">
        <f t="shared" si="2"/>
        <v>3676.8496409808963</v>
      </c>
      <c r="H52" s="39">
        <f t="shared" si="3"/>
        <v>1401.7635668115811</v>
      </c>
      <c r="I52" s="37">
        <f t="shared" si="4"/>
        <v>5078.6132077924776</v>
      </c>
      <c r="J52" s="40">
        <f t="shared" si="10"/>
        <v>-260.08908913593871</v>
      </c>
      <c r="K52" s="37">
        <f t="shared" si="5"/>
        <v>4818.524118656539</v>
      </c>
      <c r="L52" s="37">
        <f t="shared" si="6"/>
        <v>38353686.94524879</v>
      </c>
      <c r="M52" s="37">
        <f t="shared" si="7"/>
        <v>36389494.144094184</v>
      </c>
      <c r="N52" s="41">
        <f>'jan-aug'!M52</f>
        <v>29263539.66183082</v>
      </c>
      <c r="O52" s="41">
        <f t="shared" si="9"/>
        <v>7125954.4822633639</v>
      </c>
    </row>
    <row r="53" spans="1:15" s="34" customFormat="1" x14ac:dyDescent="0.3">
      <c r="A53" s="33">
        <v>417</v>
      </c>
      <c r="B53" s="34" t="s">
        <v>109</v>
      </c>
      <c r="C53" s="36">
        <v>329101</v>
      </c>
      <c r="D53" s="36">
        <v>20013</v>
      </c>
      <c r="E53" s="37">
        <f t="shared" si="1"/>
        <v>16444.361165242593</v>
      </c>
      <c r="F53" s="38">
        <f t="shared" si="8"/>
        <v>0.77456526464318043</v>
      </c>
      <c r="G53" s="39">
        <f t="shared" si="2"/>
        <v>2871.6471367505937</v>
      </c>
      <c r="H53" s="39">
        <f t="shared" si="3"/>
        <v>932.06210601057148</v>
      </c>
      <c r="I53" s="37">
        <f t="shared" si="4"/>
        <v>3803.7092427611651</v>
      </c>
      <c r="J53" s="40">
        <f t="shared" si="10"/>
        <v>-260.08908913593871</v>
      </c>
      <c r="K53" s="37">
        <f t="shared" si="5"/>
        <v>3543.6201536252265</v>
      </c>
      <c r="L53" s="37">
        <f t="shared" si="6"/>
        <v>76123633.075379193</v>
      </c>
      <c r="M53" s="37">
        <f t="shared" si="7"/>
        <v>70918470.134501651</v>
      </c>
      <c r="N53" s="41">
        <f>'jan-aug'!M53</f>
        <v>58651318.836363874</v>
      </c>
      <c r="O53" s="41">
        <f t="shared" si="9"/>
        <v>12267151.298137777</v>
      </c>
    </row>
    <row r="54" spans="1:15" s="34" customFormat="1" x14ac:dyDescent="0.3">
      <c r="A54" s="33">
        <v>418</v>
      </c>
      <c r="B54" s="34" t="s">
        <v>110</v>
      </c>
      <c r="C54" s="36">
        <v>75324</v>
      </c>
      <c r="D54" s="36">
        <v>5128</v>
      </c>
      <c r="E54" s="37">
        <f t="shared" si="1"/>
        <v>14688.767550702029</v>
      </c>
      <c r="F54" s="38">
        <f t="shared" si="8"/>
        <v>0.69187297766479294</v>
      </c>
      <c r="G54" s="39">
        <f t="shared" si="2"/>
        <v>3925.0033054749329</v>
      </c>
      <c r="H54" s="39">
        <f t="shared" si="3"/>
        <v>1546.5198710997693</v>
      </c>
      <c r="I54" s="37">
        <f t="shared" si="4"/>
        <v>5471.5231765747021</v>
      </c>
      <c r="J54" s="40">
        <f t="shared" si="10"/>
        <v>-260.08908913593871</v>
      </c>
      <c r="K54" s="37">
        <f t="shared" si="5"/>
        <v>5211.4340874387635</v>
      </c>
      <c r="L54" s="37">
        <f t="shared" si="6"/>
        <v>28057970.849475071</v>
      </c>
      <c r="M54" s="37">
        <f t="shared" si="7"/>
        <v>26724234.000385981</v>
      </c>
      <c r="N54" s="41">
        <f>'jan-aug'!M54</f>
        <v>21572801.613594864</v>
      </c>
      <c r="O54" s="41">
        <f t="shared" si="9"/>
        <v>5151432.3867911175</v>
      </c>
    </row>
    <row r="55" spans="1:15" s="34" customFormat="1" x14ac:dyDescent="0.3">
      <c r="A55" s="33">
        <v>419</v>
      </c>
      <c r="B55" s="34" t="s">
        <v>111</v>
      </c>
      <c r="C55" s="36">
        <v>131647</v>
      </c>
      <c r="D55" s="36">
        <v>7800</v>
      </c>
      <c r="E55" s="37">
        <f t="shared" si="1"/>
        <v>16877.820512820512</v>
      </c>
      <c r="F55" s="38">
        <f t="shared" si="8"/>
        <v>0.79498214498866859</v>
      </c>
      <c r="G55" s="39">
        <f t="shared" si="2"/>
        <v>2611.5715282038427</v>
      </c>
      <c r="H55" s="39">
        <f t="shared" si="3"/>
        <v>780.35133435830005</v>
      </c>
      <c r="I55" s="37">
        <f t="shared" si="4"/>
        <v>3391.9228625621427</v>
      </c>
      <c r="J55" s="40">
        <f t="shared" si="10"/>
        <v>-260.08908913593871</v>
      </c>
      <c r="K55" s="37">
        <f t="shared" si="5"/>
        <v>3131.8337734262041</v>
      </c>
      <c r="L55" s="37">
        <f t="shared" si="6"/>
        <v>26456998.327984713</v>
      </c>
      <c r="M55" s="37">
        <f t="shared" si="7"/>
        <v>24428303.43272439</v>
      </c>
      <c r="N55" s="41">
        <f>'jan-aug'!M55</f>
        <v>20671867.976996861</v>
      </c>
      <c r="O55" s="41">
        <f t="shared" si="9"/>
        <v>3756435.4557275288</v>
      </c>
    </row>
    <row r="56" spans="1:15" s="34" customFormat="1" x14ac:dyDescent="0.3">
      <c r="A56" s="33">
        <v>420</v>
      </c>
      <c r="B56" s="34" t="s">
        <v>112</v>
      </c>
      <c r="C56" s="36">
        <v>88658</v>
      </c>
      <c r="D56" s="36">
        <v>6219</v>
      </c>
      <c r="E56" s="37">
        <f t="shared" si="1"/>
        <v>14255.989708956424</v>
      </c>
      <c r="F56" s="38">
        <f t="shared" si="8"/>
        <v>0.67148819772989887</v>
      </c>
      <c r="G56" s="39">
        <f t="shared" si="2"/>
        <v>4184.6700105222953</v>
      </c>
      <c r="H56" s="39">
        <f t="shared" si="3"/>
        <v>1697.9921157107308</v>
      </c>
      <c r="I56" s="37">
        <f t="shared" si="4"/>
        <v>5882.6621262330264</v>
      </c>
      <c r="J56" s="40">
        <f t="shared" si="10"/>
        <v>-260.08908913593871</v>
      </c>
      <c r="K56" s="37">
        <f t="shared" si="5"/>
        <v>5622.5730370970878</v>
      </c>
      <c r="L56" s="37">
        <f t="shared" si="6"/>
        <v>36584275.763043188</v>
      </c>
      <c r="M56" s="37">
        <f t="shared" si="7"/>
        <v>34966781.717706792</v>
      </c>
      <c r="N56" s="41">
        <f>'jan-aug'!M56</f>
        <v>28151587.467813276</v>
      </c>
      <c r="O56" s="41">
        <f t="shared" si="9"/>
        <v>6815194.2498935163</v>
      </c>
    </row>
    <row r="57" spans="1:15" s="34" customFormat="1" x14ac:dyDescent="0.3">
      <c r="A57" s="33">
        <v>423</v>
      </c>
      <c r="B57" s="34" t="s">
        <v>113</v>
      </c>
      <c r="C57" s="36">
        <v>75430</v>
      </c>
      <c r="D57" s="36">
        <v>4853</v>
      </c>
      <c r="E57" s="37">
        <f t="shared" si="1"/>
        <v>15542.963115598599</v>
      </c>
      <c r="F57" s="38">
        <f t="shared" si="8"/>
        <v>0.73210745118022447</v>
      </c>
      <c r="G57" s="39">
        <f t="shared" si="2"/>
        <v>3412.4859665369904</v>
      </c>
      <c r="H57" s="39">
        <f t="shared" si="3"/>
        <v>1247.5514233859694</v>
      </c>
      <c r="I57" s="37">
        <f t="shared" si="4"/>
        <v>4660.0373899229598</v>
      </c>
      <c r="J57" s="40">
        <f t="shared" si="10"/>
        <v>-260.08908913593871</v>
      </c>
      <c r="K57" s="37">
        <f t="shared" si="5"/>
        <v>4399.9483007870213</v>
      </c>
      <c r="L57" s="37">
        <f t="shared" si="6"/>
        <v>22615161.453296125</v>
      </c>
      <c r="M57" s="37">
        <f t="shared" si="7"/>
        <v>21352949.103719413</v>
      </c>
      <c r="N57" s="41">
        <f>'jan-aug'!M57</f>
        <v>16670544.409277666</v>
      </c>
      <c r="O57" s="41">
        <f t="shared" si="9"/>
        <v>4682404.6944417469</v>
      </c>
    </row>
    <row r="58" spans="1:15" s="34" customFormat="1" x14ac:dyDescent="0.3">
      <c r="A58" s="33">
        <v>425</v>
      </c>
      <c r="B58" s="34" t="s">
        <v>114</v>
      </c>
      <c r="C58" s="36">
        <v>113219</v>
      </c>
      <c r="D58" s="36">
        <v>7561</v>
      </c>
      <c r="E58" s="37">
        <f t="shared" si="1"/>
        <v>14974.077502975797</v>
      </c>
      <c r="F58" s="38">
        <f t="shared" si="8"/>
        <v>0.70531169848025155</v>
      </c>
      <c r="G58" s="39">
        <f t="shared" si="2"/>
        <v>3753.8173341106717</v>
      </c>
      <c r="H58" s="39">
        <f t="shared" si="3"/>
        <v>1446.6613878039502</v>
      </c>
      <c r="I58" s="37">
        <f t="shared" si="4"/>
        <v>5200.4787219146219</v>
      </c>
      <c r="J58" s="40">
        <f t="shared" si="10"/>
        <v>-260.08908913593871</v>
      </c>
      <c r="K58" s="37">
        <f t="shared" si="5"/>
        <v>4940.3896327786833</v>
      </c>
      <c r="L58" s="37">
        <f t="shared" si="6"/>
        <v>39320819.616396457</v>
      </c>
      <c r="M58" s="37">
        <f t="shared" si="7"/>
        <v>37354286.013439626</v>
      </c>
      <c r="N58" s="41">
        <f>'jan-aug'!M58</f>
        <v>29939032.624881193</v>
      </c>
      <c r="O58" s="41">
        <f t="shared" si="9"/>
        <v>7415253.3885584325</v>
      </c>
    </row>
    <row r="59" spans="1:15" s="34" customFormat="1" x14ac:dyDescent="0.3">
      <c r="A59" s="33">
        <v>426</v>
      </c>
      <c r="B59" s="34" t="s">
        <v>80</v>
      </c>
      <c r="C59" s="36">
        <v>56884</v>
      </c>
      <c r="D59" s="36">
        <v>3790</v>
      </c>
      <c r="E59" s="37">
        <f t="shared" si="1"/>
        <v>15008.970976253298</v>
      </c>
      <c r="F59" s="38">
        <f t="shared" si="8"/>
        <v>0.70695525715011542</v>
      </c>
      <c r="G59" s="39">
        <f t="shared" si="2"/>
        <v>3732.8812501441707</v>
      </c>
      <c r="H59" s="39">
        <f t="shared" si="3"/>
        <v>1434.4486721568246</v>
      </c>
      <c r="I59" s="37">
        <f t="shared" si="4"/>
        <v>5167.3299223009953</v>
      </c>
      <c r="J59" s="40">
        <f t="shared" si="10"/>
        <v>-260.08908913593871</v>
      </c>
      <c r="K59" s="37">
        <f t="shared" si="5"/>
        <v>4907.2408331650568</v>
      </c>
      <c r="L59" s="37">
        <f t="shared" si="6"/>
        <v>19584180.405520771</v>
      </c>
      <c r="M59" s="37">
        <f t="shared" si="7"/>
        <v>18598442.757695567</v>
      </c>
      <c r="N59" s="41">
        <f>'jan-aug'!M59</f>
        <v>14670681.106771555</v>
      </c>
      <c r="O59" s="41">
        <f t="shared" si="9"/>
        <v>3927761.6509240121</v>
      </c>
    </row>
    <row r="60" spans="1:15" s="34" customFormat="1" x14ac:dyDescent="0.3">
      <c r="A60" s="33">
        <v>427</v>
      </c>
      <c r="B60" s="34" t="s">
        <v>115</v>
      </c>
      <c r="C60" s="36">
        <v>355916</v>
      </c>
      <c r="D60" s="36">
        <v>20794</v>
      </c>
      <c r="E60" s="37">
        <f t="shared" si="1"/>
        <v>17116.283543329806</v>
      </c>
      <c r="F60" s="38">
        <f t="shared" si="8"/>
        <v>0.8062142736483362</v>
      </c>
      <c r="G60" s="39">
        <f t="shared" si="2"/>
        <v>2468.4937098982664</v>
      </c>
      <c r="H60" s="39">
        <f t="shared" si="3"/>
        <v>696.88927368004715</v>
      </c>
      <c r="I60" s="37">
        <f t="shared" si="4"/>
        <v>3165.3829835783135</v>
      </c>
      <c r="J60" s="40">
        <f t="shared" si="10"/>
        <v>-260.08908913593871</v>
      </c>
      <c r="K60" s="37">
        <f t="shared" si="5"/>
        <v>2905.2938944423749</v>
      </c>
      <c r="L60" s="37">
        <f t="shared" si="6"/>
        <v>65820973.760527454</v>
      </c>
      <c r="M60" s="37">
        <f t="shared" si="7"/>
        <v>60412681.241034746</v>
      </c>
      <c r="N60" s="41">
        <f>'jan-aug'!M60</f>
        <v>49236219.29662472</v>
      </c>
      <c r="O60" s="41">
        <f t="shared" si="9"/>
        <v>11176461.944410026</v>
      </c>
    </row>
    <row r="61" spans="1:15" s="34" customFormat="1" x14ac:dyDescent="0.3">
      <c r="A61" s="33">
        <v>428</v>
      </c>
      <c r="B61" s="34" t="s">
        <v>116</v>
      </c>
      <c r="C61" s="36">
        <v>103871</v>
      </c>
      <c r="D61" s="36">
        <v>6569</v>
      </c>
      <c r="E61" s="37">
        <f t="shared" si="1"/>
        <v>15812.300197899223</v>
      </c>
      <c r="F61" s="38">
        <f t="shared" si="8"/>
        <v>0.7447938149941834</v>
      </c>
      <c r="G61" s="39">
        <f t="shared" si="2"/>
        <v>3250.8837171566161</v>
      </c>
      <c r="H61" s="39">
        <f t="shared" si="3"/>
        <v>1153.2834445807509</v>
      </c>
      <c r="I61" s="37">
        <f t="shared" si="4"/>
        <v>4404.1671617373668</v>
      </c>
      <c r="J61" s="40">
        <f t="shared" si="10"/>
        <v>-260.08908913593871</v>
      </c>
      <c r="K61" s="37">
        <f t="shared" si="5"/>
        <v>4144.0780726014282</v>
      </c>
      <c r="L61" s="37">
        <f t="shared" si="6"/>
        <v>28930974.085452762</v>
      </c>
      <c r="M61" s="37">
        <f t="shared" si="7"/>
        <v>27222448.858918782</v>
      </c>
      <c r="N61" s="41">
        <f>'jan-aug'!M61</f>
        <v>21180469.364216976</v>
      </c>
      <c r="O61" s="41">
        <f t="shared" si="9"/>
        <v>6041979.4947018065</v>
      </c>
    </row>
    <row r="62" spans="1:15" s="34" customFormat="1" x14ac:dyDescent="0.3">
      <c r="A62" s="33">
        <v>429</v>
      </c>
      <c r="B62" s="34" t="s">
        <v>117</v>
      </c>
      <c r="C62" s="36">
        <v>74412</v>
      </c>
      <c r="D62" s="36">
        <v>4456</v>
      </c>
      <c r="E62" s="37">
        <f t="shared" si="1"/>
        <v>16699.281867145422</v>
      </c>
      <c r="F62" s="38">
        <f t="shared" si="8"/>
        <v>0.78657258550826414</v>
      </c>
      <c r="G62" s="39">
        <f t="shared" si="2"/>
        <v>2718.6947156088963</v>
      </c>
      <c r="H62" s="39">
        <f t="shared" si="3"/>
        <v>842.83986034458133</v>
      </c>
      <c r="I62" s="37">
        <f t="shared" si="4"/>
        <v>3561.5345759534775</v>
      </c>
      <c r="J62" s="40">
        <f t="shared" si="10"/>
        <v>-260.08908913593871</v>
      </c>
      <c r="K62" s="37">
        <f t="shared" si="5"/>
        <v>3301.4454868175389</v>
      </c>
      <c r="L62" s="37">
        <f t="shared" si="6"/>
        <v>15870198.070448697</v>
      </c>
      <c r="M62" s="37">
        <f t="shared" si="7"/>
        <v>14711241.089258954</v>
      </c>
      <c r="N62" s="41">
        <f>'jan-aug'!M62</f>
        <v>10855810.372499753</v>
      </c>
      <c r="O62" s="41">
        <f t="shared" si="9"/>
        <v>3855430.7167592011</v>
      </c>
    </row>
    <row r="63" spans="1:15" s="34" customFormat="1" x14ac:dyDescent="0.3">
      <c r="A63" s="33">
        <v>430</v>
      </c>
      <c r="B63" s="34" t="s">
        <v>118</v>
      </c>
      <c r="C63" s="36">
        <v>38522</v>
      </c>
      <c r="D63" s="36">
        <v>2619</v>
      </c>
      <c r="E63" s="37">
        <f t="shared" si="1"/>
        <v>14708.667430316915</v>
      </c>
      <c r="F63" s="38">
        <f t="shared" si="8"/>
        <v>0.69281030538250643</v>
      </c>
      <c r="G63" s="39">
        <f t="shared" si="2"/>
        <v>3913.0633777060011</v>
      </c>
      <c r="H63" s="39">
        <f t="shared" si="3"/>
        <v>1539.5549132345591</v>
      </c>
      <c r="I63" s="37">
        <f t="shared" si="4"/>
        <v>5452.6182909405597</v>
      </c>
      <c r="J63" s="40">
        <f t="shared" si="10"/>
        <v>-260.08908913593871</v>
      </c>
      <c r="K63" s="37">
        <f t="shared" si="5"/>
        <v>5192.5292018046212</v>
      </c>
      <c r="L63" s="37">
        <f t="shared" si="6"/>
        <v>14280407.303973326</v>
      </c>
      <c r="M63" s="37">
        <f t="shared" si="7"/>
        <v>13599233.979526304</v>
      </c>
      <c r="N63" s="41">
        <f>'jan-aug'!M63</f>
        <v>10788352.247660872</v>
      </c>
      <c r="O63" s="41">
        <f t="shared" si="9"/>
        <v>2810881.7318654321</v>
      </c>
    </row>
    <row r="64" spans="1:15" s="34" customFormat="1" x14ac:dyDescent="0.3">
      <c r="A64" s="33">
        <v>432</v>
      </c>
      <c r="B64" s="34" t="s">
        <v>119</v>
      </c>
      <c r="C64" s="36">
        <v>32673</v>
      </c>
      <c r="D64" s="36">
        <v>1885</v>
      </c>
      <c r="E64" s="37">
        <f t="shared" si="1"/>
        <v>17333.156498673739</v>
      </c>
      <c r="F64" s="38">
        <f t="shared" si="8"/>
        <v>0.81642946269471739</v>
      </c>
      <c r="G64" s="39">
        <f t="shared" si="2"/>
        <v>2338.3699366919063</v>
      </c>
      <c r="H64" s="39">
        <f t="shared" si="3"/>
        <v>620.98373930967045</v>
      </c>
      <c r="I64" s="37">
        <f t="shared" si="4"/>
        <v>2959.3536760015768</v>
      </c>
      <c r="J64" s="40">
        <f t="shared" si="10"/>
        <v>-260.08908913593871</v>
      </c>
      <c r="K64" s="37">
        <f t="shared" si="5"/>
        <v>2699.2645868656382</v>
      </c>
      <c r="L64" s="37">
        <f t="shared" si="6"/>
        <v>5578381.6792629724</v>
      </c>
      <c r="M64" s="37">
        <f t="shared" si="7"/>
        <v>5088113.7462417278</v>
      </c>
      <c r="N64" s="41">
        <f>'jan-aug'!M64</f>
        <v>3346453.9277742431</v>
      </c>
      <c r="O64" s="41">
        <f t="shared" si="9"/>
        <v>1741659.8184674848</v>
      </c>
    </row>
    <row r="65" spans="1:15" s="34" customFormat="1" x14ac:dyDescent="0.3">
      <c r="A65" s="33">
        <v>434</v>
      </c>
      <c r="B65" s="34" t="s">
        <v>120</v>
      </c>
      <c r="C65" s="36">
        <v>18935</v>
      </c>
      <c r="D65" s="36">
        <v>1359</v>
      </c>
      <c r="E65" s="37">
        <f t="shared" si="1"/>
        <v>13933.038999264165</v>
      </c>
      <c r="F65" s="38">
        <f t="shared" si="8"/>
        <v>0.65627651517161223</v>
      </c>
      <c r="G65" s="39">
        <f t="shared" si="2"/>
        <v>4378.4404363376507</v>
      </c>
      <c r="H65" s="39">
        <f t="shared" si="3"/>
        <v>1811.0248641030214</v>
      </c>
      <c r="I65" s="37">
        <f t="shared" si="4"/>
        <v>6189.4653004406719</v>
      </c>
      <c r="J65" s="40">
        <f t="shared" si="10"/>
        <v>-260.08908913593871</v>
      </c>
      <c r="K65" s="37">
        <f t="shared" si="5"/>
        <v>5929.3762113047333</v>
      </c>
      <c r="L65" s="37">
        <f t="shared" si="6"/>
        <v>8411483.3432988729</v>
      </c>
      <c r="M65" s="37">
        <f t="shared" si="7"/>
        <v>8058022.271163132</v>
      </c>
      <c r="N65" s="41">
        <f>'jan-aug'!M65</f>
        <v>6626087.4206075305</v>
      </c>
      <c r="O65" s="41">
        <f t="shared" si="9"/>
        <v>1431934.8505556015</v>
      </c>
    </row>
    <row r="66" spans="1:15" s="34" customFormat="1" x14ac:dyDescent="0.3">
      <c r="A66" s="33">
        <v>436</v>
      </c>
      <c r="B66" s="34" t="s">
        <v>121</v>
      </c>
      <c r="C66" s="36">
        <v>21588</v>
      </c>
      <c r="D66" s="36">
        <v>1656</v>
      </c>
      <c r="E66" s="37">
        <f t="shared" si="1"/>
        <v>13036.231884057972</v>
      </c>
      <c r="F66" s="38">
        <f t="shared" si="8"/>
        <v>0.61403494473032449</v>
      </c>
      <c r="G66" s="39">
        <f t="shared" si="2"/>
        <v>4916.5247054613665</v>
      </c>
      <c r="H66" s="39">
        <f t="shared" si="3"/>
        <v>2124.9073544251892</v>
      </c>
      <c r="I66" s="37">
        <f t="shared" si="4"/>
        <v>7041.4320598865561</v>
      </c>
      <c r="J66" s="40">
        <f t="shared" si="10"/>
        <v>-260.08908913593871</v>
      </c>
      <c r="K66" s="37">
        <f t="shared" si="5"/>
        <v>6781.3429707506175</v>
      </c>
      <c r="L66" s="37">
        <f t="shared" si="6"/>
        <v>11660611.491172137</v>
      </c>
      <c r="M66" s="37">
        <f t="shared" si="7"/>
        <v>11229903.959563022</v>
      </c>
      <c r="N66" s="41">
        <f>'jan-aug'!M66</f>
        <v>9202955.2012701035</v>
      </c>
      <c r="O66" s="41">
        <f t="shared" si="9"/>
        <v>2026948.758292919</v>
      </c>
    </row>
    <row r="67" spans="1:15" s="34" customFormat="1" x14ac:dyDescent="0.3">
      <c r="A67" s="33">
        <v>437</v>
      </c>
      <c r="B67" s="34" t="s">
        <v>122</v>
      </c>
      <c r="C67" s="36">
        <v>92053</v>
      </c>
      <c r="D67" s="36">
        <v>5562</v>
      </c>
      <c r="E67" s="37">
        <f t="shared" si="1"/>
        <v>16550.341603739664</v>
      </c>
      <c r="F67" s="38">
        <f t="shared" si="8"/>
        <v>0.77955717436631333</v>
      </c>
      <c r="G67" s="39">
        <f t="shared" si="2"/>
        <v>2808.0588736523518</v>
      </c>
      <c r="H67" s="39">
        <f t="shared" si="3"/>
        <v>894.96895253659693</v>
      </c>
      <c r="I67" s="37">
        <f t="shared" si="4"/>
        <v>3703.0278261889489</v>
      </c>
      <c r="J67" s="40">
        <f t="shared" si="10"/>
        <v>-260.08908913593871</v>
      </c>
      <c r="K67" s="37">
        <f t="shared" si="5"/>
        <v>3442.9387370530103</v>
      </c>
      <c r="L67" s="37">
        <f t="shared" si="6"/>
        <v>20596240.769262932</v>
      </c>
      <c r="M67" s="37">
        <f t="shared" si="7"/>
        <v>19149625.255488843</v>
      </c>
      <c r="N67" s="41">
        <f>'jan-aug'!M67</f>
        <v>14748701.165135456</v>
      </c>
      <c r="O67" s="41">
        <f t="shared" si="9"/>
        <v>4400924.0903533865</v>
      </c>
    </row>
    <row r="68" spans="1:15" s="34" customFormat="1" x14ac:dyDescent="0.3">
      <c r="A68" s="33">
        <v>438</v>
      </c>
      <c r="B68" s="34" t="s">
        <v>123</v>
      </c>
      <c r="C68" s="36">
        <v>38809</v>
      </c>
      <c r="D68" s="36">
        <v>2418</v>
      </c>
      <c r="E68" s="37">
        <f t="shared" si="1"/>
        <v>16050.041356492969</v>
      </c>
      <c r="F68" s="38">
        <f t="shared" si="8"/>
        <v>0.75599194191272612</v>
      </c>
      <c r="G68" s="39">
        <f t="shared" si="2"/>
        <v>3108.2390220003681</v>
      </c>
      <c r="H68" s="39">
        <f t="shared" si="3"/>
        <v>1070.07403907294</v>
      </c>
      <c r="I68" s="37">
        <f t="shared" si="4"/>
        <v>4178.3130610733078</v>
      </c>
      <c r="J68" s="40">
        <f t="shared" si="10"/>
        <v>-260.08908913593871</v>
      </c>
      <c r="K68" s="37">
        <f t="shared" si="5"/>
        <v>3918.2239719373692</v>
      </c>
      <c r="L68" s="37">
        <f t="shared" si="6"/>
        <v>10103160.981675258</v>
      </c>
      <c r="M68" s="37">
        <f t="shared" si="7"/>
        <v>9474265.5641445592</v>
      </c>
      <c r="N68" s="41">
        <f>'jan-aug'!M68</f>
        <v>7132426.0728690298</v>
      </c>
      <c r="O68" s="41">
        <f t="shared" si="9"/>
        <v>2341839.4912755294</v>
      </c>
    </row>
    <row r="69" spans="1:15" s="34" customFormat="1" x14ac:dyDescent="0.3">
      <c r="A69" s="33">
        <v>439</v>
      </c>
      <c r="B69" s="34" t="s">
        <v>124</v>
      </c>
      <c r="C69" s="36">
        <v>23810</v>
      </c>
      <c r="D69" s="36">
        <v>1597</v>
      </c>
      <c r="E69" s="37">
        <f t="shared" si="1"/>
        <v>14909.204758922981</v>
      </c>
      <c r="F69" s="38">
        <f t="shared" si="8"/>
        <v>0.70225605079284825</v>
      </c>
      <c r="G69" s="39">
        <f t="shared" si="2"/>
        <v>3792.7409805423613</v>
      </c>
      <c r="H69" s="39">
        <f t="shared" si="3"/>
        <v>1469.3668482224359</v>
      </c>
      <c r="I69" s="37">
        <f t="shared" si="4"/>
        <v>5262.107828764797</v>
      </c>
      <c r="J69" s="40">
        <f t="shared" si="10"/>
        <v>-260.08908913593871</v>
      </c>
      <c r="K69" s="37">
        <f t="shared" si="5"/>
        <v>5002.0187396288584</v>
      </c>
      <c r="L69" s="37">
        <f t="shared" si="6"/>
        <v>8403586.2025373802</v>
      </c>
      <c r="M69" s="37">
        <f t="shared" si="7"/>
        <v>7988223.9271872872</v>
      </c>
      <c r="N69" s="41">
        <f>'jan-aug'!M69</f>
        <v>6119079.1101620505</v>
      </c>
      <c r="O69" s="41">
        <f t="shared" si="9"/>
        <v>1869144.8170252368</v>
      </c>
    </row>
    <row r="70" spans="1:15" s="34" customFormat="1" x14ac:dyDescent="0.3">
      <c r="A70" s="33">
        <v>441</v>
      </c>
      <c r="B70" s="34" t="s">
        <v>125</v>
      </c>
      <c r="C70" s="36">
        <v>30529</v>
      </c>
      <c r="D70" s="36">
        <v>1991</v>
      </c>
      <c r="E70" s="37">
        <f t="shared" si="1"/>
        <v>15333.500753390255</v>
      </c>
      <c r="F70" s="38">
        <f t="shared" si="8"/>
        <v>0.72224131722789964</v>
      </c>
      <c r="G70" s="39">
        <f t="shared" si="2"/>
        <v>3538.1633838619969</v>
      </c>
      <c r="H70" s="39">
        <f t="shared" si="3"/>
        <v>1320.8632501588897</v>
      </c>
      <c r="I70" s="37">
        <f t="shared" si="4"/>
        <v>4859.0266340208864</v>
      </c>
      <c r="J70" s="40">
        <f t="shared" si="10"/>
        <v>-260.08908913593871</v>
      </c>
      <c r="K70" s="37">
        <f t="shared" si="5"/>
        <v>4598.9375448849478</v>
      </c>
      <c r="L70" s="37">
        <f t="shared" si="6"/>
        <v>9674322.0283355843</v>
      </c>
      <c r="M70" s="37">
        <f t="shared" si="7"/>
        <v>9156484.6518659312</v>
      </c>
      <c r="N70" s="41">
        <f>'jan-aug'!M70</f>
        <v>7246182.1592565086</v>
      </c>
      <c r="O70" s="41">
        <f t="shared" si="9"/>
        <v>1910302.4926094227</v>
      </c>
    </row>
    <row r="71" spans="1:15" s="34" customFormat="1" x14ac:dyDescent="0.3">
      <c r="A71" s="33">
        <v>501</v>
      </c>
      <c r="B71" s="34" t="s">
        <v>126</v>
      </c>
      <c r="C71" s="36">
        <v>526617</v>
      </c>
      <c r="D71" s="36">
        <v>27300</v>
      </c>
      <c r="E71" s="37">
        <f t="shared" si="1"/>
        <v>19290</v>
      </c>
      <c r="F71" s="38">
        <f t="shared" si="8"/>
        <v>0.90860105812730307</v>
      </c>
      <c r="G71" s="39">
        <f t="shared" si="2"/>
        <v>1164.2638358961499</v>
      </c>
      <c r="H71" s="39">
        <f t="shared" si="3"/>
        <v>0</v>
      </c>
      <c r="I71" s="37">
        <f t="shared" si="4"/>
        <v>1164.2638358961499</v>
      </c>
      <c r="J71" s="40">
        <f t="shared" si="10"/>
        <v>-260.08908913593871</v>
      </c>
      <c r="K71" s="37">
        <f t="shared" si="5"/>
        <v>904.17474676021118</v>
      </c>
      <c r="L71" s="37">
        <f t="shared" si="6"/>
        <v>31784402.719964892</v>
      </c>
      <c r="M71" s="37">
        <f t="shared" si="7"/>
        <v>24683970.586553764</v>
      </c>
      <c r="N71" s="41">
        <f>'jan-aug'!M71</f>
        <v>22052837.919489041</v>
      </c>
      <c r="O71" s="41">
        <f t="shared" si="9"/>
        <v>2631132.6670647226</v>
      </c>
    </row>
    <row r="72" spans="1:15" s="34" customFormat="1" x14ac:dyDescent="0.3">
      <c r="A72" s="33">
        <v>502</v>
      </c>
      <c r="B72" s="34" t="s">
        <v>127</v>
      </c>
      <c r="C72" s="36">
        <v>516940</v>
      </c>
      <c r="D72" s="36">
        <v>30063</v>
      </c>
      <c r="E72" s="37">
        <f t="shared" ref="E72:E135" si="11">(C72*1000)/D72</f>
        <v>17195.223364268371</v>
      </c>
      <c r="F72" s="38">
        <f t="shared" si="8"/>
        <v>0.80993251132760835</v>
      </c>
      <c r="G72" s="39">
        <f t="shared" ref="G72:G135" si="12">(E$437-E72)*0.6</f>
        <v>2421.129817335127</v>
      </c>
      <c r="H72" s="39">
        <f t="shared" ref="H72:H135" si="13">IF(E72&gt;=E$437*0.9,0,IF(E72&lt;0.9*E$437,(E$437*0.9-E72)*0.35))</f>
        <v>669.2603363515492</v>
      </c>
      <c r="I72" s="37">
        <f t="shared" ref="I72:I135" si="14">G72+H72</f>
        <v>3090.3901536866761</v>
      </c>
      <c r="J72" s="40">
        <f t="shared" si="10"/>
        <v>-260.08908913593871</v>
      </c>
      <c r="K72" s="37">
        <f t="shared" ref="K72:K135" si="15">I72+J72</f>
        <v>2830.3010645507375</v>
      </c>
      <c r="L72" s="37">
        <f t="shared" ref="L72:L135" si="16">(I72*D72)</f>
        <v>92906399.190282539</v>
      </c>
      <c r="M72" s="37">
        <f t="shared" ref="M72:M135" si="17">(K72*D72)</f>
        <v>85087340.903588817</v>
      </c>
      <c r="N72" s="41">
        <f>'jan-aug'!M72</f>
        <v>70938777.575956002</v>
      </c>
      <c r="O72" s="41">
        <f t="shared" si="9"/>
        <v>14148563.327632815</v>
      </c>
    </row>
    <row r="73" spans="1:15" s="34" customFormat="1" x14ac:dyDescent="0.3">
      <c r="A73" s="33">
        <v>511</v>
      </c>
      <c r="B73" s="34" t="s">
        <v>128</v>
      </c>
      <c r="C73" s="36">
        <v>44397</v>
      </c>
      <c r="D73" s="36">
        <v>2745</v>
      </c>
      <c r="E73" s="37">
        <f t="shared" si="11"/>
        <v>16173.77049180328</v>
      </c>
      <c r="F73" s="38">
        <f t="shared" ref="F73:F136" si="18">IF(ISNUMBER(C73),E73/E$437,"")</f>
        <v>0.76181985395337537</v>
      </c>
      <c r="G73" s="39">
        <f t="shared" si="12"/>
        <v>3034.0015408141821</v>
      </c>
      <c r="H73" s="39">
        <f t="shared" si="13"/>
        <v>1026.7688417143313</v>
      </c>
      <c r="I73" s="37">
        <f t="shared" si="14"/>
        <v>4060.7703825285134</v>
      </c>
      <c r="J73" s="40">
        <f t="shared" si="10"/>
        <v>-260.08908913593871</v>
      </c>
      <c r="K73" s="37">
        <f t="shared" si="15"/>
        <v>3800.6812933925748</v>
      </c>
      <c r="L73" s="37">
        <f t="shared" si="16"/>
        <v>11146814.700040769</v>
      </c>
      <c r="M73" s="37">
        <f t="shared" si="17"/>
        <v>10432870.150362618</v>
      </c>
      <c r="N73" s="41">
        <f>'jan-aug'!M73</f>
        <v>8489003.7303662077</v>
      </c>
      <c r="O73" s="41">
        <f t="shared" ref="O73:O136" si="19">M73-N73</f>
        <v>1943866.4199964106</v>
      </c>
    </row>
    <row r="74" spans="1:15" s="34" customFormat="1" x14ac:dyDescent="0.3">
      <c r="A74" s="33">
        <v>512</v>
      </c>
      <c r="B74" s="34" t="s">
        <v>129</v>
      </c>
      <c r="C74" s="36">
        <v>33627</v>
      </c>
      <c r="D74" s="36">
        <v>2059</v>
      </c>
      <c r="E74" s="37">
        <f t="shared" si="11"/>
        <v>16331.714424477901</v>
      </c>
      <c r="F74" s="38">
        <f t="shared" si="18"/>
        <v>0.76925935754865515</v>
      </c>
      <c r="G74" s="39">
        <f t="shared" si="12"/>
        <v>2939.2351812094093</v>
      </c>
      <c r="H74" s="39">
        <f t="shared" si="13"/>
        <v>971.48846527821377</v>
      </c>
      <c r="I74" s="37">
        <f t="shared" si="14"/>
        <v>3910.7236464876232</v>
      </c>
      <c r="J74" s="40">
        <f t="shared" ref="J74:J137" si="20">I$439</f>
        <v>-260.08908913593871</v>
      </c>
      <c r="K74" s="37">
        <f t="shared" si="15"/>
        <v>3650.6345573516846</v>
      </c>
      <c r="L74" s="37">
        <f t="shared" si="16"/>
        <v>8052179.9881180162</v>
      </c>
      <c r="M74" s="37">
        <f t="shared" si="17"/>
        <v>7516656.5535871191</v>
      </c>
      <c r="N74" s="41">
        <f>'jan-aug'!M74</f>
        <v>5751101.2134149419</v>
      </c>
      <c r="O74" s="41">
        <f t="shared" si="19"/>
        <v>1765555.3401721772</v>
      </c>
    </row>
    <row r="75" spans="1:15" s="34" customFormat="1" x14ac:dyDescent="0.3">
      <c r="A75" s="33">
        <v>513</v>
      </c>
      <c r="B75" s="34" t="s">
        <v>130</v>
      </c>
      <c r="C75" s="36">
        <v>48184</v>
      </c>
      <c r="D75" s="36">
        <v>2245</v>
      </c>
      <c r="E75" s="37">
        <f t="shared" si="11"/>
        <v>21462.806236080178</v>
      </c>
      <c r="F75" s="38">
        <f t="shared" si="18"/>
        <v>1.0109449692319195</v>
      </c>
      <c r="G75" s="39">
        <f t="shared" si="12"/>
        <v>-139.41990575195669</v>
      </c>
      <c r="H75" s="39">
        <f t="shared" si="13"/>
        <v>0</v>
      </c>
      <c r="I75" s="37">
        <f t="shared" si="14"/>
        <v>-139.41990575195669</v>
      </c>
      <c r="J75" s="40">
        <f t="shared" si="20"/>
        <v>-260.08908913593871</v>
      </c>
      <c r="K75" s="37">
        <f t="shared" si="15"/>
        <v>-399.50899488789537</v>
      </c>
      <c r="L75" s="37">
        <f t="shared" si="16"/>
        <v>-312997.68841314275</v>
      </c>
      <c r="M75" s="37">
        <f t="shared" si="17"/>
        <v>-896897.69352332514</v>
      </c>
      <c r="N75" s="41">
        <f>'jan-aug'!M75</f>
        <v>-2194311.9648135151</v>
      </c>
      <c r="O75" s="41">
        <f t="shared" si="19"/>
        <v>1297414.2712901901</v>
      </c>
    </row>
    <row r="76" spans="1:15" s="34" customFormat="1" x14ac:dyDescent="0.3">
      <c r="A76" s="33">
        <v>514</v>
      </c>
      <c r="B76" s="34" t="s">
        <v>131</v>
      </c>
      <c r="C76" s="36">
        <v>37437</v>
      </c>
      <c r="D76" s="36">
        <v>2356</v>
      </c>
      <c r="E76" s="37">
        <f t="shared" si="11"/>
        <v>15890.06791171477</v>
      </c>
      <c r="F76" s="38">
        <f t="shared" si="18"/>
        <v>0.74845684387240774</v>
      </c>
      <c r="G76" s="39">
        <f t="shared" si="12"/>
        <v>3204.223088867288</v>
      </c>
      <c r="H76" s="39">
        <f t="shared" si="13"/>
        <v>1126.0647447453096</v>
      </c>
      <c r="I76" s="37">
        <f t="shared" si="14"/>
        <v>4330.2878336125978</v>
      </c>
      <c r="J76" s="40">
        <f t="shared" si="20"/>
        <v>-260.08908913593871</v>
      </c>
      <c r="K76" s="37">
        <f t="shared" si="15"/>
        <v>4070.1987444766592</v>
      </c>
      <c r="L76" s="37">
        <f t="shared" si="16"/>
        <v>10202158.135991281</v>
      </c>
      <c r="M76" s="37">
        <f t="shared" si="17"/>
        <v>9589388.2419870086</v>
      </c>
      <c r="N76" s="41">
        <f>'jan-aug'!M76</f>
        <v>6835518.9940775149</v>
      </c>
      <c r="O76" s="41">
        <f t="shared" si="19"/>
        <v>2753869.2479094937</v>
      </c>
    </row>
    <row r="77" spans="1:15" s="34" customFormat="1" x14ac:dyDescent="0.3">
      <c r="A77" s="33">
        <v>515</v>
      </c>
      <c r="B77" s="34" t="s">
        <v>132</v>
      </c>
      <c r="C77" s="36">
        <v>57005</v>
      </c>
      <c r="D77" s="36">
        <v>3675</v>
      </c>
      <c r="E77" s="37">
        <f t="shared" si="11"/>
        <v>15511.56462585034</v>
      </c>
      <c r="F77" s="38">
        <f t="shared" si="18"/>
        <v>0.73062851385472594</v>
      </c>
      <c r="G77" s="39">
        <f t="shared" si="12"/>
        <v>3431.3250603859456</v>
      </c>
      <c r="H77" s="39">
        <f t="shared" si="13"/>
        <v>1258.5408947978601</v>
      </c>
      <c r="I77" s="37">
        <f t="shared" si="14"/>
        <v>4689.8659551838055</v>
      </c>
      <c r="J77" s="40">
        <f t="shared" si="20"/>
        <v>-260.08908913593871</v>
      </c>
      <c r="K77" s="37">
        <f t="shared" si="15"/>
        <v>4429.7768660478669</v>
      </c>
      <c r="L77" s="37">
        <f t="shared" si="16"/>
        <v>17235257.385300484</v>
      </c>
      <c r="M77" s="37">
        <f t="shared" si="17"/>
        <v>16279429.982725911</v>
      </c>
      <c r="N77" s="41">
        <f>'jan-aug'!M77</f>
        <v>12325109.912238905</v>
      </c>
      <c r="O77" s="41">
        <f t="shared" si="19"/>
        <v>3954320.0704870056</v>
      </c>
    </row>
    <row r="78" spans="1:15" s="34" customFormat="1" x14ac:dyDescent="0.3">
      <c r="A78" s="33">
        <v>516</v>
      </c>
      <c r="B78" s="34" t="s">
        <v>133</v>
      </c>
      <c r="C78" s="36">
        <v>122980</v>
      </c>
      <c r="D78" s="36">
        <v>5754</v>
      </c>
      <c r="E78" s="37">
        <f t="shared" si="11"/>
        <v>21372.957942301007</v>
      </c>
      <c r="F78" s="38">
        <f t="shared" si="18"/>
        <v>1.0067129186980321</v>
      </c>
      <c r="G78" s="39">
        <f t="shared" si="12"/>
        <v>-85.510929484454394</v>
      </c>
      <c r="H78" s="39">
        <f t="shared" si="13"/>
        <v>0</v>
      </c>
      <c r="I78" s="37">
        <f t="shared" si="14"/>
        <v>-85.510929484454394</v>
      </c>
      <c r="J78" s="40">
        <f t="shared" si="20"/>
        <v>-260.08908913593871</v>
      </c>
      <c r="K78" s="37">
        <f t="shared" si="15"/>
        <v>-345.60001862039309</v>
      </c>
      <c r="L78" s="37">
        <f t="shared" si="16"/>
        <v>-492029.88825355057</v>
      </c>
      <c r="M78" s="37">
        <f t="shared" si="17"/>
        <v>-1988582.5071417419</v>
      </c>
      <c r="N78" s="41">
        <f>'jan-aug'!M78</f>
        <v>-5037809.9980120072</v>
      </c>
      <c r="O78" s="41">
        <f t="shared" si="19"/>
        <v>3049227.4908702653</v>
      </c>
    </row>
    <row r="79" spans="1:15" s="34" customFormat="1" x14ac:dyDescent="0.3">
      <c r="A79" s="33">
        <v>517</v>
      </c>
      <c r="B79" s="34" t="s">
        <v>134</v>
      </c>
      <c r="C79" s="36">
        <v>85087</v>
      </c>
      <c r="D79" s="36">
        <v>5965</v>
      </c>
      <c r="E79" s="37">
        <f t="shared" si="11"/>
        <v>14264.375523889355</v>
      </c>
      <c r="F79" s="38">
        <f t="shared" si="18"/>
        <v>0.67188318789689327</v>
      </c>
      <c r="G79" s="39">
        <f t="shared" si="12"/>
        <v>4179.6385215625369</v>
      </c>
      <c r="H79" s="39">
        <f t="shared" si="13"/>
        <v>1695.0570804842048</v>
      </c>
      <c r="I79" s="37">
        <f t="shared" si="14"/>
        <v>5874.6956020467414</v>
      </c>
      <c r="J79" s="40">
        <f t="shared" si="20"/>
        <v>-260.08908913593871</v>
      </c>
      <c r="K79" s="37">
        <f t="shared" si="15"/>
        <v>5614.6065129108028</v>
      </c>
      <c r="L79" s="37">
        <f t="shared" si="16"/>
        <v>35042559.266208813</v>
      </c>
      <c r="M79" s="37">
        <f t="shared" si="17"/>
        <v>33491127.849512938</v>
      </c>
      <c r="N79" s="41">
        <f>'jan-aug'!M79</f>
        <v>26401847.177280292</v>
      </c>
      <c r="O79" s="41">
        <f t="shared" si="19"/>
        <v>7089280.6722326465</v>
      </c>
    </row>
    <row r="80" spans="1:15" s="34" customFormat="1" x14ac:dyDescent="0.3">
      <c r="A80" s="33">
        <v>519</v>
      </c>
      <c r="B80" s="34" t="s">
        <v>135</v>
      </c>
      <c r="C80" s="36">
        <v>57273</v>
      </c>
      <c r="D80" s="36">
        <v>3204</v>
      </c>
      <c r="E80" s="37">
        <f t="shared" si="11"/>
        <v>17875.468164794009</v>
      </c>
      <c r="F80" s="38">
        <f t="shared" si="18"/>
        <v>0.84197352457505215</v>
      </c>
      <c r="G80" s="39">
        <f t="shared" si="12"/>
        <v>2012.9829370197447</v>
      </c>
      <c r="H80" s="39">
        <f t="shared" si="13"/>
        <v>431.17465616757613</v>
      </c>
      <c r="I80" s="37">
        <f t="shared" si="14"/>
        <v>2444.1575931873208</v>
      </c>
      <c r="J80" s="40">
        <f t="shared" si="20"/>
        <v>-260.08908913593871</v>
      </c>
      <c r="K80" s="37">
        <f t="shared" si="15"/>
        <v>2184.0685040513822</v>
      </c>
      <c r="L80" s="37">
        <f t="shared" si="16"/>
        <v>7831080.928572176</v>
      </c>
      <c r="M80" s="37">
        <f t="shared" si="17"/>
        <v>6997755.4869806282</v>
      </c>
      <c r="N80" s="41">
        <f>'jan-aug'!M80</f>
        <v>4788094.8459356353</v>
      </c>
      <c r="O80" s="41">
        <f t="shared" si="19"/>
        <v>2209660.641044993</v>
      </c>
    </row>
    <row r="81" spans="1:15" s="34" customFormat="1" x14ac:dyDescent="0.3">
      <c r="A81" s="33">
        <v>520</v>
      </c>
      <c r="B81" s="34" t="s">
        <v>136</v>
      </c>
      <c r="C81" s="36">
        <v>75637</v>
      </c>
      <c r="D81" s="36">
        <v>4459</v>
      </c>
      <c r="E81" s="37">
        <f t="shared" si="11"/>
        <v>16962.771921955595</v>
      </c>
      <c r="F81" s="38">
        <f t="shared" si="18"/>
        <v>0.79898354157910623</v>
      </c>
      <c r="G81" s="39">
        <f t="shared" si="12"/>
        <v>2560.600682722793</v>
      </c>
      <c r="H81" s="39">
        <f t="shared" si="13"/>
        <v>750.61834116102102</v>
      </c>
      <c r="I81" s="37">
        <f t="shared" si="14"/>
        <v>3311.2190238838139</v>
      </c>
      <c r="J81" s="40">
        <f t="shared" si="20"/>
        <v>-260.08908913593871</v>
      </c>
      <c r="K81" s="37">
        <f t="shared" si="15"/>
        <v>3051.1299347478753</v>
      </c>
      <c r="L81" s="37">
        <f t="shared" si="16"/>
        <v>14764725.627497926</v>
      </c>
      <c r="M81" s="37">
        <f t="shared" si="17"/>
        <v>13604988.379040776</v>
      </c>
      <c r="N81" s="41">
        <f>'jan-aug'!M81</f>
        <v>11236141.360183205</v>
      </c>
      <c r="O81" s="41">
        <f t="shared" si="19"/>
        <v>2368847.0188575704</v>
      </c>
    </row>
    <row r="82" spans="1:15" s="34" customFormat="1" x14ac:dyDescent="0.3">
      <c r="A82" s="33">
        <v>521</v>
      </c>
      <c r="B82" s="34" t="s">
        <v>137</v>
      </c>
      <c r="C82" s="36">
        <v>93615</v>
      </c>
      <c r="D82" s="36">
        <v>5065</v>
      </c>
      <c r="E82" s="37">
        <f t="shared" si="11"/>
        <v>18482.724580454098</v>
      </c>
      <c r="F82" s="38">
        <f t="shared" si="18"/>
        <v>0.87057662575822226</v>
      </c>
      <c r="G82" s="39">
        <f t="shared" si="12"/>
        <v>1648.629087623691</v>
      </c>
      <c r="H82" s="39">
        <f t="shared" si="13"/>
        <v>218.63491068654491</v>
      </c>
      <c r="I82" s="37">
        <f t="shared" si="14"/>
        <v>1867.2639983102358</v>
      </c>
      <c r="J82" s="40">
        <f t="shared" si="20"/>
        <v>-260.08908913593871</v>
      </c>
      <c r="K82" s="37">
        <f t="shared" si="15"/>
        <v>1607.1749091742972</v>
      </c>
      <c r="L82" s="37">
        <f t="shared" si="16"/>
        <v>9457692.151441345</v>
      </c>
      <c r="M82" s="37">
        <f t="shared" si="17"/>
        <v>8140340.9149678154</v>
      </c>
      <c r="N82" s="41">
        <f>'jan-aug'!M82</f>
        <v>6297450.8722421946</v>
      </c>
      <c r="O82" s="41">
        <f t="shared" si="19"/>
        <v>1842890.0427256208</v>
      </c>
    </row>
    <row r="83" spans="1:15" s="34" customFormat="1" x14ac:dyDescent="0.3">
      <c r="A83" s="33">
        <v>522</v>
      </c>
      <c r="B83" s="34" t="s">
        <v>138</v>
      </c>
      <c r="C83" s="36">
        <v>103266</v>
      </c>
      <c r="D83" s="36">
        <v>6210</v>
      </c>
      <c r="E83" s="37">
        <f t="shared" si="11"/>
        <v>16628.985507246376</v>
      </c>
      <c r="F83" s="38">
        <f t="shared" si="18"/>
        <v>0.78326147368935428</v>
      </c>
      <c r="G83" s="39">
        <f t="shared" si="12"/>
        <v>2760.8725315483243</v>
      </c>
      <c r="H83" s="39">
        <f t="shared" si="13"/>
        <v>867.44358630924762</v>
      </c>
      <c r="I83" s="37">
        <f t="shared" si="14"/>
        <v>3628.316117857572</v>
      </c>
      <c r="J83" s="40">
        <f t="shared" si="20"/>
        <v>-260.08908913593871</v>
      </c>
      <c r="K83" s="37">
        <f t="shared" si="15"/>
        <v>3368.2270287216334</v>
      </c>
      <c r="L83" s="37">
        <f t="shared" si="16"/>
        <v>22531843.091895521</v>
      </c>
      <c r="M83" s="37">
        <f t="shared" si="17"/>
        <v>20916689.848361343</v>
      </c>
      <c r="N83" s="41">
        <f>'jan-aug'!M83</f>
        <v>16924444.504762888</v>
      </c>
      <c r="O83" s="41">
        <f t="shared" si="19"/>
        <v>3992245.3435984552</v>
      </c>
    </row>
    <row r="84" spans="1:15" s="34" customFormat="1" x14ac:dyDescent="0.3">
      <c r="A84" s="33">
        <v>528</v>
      </c>
      <c r="B84" s="34" t="s">
        <v>139</v>
      </c>
      <c r="C84" s="36">
        <v>242106</v>
      </c>
      <c r="D84" s="36">
        <v>14796</v>
      </c>
      <c r="E84" s="37">
        <f t="shared" si="11"/>
        <v>16362.935928629358</v>
      </c>
      <c r="F84" s="38">
        <f t="shared" si="18"/>
        <v>0.77072995846666148</v>
      </c>
      <c r="G84" s="39">
        <f t="shared" si="12"/>
        <v>2920.5022787185349</v>
      </c>
      <c r="H84" s="39">
        <f t="shared" si="13"/>
        <v>960.56093882520372</v>
      </c>
      <c r="I84" s="37">
        <f t="shared" si="14"/>
        <v>3881.0632175437386</v>
      </c>
      <c r="J84" s="40">
        <f t="shared" si="20"/>
        <v>-260.08908913593871</v>
      </c>
      <c r="K84" s="37">
        <f t="shared" si="15"/>
        <v>3620.9741284078</v>
      </c>
      <c r="L84" s="37">
        <f t="shared" si="16"/>
        <v>57424211.366777159</v>
      </c>
      <c r="M84" s="37">
        <f t="shared" si="17"/>
        <v>53575933.20392181</v>
      </c>
      <c r="N84" s="41">
        <f>'jan-aug'!M84</f>
        <v>44344431.254826382</v>
      </c>
      <c r="O84" s="41">
        <f t="shared" si="19"/>
        <v>9231501.949095428</v>
      </c>
    </row>
    <row r="85" spans="1:15" s="34" customFormat="1" x14ac:dyDescent="0.3">
      <c r="A85" s="33">
        <v>529</v>
      </c>
      <c r="B85" s="34" t="s">
        <v>140</v>
      </c>
      <c r="C85" s="36">
        <v>215328</v>
      </c>
      <c r="D85" s="36">
        <v>13152</v>
      </c>
      <c r="E85" s="37">
        <f t="shared" si="11"/>
        <v>16372.262773722628</v>
      </c>
      <c r="F85" s="38">
        <f t="shared" si="18"/>
        <v>0.77116927320594264</v>
      </c>
      <c r="G85" s="39">
        <f t="shared" si="12"/>
        <v>2914.9061716625729</v>
      </c>
      <c r="H85" s="39">
        <f t="shared" si="13"/>
        <v>957.29654304255916</v>
      </c>
      <c r="I85" s="37">
        <f t="shared" si="14"/>
        <v>3872.2027147051322</v>
      </c>
      <c r="J85" s="40">
        <f t="shared" si="20"/>
        <v>-260.08908913593871</v>
      </c>
      <c r="K85" s="37">
        <f t="shared" si="15"/>
        <v>3612.1136255691936</v>
      </c>
      <c r="L85" s="37">
        <f t="shared" si="16"/>
        <v>50927210.103801899</v>
      </c>
      <c r="M85" s="37">
        <f t="shared" si="17"/>
        <v>47506518.403486036</v>
      </c>
      <c r="N85" s="41">
        <f>'jan-aug'!M85</f>
        <v>38559950.004290104</v>
      </c>
      <c r="O85" s="41">
        <f t="shared" si="19"/>
        <v>8946568.3991959319</v>
      </c>
    </row>
    <row r="86" spans="1:15" s="34" customFormat="1" x14ac:dyDescent="0.3">
      <c r="A86" s="33">
        <v>532</v>
      </c>
      <c r="B86" s="34" t="s">
        <v>141</v>
      </c>
      <c r="C86" s="36">
        <v>107895</v>
      </c>
      <c r="D86" s="36">
        <v>6599</v>
      </c>
      <c r="E86" s="37">
        <f t="shared" si="11"/>
        <v>16350.204576450977</v>
      </c>
      <c r="F86" s="38">
        <f t="shared" si="18"/>
        <v>0.77013028402079986</v>
      </c>
      <c r="G86" s="39">
        <f t="shared" si="12"/>
        <v>2928.1410900255637</v>
      </c>
      <c r="H86" s="39">
        <f t="shared" si="13"/>
        <v>965.01691208763737</v>
      </c>
      <c r="I86" s="37">
        <f t="shared" si="14"/>
        <v>3893.1580021132013</v>
      </c>
      <c r="J86" s="40">
        <f t="shared" si="20"/>
        <v>-260.08908913593871</v>
      </c>
      <c r="K86" s="37">
        <f t="shared" si="15"/>
        <v>3633.0689129772627</v>
      </c>
      <c r="L86" s="37">
        <f t="shared" si="16"/>
        <v>25690949.655945014</v>
      </c>
      <c r="M86" s="37">
        <f t="shared" si="17"/>
        <v>23974621.756736957</v>
      </c>
      <c r="N86" s="41">
        <f>'jan-aug'!M86</f>
        <v>19453829.241051581</v>
      </c>
      <c r="O86" s="41">
        <f t="shared" si="19"/>
        <v>4520792.5156853758</v>
      </c>
    </row>
    <row r="87" spans="1:15" s="34" customFormat="1" x14ac:dyDescent="0.3">
      <c r="A87" s="33">
        <v>533</v>
      </c>
      <c r="B87" s="34" t="s">
        <v>142</v>
      </c>
      <c r="C87" s="36">
        <v>167700</v>
      </c>
      <c r="D87" s="36">
        <v>9003</v>
      </c>
      <c r="E87" s="37">
        <f t="shared" si="11"/>
        <v>18627.124291902699</v>
      </c>
      <c r="F87" s="38">
        <f t="shared" si="18"/>
        <v>0.87737816700319249</v>
      </c>
      <c r="G87" s="39">
        <f t="shared" si="12"/>
        <v>1561.9892607545305</v>
      </c>
      <c r="H87" s="39">
        <f t="shared" si="13"/>
        <v>168.09501167953457</v>
      </c>
      <c r="I87" s="37">
        <f t="shared" si="14"/>
        <v>1730.084272434065</v>
      </c>
      <c r="J87" s="40">
        <f t="shared" si="20"/>
        <v>-260.08908913593871</v>
      </c>
      <c r="K87" s="37">
        <f t="shared" si="15"/>
        <v>1469.9951832981264</v>
      </c>
      <c r="L87" s="37">
        <f t="shared" si="16"/>
        <v>15575948.704723887</v>
      </c>
      <c r="M87" s="37">
        <f t="shared" si="17"/>
        <v>13234366.635233032</v>
      </c>
      <c r="N87" s="41">
        <f>'jan-aug'!M87</f>
        <v>10701344.038064461</v>
      </c>
      <c r="O87" s="41">
        <f t="shared" si="19"/>
        <v>2533022.5971685704</v>
      </c>
    </row>
    <row r="88" spans="1:15" s="34" customFormat="1" x14ac:dyDescent="0.3">
      <c r="A88" s="33">
        <v>534</v>
      </c>
      <c r="B88" s="34" t="s">
        <v>143</v>
      </c>
      <c r="C88" s="36">
        <v>242650</v>
      </c>
      <c r="D88" s="36">
        <v>13685</v>
      </c>
      <c r="E88" s="37">
        <f t="shared" si="11"/>
        <v>17731.092436974788</v>
      </c>
      <c r="F88" s="38">
        <f t="shared" si="18"/>
        <v>0.83517311301131736</v>
      </c>
      <c r="G88" s="39">
        <f t="shared" si="12"/>
        <v>2099.6083737112772</v>
      </c>
      <c r="H88" s="39">
        <f t="shared" si="13"/>
        <v>481.70616090430337</v>
      </c>
      <c r="I88" s="37">
        <f t="shared" si="14"/>
        <v>2581.3145346155807</v>
      </c>
      <c r="J88" s="40">
        <f t="shared" si="20"/>
        <v>-260.08908913593871</v>
      </c>
      <c r="K88" s="37">
        <f t="shared" si="15"/>
        <v>2321.2254454796421</v>
      </c>
      <c r="L88" s="37">
        <f t="shared" si="16"/>
        <v>35325289.406214222</v>
      </c>
      <c r="M88" s="37">
        <f t="shared" si="17"/>
        <v>31765970.221388903</v>
      </c>
      <c r="N88" s="41">
        <f>'jan-aug'!M88</f>
        <v>24770922.149384893</v>
      </c>
      <c r="O88" s="41">
        <f t="shared" si="19"/>
        <v>6995048.072004009</v>
      </c>
    </row>
    <row r="89" spans="1:15" s="34" customFormat="1" x14ac:dyDescent="0.3">
      <c r="A89" s="33">
        <v>536</v>
      </c>
      <c r="B89" s="34" t="s">
        <v>144</v>
      </c>
      <c r="C89" s="36">
        <v>80181</v>
      </c>
      <c r="D89" s="36">
        <v>5772</v>
      </c>
      <c r="E89" s="37">
        <f t="shared" si="11"/>
        <v>13891.372141372141</v>
      </c>
      <c r="F89" s="38">
        <f t="shared" si="18"/>
        <v>0.6543139153183446</v>
      </c>
      <c r="G89" s="39">
        <f t="shared" si="12"/>
        <v>4403.4405510728648</v>
      </c>
      <c r="H89" s="39">
        <f t="shared" si="13"/>
        <v>1825.6082643652296</v>
      </c>
      <c r="I89" s="37">
        <f t="shared" si="14"/>
        <v>6229.0488154380946</v>
      </c>
      <c r="J89" s="40">
        <f t="shared" si="20"/>
        <v>-260.08908913593871</v>
      </c>
      <c r="K89" s="37">
        <f t="shared" si="15"/>
        <v>5968.959726302156</v>
      </c>
      <c r="L89" s="37">
        <f t="shared" si="16"/>
        <v>35954069.762708679</v>
      </c>
      <c r="M89" s="37">
        <f t="shared" si="17"/>
        <v>34452835.540216044</v>
      </c>
      <c r="N89" s="41">
        <f>'jan-aug'!M89</f>
        <v>27528470.302977681</v>
      </c>
      <c r="O89" s="41">
        <f t="shared" si="19"/>
        <v>6924365.2372383624</v>
      </c>
    </row>
    <row r="90" spans="1:15" s="34" customFormat="1" x14ac:dyDescent="0.3">
      <c r="A90" s="33">
        <v>538</v>
      </c>
      <c r="B90" s="34" t="s">
        <v>145</v>
      </c>
      <c r="C90" s="36">
        <v>104222</v>
      </c>
      <c r="D90" s="36">
        <v>6740</v>
      </c>
      <c r="E90" s="37">
        <f t="shared" si="11"/>
        <v>15463.20474777448</v>
      </c>
      <c r="F90" s="38">
        <f t="shared" si="18"/>
        <v>0.72835065815795896</v>
      </c>
      <c r="G90" s="39">
        <f t="shared" si="12"/>
        <v>3460.3409872314619</v>
      </c>
      <c r="H90" s="39">
        <f t="shared" si="13"/>
        <v>1275.4668521244112</v>
      </c>
      <c r="I90" s="37">
        <f t="shared" si="14"/>
        <v>4735.8078393558735</v>
      </c>
      <c r="J90" s="40">
        <f t="shared" si="20"/>
        <v>-260.08908913593871</v>
      </c>
      <c r="K90" s="37">
        <f t="shared" si="15"/>
        <v>4475.7187502199349</v>
      </c>
      <c r="L90" s="37">
        <f t="shared" si="16"/>
        <v>31919344.837258589</v>
      </c>
      <c r="M90" s="37">
        <f t="shared" si="17"/>
        <v>30166344.37648236</v>
      </c>
      <c r="N90" s="41">
        <f>'jan-aug'!M90</f>
        <v>22667085.662174221</v>
      </c>
      <c r="O90" s="41">
        <f t="shared" si="19"/>
        <v>7499258.7143081389</v>
      </c>
    </row>
    <row r="91" spans="1:15" s="34" customFormat="1" x14ac:dyDescent="0.3">
      <c r="A91" s="33">
        <v>540</v>
      </c>
      <c r="B91" s="34" t="s">
        <v>146</v>
      </c>
      <c r="C91" s="36">
        <v>51471</v>
      </c>
      <c r="D91" s="36">
        <v>3094</v>
      </c>
      <c r="E91" s="37">
        <f t="shared" si="11"/>
        <v>16635.74660633484</v>
      </c>
      <c r="F91" s="38">
        <f t="shared" si="18"/>
        <v>0.7835799361976945</v>
      </c>
      <c r="G91" s="39">
        <f t="shared" si="12"/>
        <v>2756.8158720952456</v>
      </c>
      <c r="H91" s="39">
        <f t="shared" si="13"/>
        <v>865.07720162828514</v>
      </c>
      <c r="I91" s="37">
        <f t="shared" si="14"/>
        <v>3621.8930737235305</v>
      </c>
      <c r="J91" s="40">
        <f t="shared" si="20"/>
        <v>-260.08908913593871</v>
      </c>
      <c r="K91" s="37">
        <f t="shared" si="15"/>
        <v>3361.8039845875919</v>
      </c>
      <c r="L91" s="37">
        <f t="shared" si="16"/>
        <v>11206137.170100603</v>
      </c>
      <c r="M91" s="37">
        <f t="shared" si="17"/>
        <v>10401421.528314009</v>
      </c>
      <c r="N91" s="41">
        <f>'jan-aug'!M91</f>
        <v>8184241.9642087584</v>
      </c>
      <c r="O91" s="41">
        <f t="shared" si="19"/>
        <v>2217179.5641052509</v>
      </c>
    </row>
    <row r="92" spans="1:15" s="34" customFormat="1" x14ac:dyDescent="0.3">
      <c r="A92" s="33">
        <v>541</v>
      </c>
      <c r="B92" s="34" t="s">
        <v>147</v>
      </c>
      <c r="C92" s="36">
        <v>19877</v>
      </c>
      <c r="D92" s="36">
        <v>1402</v>
      </c>
      <c r="E92" s="37">
        <f t="shared" si="11"/>
        <v>14177.603423680457</v>
      </c>
      <c r="F92" s="38">
        <f t="shared" si="18"/>
        <v>0.66779603278721289</v>
      </c>
      <c r="G92" s="39">
        <f t="shared" si="12"/>
        <v>4231.7017816878752</v>
      </c>
      <c r="H92" s="39">
        <f t="shared" si="13"/>
        <v>1725.4273155573192</v>
      </c>
      <c r="I92" s="37">
        <f t="shared" si="14"/>
        <v>5957.1290972451943</v>
      </c>
      <c r="J92" s="40">
        <f t="shared" si="20"/>
        <v>-260.08908913593871</v>
      </c>
      <c r="K92" s="37">
        <f t="shared" si="15"/>
        <v>5697.0400081092557</v>
      </c>
      <c r="L92" s="37">
        <f t="shared" si="16"/>
        <v>8351894.9943377627</v>
      </c>
      <c r="M92" s="37">
        <f t="shared" si="17"/>
        <v>7987250.0913691763</v>
      </c>
      <c r="N92" s="41">
        <f>'jan-aug'!M92</f>
        <v>6480414.910737128</v>
      </c>
      <c r="O92" s="41">
        <f t="shared" si="19"/>
        <v>1506835.1806320483</v>
      </c>
    </row>
    <row r="93" spans="1:15" s="34" customFormat="1" x14ac:dyDescent="0.3">
      <c r="A93" s="33">
        <v>542</v>
      </c>
      <c r="B93" s="34" t="s">
        <v>148</v>
      </c>
      <c r="C93" s="36">
        <v>118391</v>
      </c>
      <c r="D93" s="36">
        <v>6466</v>
      </c>
      <c r="E93" s="37">
        <f t="shared" si="11"/>
        <v>18309.774203526136</v>
      </c>
      <c r="F93" s="38">
        <f t="shared" si="18"/>
        <v>0.86243028591995052</v>
      </c>
      <c r="G93" s="39">
        <f t="shared" si="12"/>
        <v>1752.3993137804682</v>
      </c>
      <c r="H93" s="39">
        <f t="shared" si="13"/>
        <v>279.16754261133156</v>
      </c>
      <c r="I93" s="37">
        <f t="shared" si="14"/>
        <v>2031.5668563917998</v>
      </c>
      <c r="J93" s="40">
        <f t="shared" si="20"/>
        <v>-260.08908913593871</v>
      </c>
      <c r="K93" s="37">
        <f t="shared" si="15"/>
        <v>1771.4777672558612</v>
      </c>
      <c r="L93" s="37">
        <f t="shared" si="16"/>
        <v>13136111.293429377</v>
      </c>
      <c r="M93" s="37">
        <f t="shared" si="17"/>
        <v>11454375.243076399</v>
      </c>
      <c r="N93" s="41">
        <f>'jan-aug'!M93</f>
        <v>8392872.1204181761</v>
      </c>
      <c r="O93" s="41">
        <f t="shared" si="19"/>
        <v>3061503.1226582229</v>
      </c>
    </row>
    <row r="94" spans="1:15" s="34" customFormat="1" x14ac:dyDescent="0.3">
      <c r="A94" s="33">
        <v>543</v>
      </c>
      <c r="B94" s="34" t="s">
        <v>149</v>
      </c>
      <c r="C94" s="36">
        <v>40179</v>
      </c>
      <c r="D94" s="36">
        <v>2180</v>
      </c>
      <c r="E94" s="37">
        <f t="shared" si="11"/>
        <v>18430.733944954129</v>
      </c>
      <c r="F94" s="38">
        <f t="shared" si="18"/>
        <v>0.86812775347061288</v>
      </c>
      <c r="G94" s="39">
        <f t="shared" si="12"/>
        <v>1679.8234689236726</v>
      </c>
      <c r="H94" s="39">
        <f t="shared" si="13"/>
        <v>236.83163311153419</v>
      </c>
      <c r="I94" s="37">
        <f t="shared" si="14"/>
        <v>1916.6551020352067</v>
      </c>
      <c r="J94" s="40">
        <f t="shared" si="20"/>
        <v>-260.08908913593871</v>
      </c>
      <c r="K94" s="37">
        <f t="shared" si="15"/>
        <v>1656.5660128992681</v>
      </c>
      <c r="L94" s="37">
        <f t="shared" si="16"/>
        <v>4178308.1224367507</v>
      </c>
      <c r="M94" s="37">
        <f t="shared" si="17"/>
        <v>3611313.9081204045</v>
      </c>
      <c r="N94" s="41">
        <f>'jan-aug'!M94</f>
        <v>2939784.3833145117</v>
      </c>
      <c r="O94" s="41">
        <f t="shared" si="19"/>
        <v>671529.52480589272</v>
      </c>
    </row>
    <row r="95" spans="1:15" s="34" customFormat="1" x14ac:dyDescent="0.3">
      <c r="A95" s="33">
        <v>544</v>
      </c>
      <c r="B95" s="34" t="s">
        <v>150</v>
      </c>
      <c r="C95" s="36">
        <v>64471</v>
      </c>
      <c r="D95" s="36">
        <v>3199</v>
      </c>
      <c r="E95" s="37">
        <f t="shared" si="11"/>
        <v>20153.485464207566</v>
      </c>
      <c r="F95" s="38">
        <f t="shared" si="18"/>
        <v>0.94927310615511751</v>
      </c>
      <c r="G95" s="39">
        <f t="shared" si="12"/>
        <v>646.17255737161031</v>
      </c>
      <c r="H95" s="39">
        <f t="shared" si="13"/>
        <v>0</v>
      </c>
      <c r="I95" s="37">
        <f t="shared" si="14"/>
        <v>646.17255737161031</v>
      </c>
      <c r="J95" s="40">
        <f t="shared" si="20"/>
        <v>-260.08908913593871</v>
      </c>
      <c r="K95" s="37">
        <f t="shared" si="15"/>
        <v>386.0834682356716</v>
      </c>
      <c r="L95" s="37">
        <f t="shared" si="16"/>
        <v>2067106.0110317813</v>
      </c>
      <c r="M95" s="37">
        <f t="shared" si="17"/>
        <v>1235081.0148859133</v>
      </c>
      <c r="N95" s="41">
        <f>'jan-aug'!M95</f>
        <v>736455.51205414941</v>
      </c>
      <c r="O95" s="41">
        <f t="shared" si="19"/>
        <v>498625.50283176394</v>
      </c>
    </row>
    <row r="96" spans="1:15" s="34" customFormat="1" x14ac:dyDescent="0.3">
      <c r="A96" s="33">
        <v>545</v>
      </c>
      <c r="B96" s="34" t="s">
        <v>151</v>
      </c>
      <c r="C96" s="36">
        <v>31311</v>
      </c>
      <c r="D96" s="36">
        <v>1619</v>
      </c>
      <c r="E96" s="37">
        <f t="shared" si="11"/>
        <v>19339.715873996294</v>
      </c>
      <c r="F96" s="38">
        <f t="shared" si="18"/>
        <v>0.91094278418841013</v>
      </c>
      <c r="G96" s="39">
        <f t="shared" si="12"/>
        <v>1134.4343114983733</v>
      </c>
      <c r="H96" s="39">
        <f t="shared" si="13"/>
        <v>0</v>
      </c>
      <c r="I96" s="37">
        <f t="shared" si="14"/>
        <v>1134.4343114983733</v>
      </c>
      <c r="J96" s="40">
        <f t="shared" si="20"/>
        <v>-260.08908913593871</v>
      </c>
      <c r="K96" s="37">
        <f t="shared" si="15"/>
        <v>874.34522236243458</v>
      </c>
      <c r="L96" s="37">
        <f t="shared" si="16"/>
        <v>1836649.1503158663</v>
      </c>
      <c r="M96" s="37">
        <f t="shared" si="17"/>
        <v>1415564.9150047817</v>
      </c>
      <c r="N96" s="41">
        <f>'jan-aug'!M96</f>
        <v>568438.0975353769</v>
      </c>
      <c r="O96" s="41">
        <f t="shared" si="19"/>
        <v>847126.81746940478</v>
      </c>
    </row>
    <row r="97" spans="1:15" s="34" customFormat="1" x14ac:dyDescent="0.3">
      <c r="A97" s="33">
        <v>602</v>
      </c>
      <c r="B97" s="34" t="s">
        <v>152</v>
      </c>
      <c r="C97" s="36">
        <v>1364571</v>
      </c>
      <c r="D97" s="36">
        <v>67016</v>
      </c>
      <c r="E97" s="37">
        <f t="shared" si="11"/>
        <v>20361.868807448969</v>
      </c>
      <c r="F97" s="38">
        <f t="shared" si="18"/>
        <v>0.9590884159615064</v>
      </c>
      <c r="G97" s="39">
        <f t="shared" si="12"/>
        <v>521.14255142676848</v>
      </c>
      <c r="H97" s="39">
        <f t="shared" si="13"/>
        <v>0</v>
      </c>
      <c r="I97" s="37">
        <f t="shared" si="14"/>
        <v>521.14255142676848</v>
      </c>
      <c r="J97" s="40">
        <f t="shared" si="20"/>
        <v>-260.08908913593871</v>
      </c>
      <c r="K97" s="37">
        <f t="shared" si="15"/>
        <v>261.05346229082977</v>
      </c>
      <c r="L97" s="37">
        <f t="shared" si="16"/>
        <v>34924889.22641632</v>
      </c>
      <c r="M97" s="37">
        <f t="shared" si="17"/>
        <v>17494758.828882247</v>
      </c>
      <c r="N97" s="41">
        <f>'jan-aug'!M97</f>
        <v>14838966.488221569</v>
      </c>
      <c r="O97" s="41">
        <f t="shared" si="19"/>
        <v>2655792.3406606782</v>
      </c>
    </row>
    <row r="98" spans="1:15" s="34" customFormat="1" x14ac:dyDescent="0.3">
      <c r="A98" s="33">
        <v>604</v>
      </c>
      <c r="B98" s="34" t="s">
        <v>153</v>
      </c>
      <c r="C98" s="36">
        <v>620374</v>
      </c>
      <c r="D98" s="36">
        <v>26711</v>
      </c>
      <c r="E98" s="37">
        <f t="shared" si="11"/>
        <v>23225.412751300963</v>
      </c>
      <c r="F98" s="38">
        <f t="shared" si="18"/>
        <v>1.0939675791226238</v>
      </c>
      <c r="G98" s="39">
        <f t="shared" si="12"/>
        <v>-1196.9838148844276</v>
      </c>
      <c r="H98" s="39">
        <f t="shared" si="13"/>
        <v>0</v>
      </c>
      <c r="I98" s="37">
        <f t="shared" si="14"/>
        <v>-1196.9838148844276</v>
      </c>
      <c r="J98" s="40">
        <f t="shared" si="20"/>
        <v>-260.08908913593871</v>
      </c>
      <c r="K98" s="37">
        <f t="shared" si="15"/>
        <v>-1457.0729040203664</v>
      </c>
      <c r="L98" s="37">
        <f t="shared" si="16"/>
        <v>-31972634.679377947</v>
      </c>
      <c r="M98" s="37">
        <f t="shared" si="17"/>
        <v>-38919874.339288011</v>
      </c>
      <c r="N98" s="41">
        <f>'jan-aug'!M98</f>
        <v>-35679670.152398154</v>
      </c>
      <c r="O98" s="41">
        <f t="shared" si="19"/>
        <v>-3240204.1868898571</v>
      </c>
    </row>
    <row r="99" spans="1:15" s="34" customFormat="1" x14ac:dyDescent="0.3">
      <c r="A99" s="33">
        <v>605</v>
      </c>
      <c r="B99" s="34" t="s">
        <v>154</v>
      </c>
      <c r="C99" s="36">
        <v>539024</v>
      </c>
      <c r="D99" s="36">
        <v>29712</v>
      </c>
      <c r="E99" s="37">
        <f t="shared" si="11"/>
        <v>18141.626278944535</v>
      </c>
      <c r="F99" s="38">
        <f t="shared" si="18"/>
        <v>0.85451015205801406</v>
      </c>
      <c r="G99" s="39">
        <f t="shared" si="12"/>
        <v>1853.2880685294285</v>
      </c>
      <c r="H99" s="39">
        <f t="shared" si="13"/>
        <v>338.01931621489183</v>
      </c>
      <c r="I99" s="37">
        <f t="shared" si="14"/>
        <v>2191.3073847443202</v>
      </c>
      <c r="J99" s="40">
        <f t="shared" si="20"/>
        <v>-260.08908913593871</v>
      </c>
      <c r="K99" s="37">
        <f t="shared" si="15"/>
        <v>1931.2182956083816</v>
      </c>
      <c r="L99" s="37">
        <f t="shared" si="16"/>
        <v>65108125.01552324</v>
      </c>
      <c r="M99" s="37">
        <f t="shared" si="17"/>
        <v>57380357.999116234</v>
      </c>
      <c r="N99" s="41">
        <f>'jan-aug'!M99</f>
        <v>46411902.016991183</v>
      </c>
      <c r="O99" s="41">
        <f t="shared" si="19"/>
        <v>10968455.982125051</v>
      </c>
    </row>
    <row r="100" spans="1:15" s="34" customFormat="1" x14ac:dyDescent="0.3">
      <c r="A100" s="33">
        <v>612</v>
      </c>
      <c r="B100" s="34" t="s">
        <v>155</v>
      </c>
      <c r="C100" s="36">
        <v>163813</v>
      </c>
      <c r="D100" s="36">
        <v>6698</v>
      </c>
      <c r="E100" s="37">
        <f t="shared" si="11"/>
        <v>24457.002090176171</v>
      </c>
      <c r="F100" s="38">
        <f t="shared" si="18"/>
        <v>1.1519781222268393</v>
      </c>
      <c r="G100" s="39">
        <f t="shared" si="12"/>
        <v>-1935.9374182095526</v>
      </c>
      <c r="H100" s="39">
        <f t="shared" si="13"/>
        <v>0</v>
      </c>
      <c r="I100" s="37">
        <f t="shared" si="14"/>
        <v>-1935.9374182095526</v>
      </c>
      <c r="J100" s="40">
        <f t="shared" si="20"/>
        <v>-260.08908913593871</v>
      </c>
      <c r="K100" s="37">
        <f t="shared" si="15"/>
        <v>-2196.0265073454912</v>
      </c>
      <c r="L100" s="37">
        <f t="shared" si="16"/>
        <v>-12966908.827167584</v>
      </c>
      <c r="M100" s="37">
        <f t="shared" si="17"/>
        <v>-14708985.5462001</v>
      </c>
      <c r="N100" s="41">
        <f>'jan-aug'!M100</f>
        <v>-11088237.56807168</v>
      </c>
      <c r="O100" s="41">
        <f t="shared" si="19"/>
        <v>-3620747.9781284202</v>
      </c>
    </row>
    <row r="101" spans="1:15" s="34" customFormat="1" x14ac:dyDescent="0.3">
      <c r="A101" s="33">
        <v>615</v>
      </c>
      <c r="B101" s="34" t="s">
        <v>156</v>
      </c>
      <c r="C101" s="36">
        <v>20527</v>
      </c>
      <c r="D101" s="36">
        <v>1033</v>
      </c>
      <c r="E101" s="37">
        <f t="shared" si="11"/>
        <v>19871.248789932237</v>
      </c>
      <c r="F101" s="38">
        <f t="shared" si="18"/>
        <v>0.93597914343407573</v>
      </c>
      <c r="G101" s="39">
        <f t="shared" si="12"/>
        <v>815.51456193680781</v>
      </c>
      <c r="H101" s="39">
        <f t="shared" si="13"/>
        <v>0</v>
      </c>
      <c r="I101" s="37">
        <f t="shared" si="14"/>
        <v>815.51456193680781</v>
      </c>
      <c r="J101" s="40">
        <f t="shared" si="20"/>
        <v>-260.08908913593871</v>
      </c>
      <c r="K101" s="37">
        <f t="shared" si="15"/>
        <v>555.4254728008691</v>
      </c>
      <c r="L101" s="37">
        <f t="shared" si="16"/>
        <v>842426.54248072242</v>
      </c>
      <c r="M101" s="37">
        <f t="shared" si="17"/>
        <v>573754.51340329775</v>
      </c>
      <c r="N101" s="41">
        <f>'jan-aug'!M101</f>
        <v>461768.34759360267</v>
      </c>
      <c r="O101" s="41">
        <f t="shared" si="19"/>
        <v>111986.16580969509</v>
      </c>
    </row>
    <row r="102" spans="1:15" s="34" customFormat="1" x14ac:dyDescent="0.3">
      <c r="A102" s="33">
        <v>616</v>
      </c>
      <c r="B102" s="34" t="s">
        <v>100</v>
      </c>
      <c r="C102" s="36">
        <v>63848</v>
      </c>
      <c r="D102" s="36">
        <v>3414</v>
      </c>
      <c r="E102" s="37">
        <f t="shared" si="11"/>
        <v>18701.816051552432</v>
      </c>
      <c r="F102" s="38">
        <f t="shared" si="18"/>
        <v>0.88089631173368177</v>
      </c>
      <c r="G102" s="39">
        <f t="shared" si="12"/>
        <v>1517.1742049646905</v>
      </c>
      <c r="H102" s="39">
        <f t="shared" si="13"/>
        <v>141.95289580212793</v>
      </c>
      <c r="I102" s="37">
        <f t="shared" si="14"/>
        <v>1659.1271007668183</v>
      </c>
      <c r="J102" s="40">
        <f t="shared" si="20"/>
        <v>-260.08908913593871</v>
      </c>
      <c r="K102" s="37">
        <f t="shared" si="15"/>
        <v>1399.0380116308797</v>
      </c>
      <c r="L102" s="37">
        <f t="shared" si="16"/>
        <v>5664259.922017918</v>
      </c>
      <c r="M102" s="37">
        <f t="shared" si="17"/>
        <v>4776315.7717078235</v>
      </c>
      <c r="N102" s="41">
        <f>'jan-aug'!M102</f>
        <v>3655113.9837778597</v>
      </c>
      <c r="O102" s="41">
        <f t="shared" si="19"/>
        <v>1121201.7879299638</v>
      </c>
    </row>
    <row r="103" spans="1:15" s="34" customFormat="1" x14ac:dyDescent="0.3">
      <c r="A103" s="33">
        <v>617</v>
      </c>
      <c r="B103" s="34" t="s">
        <v>157</v>
      </c>
      <c r="C103" s="36">
        <v>95340</v>
      </c>
      <c r="D103" s="36">
        <v>4588</v>
      </c>
      <c r="E103" s="37">
        <f t="shared" si="11"/>
        <v>20780.296425457716</v>
      </c>
      <c r="F103" s="38">
        <f t="shared" si="18"/>
        <v>0.97879726907049736</v>
      </c>
      <c r="G103" s="39">
        <f t="shared" si="12"/>
        <v>270.08598062152015</v>
      </c>
      <c r="H103" s="39">
        <f t="shared" si="13"/>
        <v>0</v>
      </c>
      <c r="I103" s="37">
        <f t="shared" si="14"/>
        <v>270.08598062152015</v>
      </c>
      <c r="J103" s="40">
        <f t="shared" si="20"/>
        <v>-260.08908913593871</v>
      </c>
      <c r="K103" s="37">
        <f t="shared" si="15"/>
        <v>9.9968914855814432</v>
      </c>
      <c r="L103" s="37">
        <f t="shared" si="16"/>
        <v>1239154.4790915344</v>
      </c>
      <c r="M103" s="37">
        <f t="shared" si="17"/>
        <v>45865.738135847663</v>
      </c>
      <c r="N103" s="41">
        <f>'jan-aug'!M103</f>
        <v>-1230792.4697391554</v>
      </c>
      <c r="O103" s="41">
        <f t="shared" si="19"/>
        <v>1276658.2078750031</v>
      </c>
    </row>
    <row r="104" spans="1:15" s="34" customFormat="1" x14ac:dyDescent="0.3">
      <c r="A104" s="33">
        <v>618</v>
      </c>
      <c r="B104" s="34" t="s">
        <v>158</v>
      </c>
      <c r="C104" s="36">
        <v>52856</v>
      </c>
      <c r="D104" s="36">
        <v>2344</v>
      </c>
      <c r="E104" s="37">
        <f t="shared" si="11"/>
        <v>22549.488054607507</v>
      </c>
      <c r="F104" s="38">
        <f t="shared" si="18"/>
        <v>1.0621300521848296</v>
      </c>
      <c r="G104" s="39">
        <f t="shared" si="12"/>
        <v>-791.42899686835437</v>
      </c>
      <c r="H104" s="39">
        <f t="shared" si="13"/>
        <v>0</v>
      </c>
      <c r="I104" s="37">
        <f t="shared" si="14"/>
        <v>-791.42899686835437</v>
      </c>
      <c r="J104" s="40">
        <f t="shared" si="20"/>
        <v>-260.08908913593871</v>
      </c>
      <c r="K104" s="37">
        <f t="shared" si="15"/>
        <v>-1051.5180860042931</v>
      </c>
      <c r="L104" s="37">
        <f t="shared" si="16"/>
        <v>-1855109.5686594227</v>
      </c>
      <c r="M104" s="37">
        <f t="shared" si="17"/>
        <v>-2464758.3935940629</v>
      </c>
      <c r="N104" s="41">
        <f>'jan-aug'!M104</f>
        <v>-2872721.0002329093</v>
      </c>
      <c r="O104" s="41">
        <f t="shared" si="19"/>
        <v>407962.60663884645</v>
      </c>
    </row>
    <row r="105" spans="1:15" s="34" customFormat="1" x14ac:dyDescent="0.3">
      <c r="A105" s="33">
        <v>619</v>
      </c>
      <c r="B105" s="34" t="s">
        <v>159</v>
      </c>
      <c r="C105" s="36">
        <v>97381</v>
      </c>
      <c r="D105" s="36">
        <v>4716</v>
      </c>
      <c r="E105" s="37">
        <f t="shared" si="11"/>
        <v>20649.067005937235</v>
      </c>
      <c r="F105" s="38">
        <f t="shared" si="18"/>
        <v>0.97261607729062483</v>
      </c>
      <c r="G105" s="39">
        <f t="shared" si="12"/>
        <v>348.82363233380892</v>
      </c>
      <c r="H105" s="39">
        <f t="shared" si="13"/>
        <v>0</v>
      </c>
      <c r="I105" s="37">
        <f t="shared" si="14"/>
        <v>348.82363233380892</v>
      </c>
      <c r="J105" s="40">
        <f t="shared" si="20"/>
        <v>-260.08908913593871</v>
      </c>
      <c r="K105" s="37">
        <f t="shared" si="15"/>
        <v>88.734543197870209</v>
      </c>
      <c r="L105" s="37">
        <f t="shared" si="16"/>
        <v>1645052.2500862428</v>
      </c>
      <c r="M105" s="37">
        <f t="shared" si="17"/>
        <v>418472.10572115588</v>
      </c>
      <c r="N105" s="41">
        <f>'jan-aug'!M105</f>
        <v>-905575.86906927684</v>
      </c>
      <c r="O105" s="41">
        <f t="shared" si="19"/>
        <v>1324047.9747904327</v>
      </c>
    </row>
    <row r="106" spans="1:15" s="34" customFormat="1" x14ac:dyDescent="0.3">
      <c r="A106" s="33">
        <v>620</v>
      </c>
      <c r="B106" s="34" t="s">
        <v>160</v>
      </c>
      <c r="C106" s="36">
        <v>123413</v>
      </c>
      <c r="D106" s="36">
        <v>4471</v>
      </c>
      <c r="E106" s="37">
        <f t="shared" si="11"/>
        <v>27602.997092373073</v>
      </c>
      <c r="F106" s="38">
        <f t="shared" si="18"/>
        <v>1.3001613460660986</v>
      </c>
      <c r="G106" s="39">
        <f t="shared" si="12"/>
        <v>-3823.5344195276934</v>
      </c>
      <c r="H106" s="39">
        <f t="shared" si="13"/>
        <v>0</v>
      </c>
      <c r="I106" s="37">
        <f t="shared" si="14"/>
        <v>-3823.5344195276934</v>
      </c>
      <c r="J106" s="40">
        <f t="shared" si="20"/>
        <v>-260.08908913593871</v>
      </c>
      <c r="K106" s="37">
        <f t="shared" si="15"/>
        <v>-4083.623508663632</v>
      </c>
      <c r="L106" s="37">
        <f t="shared" si="16"/>
        <v>-17095022.389708318</v>
      </c>
      <c r="M106" s="37">
        <f t="shared" si="17"/>
        <v>-18257880.707235098</v>
      </c>
      <c r="N106" s="41">
        <f>'jan-aug'!M106</f>
        <v>-16883654.518788964</v>
      </c>
      <c r="O106" s="41">
        <f t="shared" si="19"/>
        <v>-1374226.1884461343</v>
      </c>
    </row>
    <row r="107" spans="1:15" s="34" customFormat="1" x14ac:dyDescent="0.3">
      <c r="A107" s="33">
        <v>621</v>
      </c>
      <c r="B107" s="34" t="s">
        <v>161</v>
      </c>
      <c r="C107" s="36">
        <v>68927</v>
      </c>
      <c r="D107" s="36">
        <v>3520</v>
      </c>
      <c r="E107" s="37">
        <f t="shared" si="11"/>
        <v>19581.534090909092</v>
      </c>
      <c r="F107" s="38">
        <f t="shared" si="18"/>
        <v>0.92233294944302013</v>
      </c>
      <c r="G107" s="39">
        <f t="shared" si="12"/>
        <v>989.34338135069481</v>
      </c>
      <c r="H107" s="39">
        <f t="shared" si="13"/>
        <v>0</v>
      </c>
      <c r="I107" s="37">
        <f t="shared" si="14"/>
        <v>989.34338135069481</v>
      </c>
      <c r="J107" s="40">
        <f t="shared" si="20"/>
        <v>-260.08908913593871</v>
      </c>
      <c r="K107" s="37">
        <f t="shared" si="15"/>
        <v>729.25429221475611</v>
      </c>
      <c r="L107" s="37">
        <f t="shared" si="16"/>
        <v>3482488.7023544456</v>
      </c>
      <c r="M107" s="37">
        <f t="shared" si="17"/>
        <v>2566975.1085959417</v>
      </c>
      <c r="N107" s="41">
        <f>'jan-aug'!M107</f>
        <v>1903056.5184215696</v>
      </c>
      <c r="O107" s="41">
        <f t="shared" si="19"/>
        <v>663918.59017437208</v>
      </c>
    </row>
    <row r="108" spans="1:15" s="34" customFormat="1" x14ac:dyDescent="0.3">
      <c r="A108" s="33">
        <v>622</v>
      </c>
      <c r="B108" s="34" t="s">
        <v>162</v>
      </c>
      <c r="C108" s="36">
        <v>48929</v>
      </c>
      <c r="D108" s="36">
        <v>2268</v>
      </c>
      <c r="E108" s="37">
        <f t="shared" si="11"/>
        <v>21573.633156966491</v>
      </c>
      <c r="F108" s="38">
        <f t="shared" si="18"/>
        <v>1.0161651588424065</v>
      </c>
      <c r="G108" s="39">
        <f t="shared" si="12"/>
        <v>-205.91605828374449</v>
      </c>
      <c r="H108" s="39">
        <f t="shared" si="13"/>
        <v>0</v>
      </c>
      <c r="I108" s="37">
        <f t="shared" si="14"/>
        <v>-205.91605828374449</v>
      </c>
      <c r="J108" s="40">
        <f t="shared" si="20"/>
        <v>-260.08908913593871</v>
      </c>
      <c r="K108" s="37">
        <f t="shared" si="15"/>
        <v>-466.00514741968323</v>
      </c>
      <c r="L108" s="37">
        <f t="shared" si="16"/>
        <v>-467017.62018753251</v>
      </c>
      <c r="M108" s="37">
        <f t="shared" si="17"/>
        <v>-1056899.6743478416</v>
      </c>
      <c r="N108" s="41">
        <f>'jan-aug'!M108</f>
        <v>-1153243.3568806485</v>
      </c>
      <c r="O108" s="41">
        <f t="shared" si="19"/>
        <v>96343.682532806881</v>
      </c>
    </row>
    <row r="109" spans="1:15" s="34" customFormat="1" x14ac:dyDescent="0.3">
      <c r="A109" s="33">
        <v>623</v>
      </c>
      <c r="B109" s="34" t="s">
        <v>163</v>
      </c>
      <c r="C109" s="36">
        <v>247034</v>
      </c>
      <c r="D109" s="36">
        <v>13685</v>
      </c>
      <c r="E109" s="37">
        <f t="shared" si="11"/>
        <v>18051.443185970042</v>
      </c>
      <c r="F109" s="38">
        <f t="shared" si="18"/>
        <v>0.8502623317520619</v>
      </c>
      <c r="G109" s="39">
        <f t="shared" si="12"/>
        <v>1907.3979243141248</v>
      </c>
      <c r="H109" s="39">
        <f t="shared" si="13"/>
        <v>369.58339875596465</v>
      </c>
      <c r="I109" s="37">
        <f t="shared" si="14"/>
        <v>2276.9813230700893</v>
      </c>
      <c r="J109" s="40">
        <f t="shared" si="20"/>
        <v>-260.08908913593871</v>
      </c>
      <c r="K109" s="37">
        <f t="shared" si="15"/>
        <v>2016.8922339341507</v>
      </c>
      <c r="L109" s="37">
        <f t="shared" si="16"/>
        <v>31160489.40621417</v>
      </c>
      <c r="M109" s="37">
        <f t="shared" si="17"/>
        <v>27601170.22138885</v>
      </c>
      <c r="N109" s="41">
        <f>'jan-aug'!M109</f>
        <v>20280272.149384886</v>
      </c>
      <c r="O109" s="41">
        <f t="shared" si="19"/>
        <v>7320898.0720039643</v>
      </c>
    </row>
    <row r="110" spans="1:15" s="34" customFormat="1" x14ac:dyDescent="0.3">
      <c r="A110" s="33">
        <v>624</v>
      </c>
      <c r="B110" s="34" t="s">
        <v>164</v>
      </c>
      <c r="C110" s="36">
        <v>346713</v>
      </c>
      <c r="D110" s="36">
        <v>18039</v>
      </c>
      <c r="E110" s="37">
        <f t="shared" si="11"/>
        <v>19220.189589223348</v>
      </c>
      <c r="F110" s="38">
        <f t="shared" si="18"/>
        <v>0.90531283557157638</v>
      </c>
      <c r="G110" s="39">
        <f t="shared" si="12"/>
        <v>1206.1500823621411</v>
      </c>
      <c r="H110" s="39">
        <f t="shared" si="13"/>
        <v>0</v>
      </c>
      <c r="I110" s="37">
        <f t="shared" si="14"/>
        <v>1206.1500823621411</v>
      </c>
      <c r="J110" s="40">
        <f t="shared" si="20"/>
        <v>-260.08908913593871</v>
      </c>
      <c r="K110" s="37">
        <f t="shared" si="15"/>
        <v>946.06099322620241</v>
      </c>
      <c r="L110" s="37">
        <f t="shared" si="16"/>
        <v>21757741.335730664</v>
      </c>
      <c r="M110" s="37">
        <f t="shared" si="17"/>
        <v>17065994.256807465</v>
      </c>
      <c r="N110" s="41">
        <f>'jan-aug'!M110</f>
        <v>13429505.152217809</v>
      </c>
      <c r="O110" s="41">
        <f t="shared" si="19"/>
        <v>3636489.104589656</v>
      </c>
    </row>
    <row r="111" spans="1:15" s="34" customFormat="1" x14ac:dyDescent="0.3">
      <c r="A111" s="33">
        <v>625</v>
      </c>
      <c r="B111" s="34" t="s">
        <v>165</v>
      </c>
      <c r="C111" s="36">
        <v>431868</v>
      </c>
      <c r="D111" s="36">
        <v>24154</v>
      </c>
      <c r="E111" s="37">
        <f t="shared" si="11"/>
        <v>17879.771466423779</v>
      </c>
      <c r="F111" s="38">
        <f t="shared" si="18"/>
        <v>0.84217621946433419</v>
      </c>
      <c r="G111" s="39">
        <f t="shared" si="12"/>
        <v>2010.4009560418824</v>
      </c>
      <c r="H111" s="39">
        <f t="shared" si="13"/>
        <v>429.66850059715648</v>
      </c>
      <c r="I111" s="37">
        <f t="shared" si="14"/>
        <v>2440.0694566390389</v>
      </c>
      <c r="J111" s="40">
        <f t="shared" si="20"/>
        <v>-260.08908913593871</v>
      </c>
      <c r="K111" s="37">
        <f t="shared" si="15"/>
        <v>2179.9803675031003</v>
      </c>
      <c r="L111" s="37">
        <f t="shared" si="16"/>
        <v>58937437.655659348</v>
      </c>
      <c r="M111" s="37">
        <f t="shared" si="17"/>
        <v>52655245.796669886</v>
      </c>
      <c r="N111" s="41">
        <f>'jan-aug'!M111</f>
        <v>40472675.502100296</v>
      </c>
      <c r="O111" s="41">
        <f t="shared" si="19"/>
        <v>12182570.294569589</v>
      </c>
    </row>
    <row r="112" spans="1:15" s="34" customFormat="1" x14ac:dyDescent="0.3">
      <c r="A112" s="33">
        <v>626</v>
      </c>
      <c r="B112" s="34" t="s">
        <v>166</v>
      </c>
      <c r="C112" s="36">
        <v>594808</v>
      </c>
      <c r="D112" s="36">
        <v>25378</v>
      </c>
      <c r="E112" s="37">
        <f t="shared" si="11"/>
        <v>23437.938371818109</v>
      </c>
      <c r="F112" s="38">
        <f t="shared" si="18"/>
        <v>1.1039779992201375</v>
      </c>
      <c r="G112" s="39">
        <f t="shared" si="12"/>
        <v>-1324.4991871947152</v>
      </c>
      <c r="H112" s="39">
        <f t="shared" si="13"/>
        <v>0</v>
      </c>
      <c r="I112" s="37">
        <f t="shared" si="14"/>
        <v>-1324.4991871947152</v>
      </c>
      <c r="J112" s="40">
        <f t="shared" si="20"/>
        <v>-260.08908913593871</v>
      </c>
      <c r="K112" s="37">
        <f t="shared" si="15"/>
        <v>-1584.588276330654</v>
      </c>
      <c r="L112" s="37">
        <f t="shared" si="16"/>
        <v>-33613140.372627482</v>
      </c>
      <c r="M112" s="37">
        <f t="shared" si="17"/>
        <v>-40213681.276719339</v>
      </c>
      <c r="N112" s="41">
        <f>'jan-aug'!M112</f>
        <v>-29312089.907811739</v>
      </c>
      <c r="O112" s="41">
        <f t="shared" si="19"/>
        <v>-10901591.368907601</v>
      </c>
    </row>
    <row r="113" spans="1:15" s="34" customFormat="1" x14ac:dyDescent="0.3">
      <c r="A113" s="33">
        <v>627</v>
      </c>
      <c r="B113" s="34" t="s">
        <v>167</v>
      </c>
      <c r="C113" s="36">
        <v>446695</v>
      </c>
      <c r="D113" s="36">
        <v>21038</v>
      </c>
      <c r="E113" s="37">
        <f t="shared" si="11"/>
        <v>21232.769274645878</v>
      </c>
      <c r="F113" s="38">
        <f t="shared" si="18"/>
        <v>1.0001097267971037</v>
      </c>
      <c r="G113" s="39">
        <f t="shared" si="12"/>
        <v>-1.3977288913767552</v>
      </c>
      <c r="H113" s="39">
        <f t="shared" si="13"/>
        <v>0</v>
      </c>
      <c r="I113" s="37">
        <f t="shared" si="14"/>
        <v>-1.3977288913767552</v>
      </c>
      <c r="J113" s="40">
        <f t="shared" si="20"/>
        <v>-260.08908913593871</v>
      </c>
      <c r="K113" s="37">
        <f t="shared" si="15"/>
        <v>-261.48681802731545</v>
      </c>
      <c r="L113" s="37">
        <f t="shared" si="16"/>
        <v>-29405.420416784174</v>
      </c>
      <c r="M113" s="37">
        <f t="shared" si="17"/>
        <v>-5501159.6776586622</v>
      </c>
      <c r="N113" s="41">
        <f>'jan-aug'!M113</f>
        <v>-2991740.2742747338</v>
      </c>
      <c r="O113" s="41">
        <f t="shared" si="19"/>
        <v>-2509419.4033839284</v>
      </c>
    </row>
    <row r="114" spans="1:15" s="34" customFormat="1" x14ac:dyDescent="0.3">
      <c r="A114" s="33">
        <v>628</v>
      </c>
      <c r="B114" s="34" t="s">
        <v>168</v>
      </c>
      <c r="C114" s="36">
        <v>178466</v>
      </c>
      <c r="D114" s="36">
        <v>9365</v>
      </c>
      <c r="E114" s="37">
        <f t="shared" si="11"/>
        <v>19056.700480512547</v>
      </c>
      <c r="F114" s="38">
        <f t="shared" si="18"/>
        <v>0.89761214209480478</v>
      </c>
      <c r="G114" s="39">
        <f t="shared" si="12"/>
        <v>1304.2435475886216</v>
      </c>
      <c r="H114" s="39">
        <f t="shared" si="13"/>
        <v>17.74334566608777</v>
      </c>
      <c r="I114" s="37">
        <f t="shared" si="14"/>
        <v>1321.9868932547095</v>
      </c>
      <c r="J114" s="40">
        <f t="shared" si="20"/>
        <v>-260.08908913593871</v>
      </c>
      <c r="K114" s="37">
        <f t="shared" si="15"/>
        <v>1061.8978041187706</v>
      </c>
      <c r="L114" s="37">
        <f t="shared" si="16"/>
        <v>12380407.255330354</v>
      </c>
      <c r="M114" s="37">
        <f t="shared" si="17"/>
        <v>9944672.9355722871</v>
      </c>
      <c r="N114" s="41">
        <f>'jan-aug'!M114</f>
        <v>8756099.8852020185</v>
      </c>
      <c r="O114" s="41">
        <f t="shared" si="19"/>
        <v>1188573.0503702685</v>
      </c>
    </row>
    <row r="115" spans="1:15" s="34" customFormat="1" x14ac:dyDescent="0.3">
      <c r="A115" s="33">
        <v>631</v>
      </c>
      <c r="B115" s="34" t="s">
        <v>169</v>
      </c>
      <c r="C115" s="36">
        <v>50441</v>
      </c>
      <c r="D115" s="36">
        <v>2671</v>
      </c>
      <c r="E115" s="37">
        <f t="shared" si="11"/>
        <v>18884.68738300262</v>
      </c>
      <c r="F115" s="38">
        <f t="shared" si="18"/>
        <v>0.88950995016067957</v>
      </c>
      <c r="G115" s="39">
        <f t="shared" si="12"/>
        <v>1407.451406094578</v>
      </c>
      <c r="H115" s="39">
        <f t="shared" si="13"/>
        <v>77.947929794562327</v>
      </c>
      <c r="I115" s="37">
        <f t="shared" si="14"/>
        <v>1485.3993358891403</v>
      </c>
      <c r="J115" s="40">
        <f t="shared" si="20"/>
        <v>-260.08908913593871</v>
      </c>
      <c r="K115" s="37">
        <f t="shared" si="15"/>
        <v>1225.3102467532017</v>
      </c>
      <c r="L115" s="37">
        <f t="shared" si="16"/>
        <v>3967501.6261598938</v>
      </c>
      <c r="M115" s="37">
        <f t="shared" si="17"/>
        <v>3272803.6690778015</v>
      </c>
      <c r="N115" s="41">
        <f>'jan-aug'!M115</f>
        <v>2316922.7008408494</v>
      </c>
      <c r="O115" s="41">
        <f t="shared" si="19"/>
        <v>955880.96823695209</v>
      </c>
    </row>
    <row r="116" spans="1:15" s="34" customFormat="1" x14ac:dyDescent="0.3">
      <c r="A116" s="33">
        <v>632</v>
      </c>
      <c r="B116" s="34" t="s">
        <v>170</v>
      </c>
      <c r="C116" s="36">
        <v>26656</v>
      </c>
      <c r="D116" s="36">
        <v>1375</v>
      </c>
      <c r="E116" s="37">
        <f t="shared" si="11"/>
        <v>19386.18181818182</v>
      </c>
      <c r="F116" s="38">
        <f t="shared" si="18"/>
        <v>0.91313143146958453</v>
      </c>
      <c r="G116" s="39">
        <f t="shared" si="12"/>
        <v>1106.554744987058</v>
      </c>
      <c r="H116" s="39">
        <f t="shared" si="13"/>
        <v>0</v>
      </c>
      <c r="I116" s="37">
        <f t="shared" si="14"/>
        <v>1106.554744987058</v>
      </c>
      <c r="J116" s="40">
        <f t="shared" si="20"/>
        <v>-260.08908913593871</v>
      </c>
      <c r="K116" s="37">
        <f t="shared" si="15"/>
        <v>846.46565585111932</v>
      </c>
      <c r="L116" s="37">
        <f t="shared" si="16"/>
        <v>1521512.7743572048</v>
      </c>
      <c r="M116" s="37">
        <f t="shared" si="17"/>
        <v>1163890.276795289</v>
      </c>
      <c r="N116" s="41">
        <f>'jan-aug'!M116</f>
        <v>516318.9525084261</v>
      </c>
      <c r="O116" s="41">
        <f t="shared" si="19"/>
        <v>647571.32428686297</v>
      </c>
    </row>
    <row r="117" spans="1:15" s="34" customFormat="1" x14ac:dyDescent="0.3">
      <c r="A117" s="33">
        <v>633</v>
      </c>
      <c r="B117" s="34" t="s">
        <v>171</v>
      </c>
      <c r="C117" s="36">
        <v>69595</v>
      </c>
      <c r="D117" s="36">
        <v>2541</v>
      </c>
      <c r="E117" s="37">
        <f t="shared" si="11"/>
        <v>27388.823297914209</v>
      </c>
      <c r="F117" s="38">
        <f t="shared" si="18"/>
        <v>1.2900732933824044</v>
      </c>
      <c r="G117" s="39">
        <f t="shared" si="12"/>
        <v>-3695.0301428523749</v>
      </c>
      <c r="H117" s="39">
        <f t="shared" si="13"/>
        <v>0</v>
      </c>
      <c r="I117" s="37">
        <f t="shared" si="14"/>
        <v>-3695.0301428523749</v>
      </c>
      <c r="J117" s="40">
        <f t="shared" si="20"/>
        <v>-260.08908913593871</v>
      </c>
      <c r="K117" s="37">
        <f t="shared" si="15"/>
        <v>-3955.1192319883135</v>
      </c>
      <c r="L117" s="37">
        <f t="shared" si="16"/>
        <v>-9389071.5929878838</v>
      </c>
      <c r="M117" s="37">
        <f t="shared" si="17"/>
        <v>-10049957.968482304</v>
      </c>
      <c r="N117" s="41">
        <f>'jan-aug'!M117</f>
        <v>-11009698.575764427</v>
      </c>
      <c r="O117" s="41">
        <f t="shared" si="19"/>
        <v>959740.6072821226</v>
      </c>
    </row>
    <row r="118" spans="1:15" s="34" customFormat="1" x14ac:dyDescent="0.3">
      <c r="A118" s="33">
        <v>701</v>
      </c>
      <c r="B118" s="34" t="s">
        <v>172</v>
      </c>
      <c r="C118" s="36">
        <v>465023</v>
      </c>
      <c r="D118" s="36">
        <v>26903</v>
      </c>
      <c r="E118" s="37">
        <f t="shared" si="11"/>
        <v>17285.172657324463</v>
      </c>
      <c r="F118" s="38">
        <f t="shared" si="18"/>
        <v>0.81416931914764823</v>
      </c>
      <c r="G118" s="39">
        <f t="shared" si="12"/>
        <v>2367.1602415014718</v>
      </c>
      <c r="H118" s="39">
        <f t="shared" si="13"/>
        <v>637.77808378191708</v>
      </c>
      <c r="I118" s="37">
        <f t="shared" si="14"/>
        <v>3004.9383252833886</v>
      </c>
      <c r="J118" s="40">
        <f t="shared" si="20"/>
        <v>-260.08908913593871</v>
      </c>
      <c r="K118" s="37">
        <f t="shared" si="15"/>
        <v>2744.84923614745</v>
      </c>
      <c r="L118" s="37">
        <f t="shared" si="16"/>
        <v>80841855.765099004</v>
      </c>
      <c r="M118" s="37">
        <f t="shared" si="17"/>
        <v>73844679.000074849</v>
      </c>
      <c r="N118" s="41">
        <f>'jan-aug'!M118</f>
        <v>60651553.88271112</v>
      </c>
      <c r="O118" s="41">
        <f t="shared" si="19"/>
        <v>13193125.117363729</v>
      </c>
    </row>
    <row r="119" spans="1:15" s="34" customFormat="1" x14ac:dyDescent="0.3">
      <c r="A119" s="33">
        <v>702</v>
      </c>
      <c r="B119" s="34" t="s">
        <v>173</v>
      </c>
      <c r="C119" s="36">
        <v>192900</v>
      </c>
      <c r="D119" s="36">
        <v>10661</v>
      </c>
      <c r="E119" s="37">
        <f t="shared" si="11"/>
        <v>18093.987430822624</v>
      </c>
      <c r="F119" s="38">
        <f t="shared" si="18"/>
        <v>0.85226625844414505</v>
      </c>
      <c r="G119" s="39">
        <f t="shared" si="12"/>
        <v>1881.8713774025753</v>
      </c>
      <c r="H119" s="39">
        <f t="shared" si="13"/>
        <v>354.69291305756065</v>
      </c>
      <c r="I119" s="37">
        <f t="shared" si="14"/>
        <v>2236.5642904601359</v>
      </c>
      <c r="J119" s="40">
        <f t="shared" si="20"/>
        <v>-260.08908913593871</v>
      </c>
      <c r="K119" s="37">
        <f t="shared" si="15"/>
        <v>1976.4752013241973</v>
      </c>
      <c r="L119" s="37">
        <f t="shared" si="16"/>
        <v>23844011.900595509</v>
      </c>
      <c r="M119" s="37">
        <f t="shared" si="17"/>
        <v>21071202.121317267</v>
      </c>
      <c r="N119" s="41">
        <f>'jan-aug'!M119</f>
        <v>17089036.564456884</v>
      </c>
      <c r="O119" s="41">
        <f t="shared" si="19"/>
        <v>3982165.5568603836</v>
      </c>
    </row>
    <row r="120" spans="1:15" s="34" customFormat="1" x14ac:dyDescent="0.3">
      <c r="A120" s="33">
        <v>704</v>
      </c>
      <c r="B120" s="34" t="s">
        <v>174</v>
      </c>
      <c r="C120" s="36">
        <v>850708</v>
      </c>
      <c r="D120" s="36">
        <v>41920</v>
      </c>
      <c r="E120" s="37">
        <f t="shared" si="11"/>
        <v>20293.606870229007</v>
      </c>
      <c r="F120" s="38">
        <f t="shared" si="18"/>
        <v>0.95587312988644801</v>
      </c>
      <c r="G120" s="39">
        <f t="shared" si="12"/>
        <v>562.09971375874591</v>
      </c>
      <c r="H120" s="39">
        <f t="shared" si="13"/>
        <v>0</v>
      </c>
      <c r="I120" s="37">
        <f t="shared" si="14"/>
        <v>562.09971375874591</v>
      </c>
      <c r="J120" s="40">
        <f t="shared" si="20"/>
        <v>-260.08908913593871</v>
      </c>
      <c r="K120" s="37">
        <f t="shared" si="15"/>
        <v>302.0106246228072</v>
      </c>
      <c r="L120" s="37">
        <f t="shared" si="16"/>
        <v>23563220.000766627</v>
      </c>
      <c r="M120" s="37">
        <f t="shared" si="17"/>
        <v>12660285.384188078</v>
      </c>
      <c r="N120" s="41">
        <f>'jan-aug'!M120</f>
        <v>10707636.719384152</v>
      </c>
      <c r="O120" s="41">
        <f t="shared" si="19"/>
        <v>1952648.6648039259</v>
      </c>
    </row>
    <row r="121" spans="1:15" s="34" customFormat="1" x14ac:dyDescent="0.3">
      <c r="A121" s="33">
        <v>706</v>
      </c>
      <c r="B121" s="34" t="s">
        <v>175</v>
      </c>
      <c r="C121" s="36">
        <v>860867</v>
      </c>
      <c r="D121" s="36">
        <v>45281</v>
      </c>
      <c r="E121" s="37">
        <f t="shared" si="11"/>
        <v>19011.660519864843</v>
      </c>
      <c r="F121" s="38">
        <f t="shared" si="18"/>
        <v>0.89549066174734415</v>
      </c>
      <c r="G121" s="39">
        <f t="shared" si="12"/>
        <v>1331.2675239772441</v>
      </c>
      <c r="H121" s="39">
        <f t="shared" si="13"/>
        <v>33.507331892784165</v>
      </c>
      <c r="I121" s="37">
        <f t="shared" si="14"/>
        <v>1364.7748558700282</v>
      </c>
      <c r="J121" s="40">
        <f t="shared" si="20"/>
        <v>-260.08908913593871</v>
      </c>
      <c r="K121" s="37">
        <f t="shared" si="15"/>
        <v>1104.6857667340896</v>
      </c>
      <c r="L121" s="37">
        <f t="shared" si="16"/>
        <v>61798370.248650745</v>
      </c>
      <c r="M121" s="37">
        <f t="shared" si="17"/>
        <v>50021276.203486308</v>
      </c>
      <c r="N121" s="41">
        <f>'jan-aug'!M121</f>
        <v>39103034.431589171</v>
      </c>
      <c r="O121" s="41">
        <f t="shared" si="19"/>
        <v>10918241.771897137</v>
      </c>
    </row>
    <row r="122" spans="1:15" s="34" customFormat="1" x14ac:dyDescent="0.3">
      <c r="A122" s="33">
        <v>709</v>
      </c>
      <c r="B122" s="34" t="s">
        <v>176</v>
      </c>
      <c r="C122" s="36">
        <v>812049</v>
      </c>
      <c r="D122" s="36">
        <v>43506</v>
      </c>
      <c r="E122" s="37">
        <f t="shared" si="11"/>
        <v>18665.218590539236</v>
      </c>
      <c r="F122" s="38">
        <f t="shared" si="18"/>
        <v>0.87917249152624977</v>
      </c>
      <c r="G122" s="39">
        <f t="shared" si="12"/>
        <v>1539.1326815726081</v>
      </c>
      <c r="H122" s="39">
        <f t="shared" si="13"/>
        <v>154.76200715674656</v>
      </c>
      <c r="I122" s="37">
        <f t="shared" si="14"/>
        <v>1693.8946887293546</v>
      </c>
      <c r="J122" s="40">
        <f t="shared" si="20"/>
        <v>-260.08908913593871</v>
      </c>
      <c r="K122" s="37">
        <f t="shared" si="15"/>
        <v>1433.805599593416</v>
      </c>
      <c r="L122" s="37">
        <f t="shared" si="16"/>
        <v>73694582.327859297</v>
      </c>
      <c r="M122" s="37">
        <f t="shared" si="17"/>
        <v>62379146.415911153</v>
      </c>
      <c r="N122" s="41">
        <f>'jan-aug'!M122</f>
        <v>56857133.385541789</v>
      </c>
      <c r="O122" s="41">
        <f t="shared" si="19"/>
        <v>5522013.0303693637</v>
      </c>
    </row>
    <row r="123" spans="1:15" s="34" customFormat="1" x14ac:dyDescent="0.3">
      <c r="A123" s="33">
        <v>711</v>
      </c>
      <c r="B123" s="34" t="s">
        <v>177</v>
      </c>
      <c r="C123" s="36">
        <v>118076</v>
      </c>
      <c r="D123" s="36">
        <v>6601</v>
      </c>
      <c r="E123" s="37">
        <f t="shared" si="11"/>
        <v>17887.592788971368</v>
      </c>
      <c r="F123" s="38">
        <f t="shared" si="18"/>
        <v>0.842544620809212</v>
      </c>
      <c r="G123" s="39">
        <f t="shared" si="12"/>
        <v>2005.7081625133294</v>
      </c>
      <c r="H123" s="39">
        <f t="shared" si="13"/>
        <v>426.93103770550056</v>
      </c>
      <c r="I123" s="37">
        <f t="shared" si="14"/>
        <v>2432.63920021883</v>
      </c>
      <c r="J123" s="40">
        <f t="shared" si="20"/>
        <v>-260.08908913593871</v>
      </c>
      <c r="K123" s="37">
        <f t="shared" si="15"/>
        <v>2172.5501110828914</v>
      </c>
      <c r="L123" s="37">
        <f t="shared" si="16"/>
        <v>16057851.360644497</v>
      </c>
      <c r="M123" s="37">
        <f t="shared" si="17"/>
        <v>14341003.283258166</v>
      </c>
      <c r="N123" s="41">
        <f>'jan-aug'!M123</f>
        <v>11580766.566173894</v>
      </c>
      <c r="O123" s="41">
        <f t="shared" si="19"/>
        <v>2760236.7170842718</v>
      </c>
    </row>
    <row r="124" spans="1:15" s="34" customFormat="1" x14ac:dyDescent="0.3">
      <c r="A124" s="33">
        <v>713</v>
      </c>
      <c r="B124" s="34" t="s">
        <v>178</v>
      </c>
      <c r="C124" s="36">
        <v>173247</v>
      </c>
      <c r="D124" s="36">
        <v>9149</v>
      </c>
      <c r="E124" s="37">
        <f t="shared" si="11"/>
        <v>18936.167887200787</v>
      </c>
      <c r="F124" s="38">
        <f t="shared" si="18"/>
        <v>0.89193479415173105</v>
      </c>
      <c r="G124" s="39">
        <f t="shared" si="12"/>
        <v>1376.5631035756778</v>
      </c>
      <c r="H124" s="39">
        <f t="shared" si="13"/>
        <v>59.929753325203812</v>
      </c>
      <c r="I124" s="37">
        <f t="shared" si="14"/>
        <v>1436.4928569008816</v>
      </c>
      <c r="J124" s="40">
        <f t="shared" si="20"/>
        <v>-260.08908913593871</v>
      </c>
      <c r="K124" s="37">
        <f t="shared" si="15"/>
        <v>1176.403767764943</v>
      </c>
      <c r="L124" s="37">
        <f t="shared" si="16"/>
        <v>13142473.147786167</v>
      </c>
      <c r="M124" s="37">
        <f t="shared" si="17"/>
        <v>10762918.071281465</v>
      </c>
      <c r="N124" s="41">
        <f>'jan-aug'!M124</f>
        <v>9564468.7719928734</v>
      </c>
      <c r="O124" s="41">
        <f t="shared" si="19"/>
        <v>1198449.2992885914</v>
      </c>
    </row>
    <row r="125" spans="1:15" s="34" customFormat="1" x14ac:dyDescent="0.3">
      <c r="A125" s="33">
        <v>714</v>
      </c>
      <c r="B125" s="34" t="s">
        <v>179</v>
      </c>
      <c r="C125" s="36">
        <v>54059</v>
      </c>
      <c r="D125" s="36">
        <v>3114</v>
      </c>
      <c r="E125" s="37">
        <f t="shared" si="11"/>
        <v>17359.987154784842</v>
      </c>
      <c r="F125" s="38">
        <f t="shared" si="18"/>
        <v>0.817693245096625</v>
      </c>
      <c r="G125" s="39">
        <f t="shared" si="12"/>
        <v>2322.2715430252451</v>
      </c>
      <c r="H125" s="39">
        <f t="shared" si="13"/>
        <v>611.59300967078468</v>
      </c>
      <c r="I125" s="37">
        <f t="shared" si="14"/>
        <v>2933.8645526960299</v>
      </c>
      <c r="J125" s="40">
        <f t="shared" si="20"/>
        <v>-260.08908913593871</v>
      </c>
      <c r="K125" s="37">
        <f t="shared" si="15"/>
        <v>2673.7754635600913</v>
      </c>
      <c r="L125" s="37">
        <f t="shared" si="16"/>
        <v>9136054.2170954365</v>
      </c>
      <c r="M125" s="37">
        <f t="shared" si="17"/>
        <v>8326136.7935261242</v>
      </c>
      <c r="N125" s="41">
        <f>'jan-aug'!M125</f>
        <v>6530915.2154318262</v>
      </c>
      <c r="O125" s="41">
        <f t="shared" si="19"/>
        <v>1795221.578094298</v>
      </c>
    </row>
    <row r="126" spans="1:15" s="34" customFormat="1" x14ac:dyDescent="0.3">
      <c r="A126" s="33">
        <v>716</v>
      </c>
      <c r="B126" s="34" t="s">
        <v>180</v>
      </c>
      <c r="C126" s="36">
        <v>165030</v>
      </c>
      <c r="D126" s="36">
        <v>9253</v>
      </c>
      <c r="E126" s="37">
        <f t="shared" si="11"/>
        <v>17835.296660542528</v>
      </c>
      <c r="F126" s="38">
        <f t="shared" si="18"/>
        <v>0.8400813591385845</v>
      </c>
      <c r="G126" s="39">
        <f t="shared" si="12"/>
        <v>2037.085839570633</v>
      </c>
      <c r="H126" s="39">
        <f t="shared" si="13"/>
        <v>445.23468265559438</v>
      </c>
      <c r="I126" s="37">
        <f t="shared" si="14"/>
        <v>2482.3205222262272</v>
      </c>
      <c r="J126" s="40">
        <f t="shared" si="20"/>
        <v>-260.08908913593871</v>
      </c>
      <c r="K126" s="37">
        <f t="shared" si="15"/>
        <v>2222.2314330902886</v>
      </c>
      <c r="L126" s="37">
        <f t="shared" si="16"/>
        <v>22968911.792159282</v>
      </c>
      <c r="M126" s="37">
        <f t="shared" si="17"/>
        <v>20562307.450384442</v>
      </c>
      <c r="N126" s="41">
        <f>'jan-aug'!M126</f>
        <v>16986259.678352825</v>
      </c>
      <c r="O126" s="41">
        <f t="shared" si="19"/>
        <v>3576047.7720316164</v>
      </c>
    </row>
    <row r="127" spans="1:15" s="34" customFormat="1" x14ac:dyDescent="0.3">
      <c r="A127" s="33">
        <v>719</v>
      </c>
      <c r="B127" s="34" t="s">
        <v>181</v>
      </c>
      <c r="C127" s="36">
        <v>95250</v>
      </c>
      <c r="D127" s="36">
        <v>5860</v>
      </c>
      <c r="E127" s="37">
        <f t="shared" si="11"/>
        <v>16254.266211604096</v>
      </c>
      <c r="F127" s="38">
        <f t="shared" si="18"/>
        <v>0.7656113778613971</v>
      </c>
      <c r="G127" s="39">
        <f t="shared" si="12"/>
        <v>2985.7041089336926</v>
      </c>
      <c r="H127" s="39">
        <f t="shared" si="13"/>
        <v>998.59533978404568</v>
      </c>
      <c r="I127" s="37">
        <f t="shared" si="14"/>
        <v>3984.2994487177384</v>
      </c>
      <c r="J127" s="40">
        <f t="shared" si="20"/>
        <v>-260.08908913593871</v>
      </c>
      <c r="K127" s="37">
        <f t="shared" si="15"/>
        <v>3724.2103595817998</v>
      </c>
      <c r="L127" s="37">
        <f t="shared" si="16"/>
        <v>23347994.769485947</v>
      </c>
      <c r="M127" s="37">
        <f t="shared" si="17"/>
        <v>21823872.707149345</v>
      </c>
      <c r="N127" s="41">
        <f>'jan-aug'!M127</f>
        <v>17308262.60835918</v>
      </c>
      <c r="O127" s="41">
        <f t="shared" si="19"/>
        <v>4515610.098790165</v>
      </c>
    </row>
    <row r="128" spans="1:15" s="34" customFormat="1" x14ac:dyDescent="0.3">
      <c r="A128" s="33">
        <v>720</v>
      </c>
      <c r="B128" s="34" t="s">
        <v>182</v>
      </c>
      <c r="C128" s="36">
        <v>203636</v>
      </c>
      <c r="D128" s="36">
        <v>11506</v>
      </c>
      <c r="E128" s="37">
        <f t="shared" si="11"/>
        <v>17698.244394229099</v>
      </c>
      <c r="F128" s="38">
        <f t="shared" si="18"/>
        <v>0.83362589857916891</v>
      </c>
      <c r="G128" s="39">
        <f t="shared" si="12"/>
        <v>2119.3171993586902</v>
      </c>
      <c r="H128" s="39">
        <f t="shared" si="13"/>
        <v>493.20297586529449</v>
      </c>
      <c r="I128" s="37">
        <f t="shared" si="14"/>
        <v>2612.5201752239846</v>
      </c>
      <c r="J128" s="40">
        <f t="shared" si="20"/>
        <v>-260.08908913593871</v>
      </c>
      <c r="K128" s="37">
        <f t="shared" si="15"/>
        <v>2352.431086088046</v>
      </c>
      <c r="L128" s="37">
        <f t="shared" si="16"/>
        <v>30059657.136127166</v>
      </c>
      <c r="M128" s="37">
        <f t="shared" si="17"/>
        <v>27067072.076529056</v>
      </c>
      <c r="N128" s="41">
        <f>'jan-aug'!M128</f>
        <v>21853731.428631525</v>
      </c>
      <c r="O128" s="41">
        <f t="shared" si="19"/>
        <v>5213340.6478975303</v>
      </c>
    </row>
    <row r="129" spans="1:15" s="34" customFormat="1" x14ac:dyDescent="0.3">
      <c r="A129" s="33">
        <v>722</v>
      </c>
      <c r="B129" s="34" t="s">
        <v>183</v>
      </c>
      <c r="C129" s="36">
        <v>466547</v>
      </c>
      <c r="D129" s="36">
        <v>21483</v>
      </c>
      <c r="E129" s="37">
        <f t="shared" si="11"/>
        <v>21717.032071870781</v>
      </c>
      <c r="F129" s="38">
        <f t="shared" si="18"/>
        <v>1.0229195603880958</v>
      </c>
      <c r="G129" s="39">
        <f t="shared" si="12"/>
        <v>-291.95540722631847</v>
      </c>
      <c r="H129" s="39">
        <f t="shared" si="13"/>
        <v>0</v>
      </c>
      <c r="I129" s="37">
        <f t="shared" si="14"/>
        <v>-291.95540722631847</v>
      </c>
      <c r="J129" s="40">
        <f t="shared" si="20"/>
        <v>-260.08908913593871</v>
      </c>
      <c r="K129" s="37">
        <f t="shared" si="15"/>
        <v>-552.04449636225718</v>
      </c>
      <c r="L129" s="37">
        <f t="shared" si="16"/>
        <v>-6272078.0134429997</v>
      </c>
      <c r="M129" s="37">
        <f t="shared" si="17"/>
        <v>-11859571.91535037</v>
      </c>
      <c r="N129" s="41">
        <f>'jan-aug'!M129</f>
        <v>-7008560.6860083472</v>
      </c>
      <c r="O129" s="41">
        <f t="shared" si="19"/>
        <v>-4851011.2293420229</v>
      </c>
    </row>
    <row r="130" spans="1:15" s="34" customFormat="1" x14ac:dyDescent="0.3">
      <c r="A130" s="33">
        <v>723</v>
      </c>
      <c r="B130" s="34" t="s">
        <v>184</v>
      </c>
      <c r="C130" s="36">
        <v>102742</v>
      </c>
      <c r="D130" s="36">
        <v>4962</v>
      </c>
      <c r="E130" s="37">
        <f t="shared" si="11"/>
        <v>20705.763804917373</v>
      </c>
      <c r="F130" s="38">
        <f t="shared" si="18"/>
        <v>0.97528662013903256</v>
      </c>
      <c r="G130" s="39">
        <f t="shared" si="12"/>
        <v>314.80555294572622</v>
      </c>
      <c r="H130" s="39">
        <f t="shared" si="13"/>
        <v>0</v>
      </c>
      <c r="I130" s="37">
        <f t="shared" si="14"/>
        <v>314.80555294572622</v>
      </c>
      <c r="J130" s="40">
        <f t="shared" si="20"/>
        <v>-260.08908913593871</v>
      </c>
      <c r="K130" s="37">
        <f t="shared" si="15"/>
        <v>54.716463809787513</v>
      </c>
      <c r="L130" s="37">
        <f t="shared" si="16"/>
        <v>1562065.1537166934</v>
      </c>
      <c r="M130" s="37">
        <f t="shared" si="17"/>
        <v>271503.09342416562</v>
      </c>
      <c r="N130" s="41">
        <f>'jan-aug'!M130</f>
        <v>284462.28534313495</v>
      </c>
      <c r="O130" s="41">
        <f t="shared" si="19"/>
        <v>-12959.191918969329</v>
      </c>
    </row>
    <row r="131" spans="1:15" s="34" customFormat="1" x14ac:dyDescent="0.3">
      <c r="A131" s="33">
        <v>728</v>
      </c>
      <c r="B131" s="34" t="s">
        <v>185</v>
      </c>
      <c r="C131" s="36">
        <v>44181</v>
      </c>
      <c r="D131" s="36">
        <v>2463</v>
      </c>
      <c r="E131" s="37">
        <f t="shared" si="11"/>
        <v>17937.880633373934</v>
      </c>
      <c r="F131" s="38">
        <f t="shared" si="18"/>
        <v>0.84491328792352582</v>
      </c>
      <c r="G131" s="39">
        <f t="shared" si="12"/>
        <v>1975.5354558717895</v>
      </c>
      <c r="H131" s="39">
        <f t="shared" si="13"/>
        <v>409.33029216460233</v>
      </c>
      <c r="I131" s="37">
        <f t="shared" si="14"/>
        <v>2384.8657480363918</v>
      </c>
      <c r="J131" s="40">
        <f t="shared" si="20"/>
        <v>-260.08908913593871</v>
      </c>
      <c r="K131" s="37">
        <f t="shared" si="15"/>
        <v>2124.7766589004532</v>
      </c>
      <c r="L131" s="37">
        <f t="shared" si="16"/>
        <v>5873924.3374136332</v>
      </c>
      <c r="M131" s="37">
        <f t="shared" si="17"/>
        <v>5233324.9108718159</v>
      </c>
      <c r="N131" s="41">
        <f>'jan-aug'!M131</f>
        <v>3959640.8881209353</v>
      </c>
      <c r="O131" s="41">
        <f t="shared" si="19"/>
        <v>1273684.0227508806</v>
      </c>
    </row>
    <row r="132" spans="1:15" s="34" customFormat="1" x14ac:dyDescent="0.3">
      <c r="A132" s="33">
        <v>805</v>
      </c>
      <c r="B132" s="34" t="s">
        <v>186</v>
      </c>
      <c r="C132" s="36">
        <v>675479</v>
      </c>
      <c r="D132" s="36">
        <v>35755</v>
      </c>
      <c r="E132" s="37">
        <f t="shared" si="11"/>
        <v>18891.875262201091</v>
      </c>
      <c r="F132" s="38">
        <f t="shared" si="18"/>
        <v>0.88984851494271289</v>
      </c>
      <c r="G132" s="39">
        <f t="shared" si="12"/>
        <v>1403.1386785754955</v>
      </c>
      <c r="H132" s="39">
        <f t="shared" si="13"/>
        <v>75.432172075097512</v>
      </c>
      <c r="I132" s="37">
        <f t="shared" si="14"/>
        <v>1478.570850650593</v>
      </c>
      <c r="J132" s="40">
        <f t="shared" si="20"/>
        <v>-260.08908913593871</v>
      </c>
      <c r="K132" s="37">
        <f t="shared" si="15"/>
        <v>1218.4817615146544</v>
      </c>
      <c r="L132" s="37">
        <f t="shared" si="16"/>
        <v>52866300.765011951</v>
      </c>
      <c r="M132" s="37">
        <f t="shared" si="17"/>
        <v>43566815.382956468</v>
      </c>
      <c r="N132" s="41">
        <f>'jan-aug'!M132</f>
        <v>36045004.874041408</v>
      </c>
      <c r="O132" s="41">
        <f t="shared" si="19"/>
        <v>7521810.5089150593</v>
      </c>
    </row>
    <row r="133" spans="1:15" s="34" customFormat="1" x14ac:dyDescent="0.3">
      <c r="A133" s="33">
        <v>806</v>
      </c>
      <c r="B133" s="34" t="s">
        <v>187</v>
      </c>
      <c r="C133" s="36">
        <v>954860</v>
      </c>
      <c r="D133" s="36">
        <v>53745</v>
      </c>
      <c r="E133" s="37">
        <f t="shared" si="11"/>
        <v>17766.489906037772</v>
      </c>
      <c r="F133" s="38">
        <f t="shared" si="18"/>
        <v>0.83684041098154316</v>
      </c>
      <c r="G133" s="39">
        <f t="shared" si="12"/>
        <v>2078.3698922734866</v>
      </c>
      <c r="H133" s="39">
        <f t="shared" si="13"/>
        <v>469.31704673225903</v>
      </c>
      <c r="I133" s="37">
        <f t="shared" si="14"/>
        <v>2547.6869390057454</v>
      </c>
      <c r="J133" s="40">
        <f t="shared" si="20"/>
        <v>-260.08908913593871</v>
      </c>
      <c r="K133" s="37">
        <f t="shared" si="15"/>
        <v>2287.5978498698069</v>
      </c>
      <c r="L133" s="37">
        <f t="shared" si="16"/>
        <v>136925434.53686377</v>
      </c>
      <c r="M133" s="37">
        <f t="shared" si="17"/>
        <v>122946946.44125277</v>
      </c>
      <c r="N133" s="41">
        <f>'jan-aug'!M133</f>
        <v>101036044.34919187</v>
      </c>
      <c r="O133" s="41">
        <f t="shared" si="19"/>
        <v>21910902.092060894</v>
      </c>
    </row>
    <row r="134" spans="1:15" s="34" customFormat="1" x14ac:dyDescent="0.3">
      <c r="A134" s="33">
        <v>807</v>
      </c>
      <c r="B134" s="34" t="s">
        <v>188</v>
      </c>
      <c r="C134" s="36">
        <v>223976</v>
      </c>
      <c r="D134" s="36">
        <v>12599</v>
      </c>
      <c r="E134" s="37">
        <f t="shared" si="11"/>
        <v>17777.283911421542</v>
      </c>
      <c r="F134" s="38">
        <f t="shared" si="18"/>
        <v>0.83734883216936717</v>
      </c>
      <c r="G134" s="39">
        <f t="shared" si="12"/>
        <v>2071.8934890432247</v>
      </c>
      <c r="H134" s="39">
        <f t="shared" si="13"/>
        <v>465.53914484793944</v>
      </c>
      <c r="I134" s="37">
        <f t="shared" si="14"/>
        <v>2537.4326338911642</v>
      </c>
      <c r="J134" s="40">
        <f t="shared" si="20"/>
        <v>-260.08908913593871</v>
      </c>
      <c r="K134" s="37">
        <f t="shared" si="15"/>
        <v>2277.3435447552256</v>
      </c>
      <c r="L134" s="37">
        <f t="shared" si="16"/>
        <v>31969113.754394777</v>
      </c>
      <c r="M134" s="37">
        <f t="shared" si="17"/>
        <v>28692251.320371088</v>
      </c>
      <c r="N134" s="41">
        <f>'jan-aug'!M134</f>
        <v>21152254.607972253</v>
      </c>
      <c r="O134" s="41">
        <f t="shared" si="19"/>
        <v>7539996.7123988345</v>
      </c>
    </row>
    <row r="135" spans="1:15" s="34" customFormat="1" x14ac:dyDescent="0.3">
      <c r="A135" s="33">
        <v>811</v>
      </c>
      <c r="B135" s="34" t="s">
        <v>189</v>
      </c>
      <c r="C135" s="36">
        <v>39504</v>
      </c>
      <c r="D135" s="36">
        <v>2361</v>
      </c>
      <c r="E135" s="37">
        <f t="shared" si="11"/>
        <v>16731.893265565439</v>
      </c>
      <c r="F135" s="38">
        <f t="shared" si="18"/>
        <v>0.7881086534767161</v>
      </c>
      <c r="G135" s="39">
        <f t="shared" si="12"/>
        <v>2699.1278765568863</v>
      </c>
      <c r="H135" s="39">
        <f t="shared" si="13"/>
        <v>831.42587089757558</v>
      </c>
      <c r="I135" s="37">
        <f t="shared" si="14"/>
        <v>3530.5537474544617</v>
      </c>
      <c r="J135" s="40">
        <f t="shared" si="20"/>
        <v>-260.08908913593871</v>
      </c>
      <c r="K135" s="37">
        <f t="shared" si="15"/>
        <v>3270.4646583185231</v>
      </c>
      <c r="L135" s="37">
        <f t="shared" si="16"/>
        <v>8335637.3977399841</v>
      </c>
      <c r="M135" s="37">
        <f t="shared" si="17"/>
        <v>7721567.0582900327</v>
      </c>
      <c r="N135" s="41">
        <f>'jan-aug'!M135</f>
        <v>6093487.306883282</v>
      </c>
      <c r="O135" s="41">
        <f t="shared" si="19"/>
        <v>1628079.7514067506</v>
      </c>
    </row>
    <row r="136" spans="1:15" s="34" customFormat="1" x14ac:dyDescent="0.3">
      <c r="A136" s="33">
        <v>814</v>
      </c>
      <c r="B136" s="34" t="s">
        <v>190</v>
      </c>
      <c r="C136" s="36">
        <v>260608</v>
      </c>
      <c r="D136" s="36">
        <v>14140</v>
      </c>
      <c r="E136" s="37">
        <f t="shared" ref="E136:E199" si="21">(C136*1000)/D136</f>
        <v>18430.55162659123</v>
      </c>
      <c r="F136" s="38">
        <f t="shared" si="18"/>
        <v>0.86811916587821036</v>
      </c>
      <c r="G136" s="39">
        <f t="shared" ref="G136:G199" si="22">(E$437-E136)*0.6</f>
        <v>1679.9328599414118</v>
      </c>
      <c r="H136" s="39">
        <f t="shared" ref="H136:H199" si="23">IF(E136&gt;=E$437*0.9,0,IF(E136&lt;0.9*E$437,(E$437*0.9-E136)*0.35))</f>
        <v>236.89544453854867</v>
      </c>
      <c r="I136" s="37">
        <f t="shared" ref="I136:I199" si="24">G136+H136</f>
        <v>1916.8283044799605</v>
      </c>
      <c r="J136" s="40">
        <f t="shared" si="20"/>
        <v>-260.08908913593871</v>
      </c>
      <c r="K136" s="37">
        <f t="shared" ref="K136:K199" si="25">I136+J136</f>
        <v>1656.7392153440219</v>
      </c>
      <c r="L136" s="37">
        <f t="shared" ref="L136:L199" si="26">(I136*D136)</f>
        <v>27103952.22534664</v>
      </c>
      <c r="M136" s="37">
        <f t="shared" ref="M136:M199" si="27">(K136*D136)</f>
        <v>23426292.504964471</v>
      </c>
      <c r="N136" s="41">
        <f>'jan-aug'!M136</f>
        <v>18686338.614709705</v>
      </c>
      <c r="O136" s="41">
        <f t="shared" si="19"/>
        <v>4739953.8902547657</v>
      </c>
    </row>
    <row r="137" spans="1:15" s="34" customFormat="1" x14ac:dyDescent="0.3">
      <c r="A137" s="33">
        <v>815</v>
      </c>
      <c r="B137" s="34" t="s">
        <v>191</v>
      </c>
      <c r="C137" s="36">
        <v>177303</v>
      </c>
      <c r="D137" s="36">
        <v>10636</v>
      </c>
      <c r="E137" s="37">
        <f t="shared" si="21"/>
        <v>16670.08273787138</v>
      </c>
      <c r="F137" s="38">
        <f t="shared" ref="F137:F200" si="28">IF(ISNUMBER(C137),E137/E$437,"")</f>
        <v>0.78519724285638282</v>
      </c>
      <c r="G137" s="39">
        <f t="shared" si="22"/>
        <v>2736.2141931733217</v>
      </c>
      <c r="H137" s="39">
        <f t="shared" si="23"/>
        <v>853.05955559049607</v>
      </c>
      <c r="I137" s="37">
        <f t="shared" si="24"/>
        <v>3589.2737487638178</v>
      </c>
      <c r="J137" s="40">
        <f t="shared" si="20"/>
        <v>-260.08908913593871</v>
      </c>
      <c r="K137" s="37">
        <f t="shared" si="25"/>
        <v>3329.1846596278792</v>
      </c>
      <c r="L137" s="37">
        <f t="shared" si="26"/>
        <v>38175515.591851965</v>
      </c>
      <c r="M137" s="37">
        <f t="shared" si="27"/>
        <v>35409208.039802127</v>
      </c>
      <c r="N137" s="41">
        <f>'jan-aug'!M137</f>
        <v>28292795.000428036</v>
      </c>
      <c r="O137" s="41">
        <f t="shared" ref="O137:O200" si="29">M137-N137</f>
        <v>7116413.0393740907</v>
      </c>
    </row>
    <row r="138" spans="1:15" s="34" customFormat="1" x14ac:dyDescent="0.3">
      <c r="A138" s="33">
        <v>817</v>
      </c>
      <c r="B138" s="34" t="s">
        <v>192</v>
      </c>
      <c r="C138" s="36">
        <v>61855</v>
      </c>
      <c r="D138" s="36">
        <v>4111</v>
      </c>
      <c r="E138" s="37">
        <f t="shared" si="21"/>
        <v>15046.2174653369</v>
      </c>
      <c r="F138" s="38">
        <f t="shared" si="28"/>
        <v>0.70870964799474423</v>
      </c>
      <c r="G138" s="39">
        <f t="shared" si="22"/>
        <v>3710.5333566940099</v>
      </c>
      <c r="H138" s="39">
        <f t="shared" si="23"/>
        <v>1421.4124009775642</v>
      </c>
      <c r="I138" s="37">
        <f t="shared" si="24"/>
        <v>5131.945757671574</v>
      </c>
      <c r="J138" s="40">
        <f t="shared" ref="J138:J201" si="30">I$439</f>
        <v>-260.08908913593871</v>
      </c>
      <c r="K138" s="37">
        <f t="shared" si="25"/>
        <v>4871.8566685356354</v>
      </c>
      <c r="L138" s="37">
        <f t="shared" si="26"/>
        <v>21097429.009787843</v>
      </c>
      <c r="M138" s="37">
        <f t="shared" si="27"/>
        <v>20028202.764349997</v>
      </c>
      <c r="N138" s="41">
        <f>'jan-aug'!M138</f>
        <v>15720696.78890181</v>
      </c>
      <c r="O138" s="41">
        <f t="shared" si="29"/>
        <v>4307505.9754481874</v>
      </c>
    </row>
    <row r="139" spans="1:15" s="34" customFormat="1" x14ac:dyDescent="0.3">
      <c r="A139" s="33">
        <v>819</v>
      </c>
      <c r="B139" s="34" t="s">
        <v>193</v>
      </c>
      <c r="C139" s="36">
        <v>111095</v>
      </c>
      <c r="D139" s="36">
        <v>6630</v>
      </c>
      <c r="E139" s="37">
        <f t="shared" si="21"/>
        <v>16756.410256410258</v>
      </c>
      <c r="F139" s="38">
        <f t="shared" si="28"/>
        <v>0.78926345720008051</v>
      </c>
      <c r="G139" s="39">
        <f t="shared" si="22"/>
        <v>2684.4176820499952</v>
      </c>
      <c r="H139" s="39">
        <f t="shared" si="23"/>
        <v>822.84492410188898</v>
      </c>
      <c r="I139" s="37">
        <f t="shared" si="24"/>
        <v>3507.262606151884</v>
      </c>
      <c r="J139" s="40">
        <f t="shared" si="30"/>
        <v>-260.08908913593871</v>
      </c>
      <c r="K139" s="37">
        <f t="shared" si="25"/>
        <v>3247.1735170159454</v>
      </c>
      <c r="L139" s="37">
        <f t="shared" si="26"/>
        <v>23253151.078786992</v>
      </c>
      <c r="M139" s="37">
        <f t="shared" si="27"/>
        <v>21528760.417815719</v>
      </c>
      <c r="N139" s="41">
        <f>'jan-aug'!M139</f>
        <v>16326682.78044734</v>
      </c>
      <c r="O139" s="41">
        <f t="shared" si="29"/>
        <v>5202077.6373683792</v>
      </c>
    </row>
    <row r="140" spans="1:15" s="34" customFormat="1" x14ac:dyDescent="0.3">
      <c r="A140" s="33">
        <v>821</v>
      </c>
      <c r="B140" s="34" t="s">
        <v>194</v>
      </c>
      <c r="C140" s="36">
        <v>95584</v>
      </c>
      <c r="D140" s="36">
        <v>5977</v>
      </c>
      <c r="E140" s="37">
        <f t="shared" si="21"/>
        <v>15991.969215325415</v>
      </c>
      <c r="F140" s="38">
        <f t="shared" si="28"/>
        <v>0.75325661744862249</v>
      </c>
      <c r="G140" s="39">
        <f t="shared" si="22"/>
        <v>3143.082306700901</v>
      </c>
      <c r="H140" s="39">
        <f t="shared" si="23"/>
        <v>1090.3992884815841</v>
      </c>
      <c r="I140" s="37">
        <f t="shared" si="24"/>
        <v>4233.4815951824849</v>
      </c>
      <c r="J140" s="40">
        <f t="shared" si="30"/>
        <v>-260.08908913593871</v>
      </c>
      <c r="K140" s="37">
        <f t="shared" si="25"/>
        <v>3973.3925060465463</v>
      </c>
      <c r="L140" s="37">
        <f t="shared" si="26"/>
        <v>25303519.494405713</v>
      </c>
      <c r="M140" s="37">
        <f t="shared" si="27"/>
        <v>23748967.008640207</v>
      </c>
      <c r="N140" s="41">
        <f>'jan-aug'!M140</f>
        <v>19571721.128014144</v>
      </c>
      <c r="O140" s="41">
        <f t="shared" si="29"/>
        <v>4177245.8806260638</v>
      </c>
    </row>
    <row r="141" spans="1:15" s="34" customFormat="1" x14ac:dyDescent="0.3">
      <c r="A141" s="33">
        <v>822</v>
      </c>
      <c r="B141" s="34" t="s">
        <v>195</v>
      </c>
      <c r="C141" s="36">
        <v>71408</v>
      </c>
      <c r="D141" s="36">
        <v>4346</v>
      </c>
      <c r="E141" s="37">
        <f t="shared" si="21"/>
        <v>16430.740911182696</v>
      </c>
      <c r="F141" s="38">
        <f t="shared" si="28"/>
        <v>0.77392372098062023</v>
      </c>
      <c r="G141" s="39">
        <f t="shared" si="22"/>
        <v>2879.8192891865319</v>
      </c>
      <c r="H141" s="39">
        <f t="shared" si="23"/>
        <v>936.82919493153543</v>
      </c>
      <c r="I141" s="37">
        <f t="shared" si="24"/>
        <v>3816.6484841180672</v>
      </c>
      <c r="J141" s="40">
        <f t="shared" si="30"/>
        <v>-260.08908913593871</v>
      </c>
      <c r="K141" s="37">
        <f t="shared" si="25"/>
        <v>3556.5593949821287</v>
      </c>
      <c r="L141" s="37">
        <f t="shared" si="26"/>
        <v>16587154.31197712</v>
      </c>
      <c r="M141" s="37">
        <f t="shared" si="27"/>
        <v>15456807.130592331</v>
      </c>
      <c r="N141" s="41">
        <f>'jan-aug'!M141</f>
        <v>12035607.490772871</v>
      </c>
      <c r="O141" s="41">
        <f t="shared" si="29"/>
        <v>3421199.63981946</v>
      </c>
    </row>
    <row r="142" spans="1:15" s="34" customFormat="1" x14ac:dyDescent="0.3">
      <c r="A142" s="33">
        <v>826</v>
      </c>
      <c r="B142" s="34" t="s">
        <v>196</v>
      </c>
      <c r="C142" s="36">
        <v>148422</v>
      </c>
      <c r="D142" s="36">
        <v>5913</v>
      </c>
      <c r="E142" s="37">
        <f t="shared" si="21"/>
        <v>25100.963977676307</v>
      </c>
      <c r="F142" s="38">
        <f t="shared" si="28"/>
        <v>1.1823101311628827</v>
      </c>
      <c r="G142" s="39">
        <f t="shared" si="22"/>
        <v>-2322.3145507096342</v>
      </c>
      <c r="H142" s="39">
        <f t="shared" si="23"/>
        <v>0</v>
      </c>
      <c r="I142" s="37">
        <f t="shared" si="24"/>
        <v>-2322.3145507096342</v>
      </c>
      <c r="J142" s="40">
        <f t="shared" si="30"/>
        <v>-260.08908913593871</v>
      </c>
      <c r="K142" s="37">
        <f t="shared" si="25"/>
        <v>-2582.4036398455728</v>
      </c>
      <c r="L142" s="37">
        <f t="shared" si="26"/>
        <v>-13731845.938346067</v>
      </c>
      <c r="M142" s="37">
        <f t="shared" si="27"/>
        <v>-15269752.722406872</v>
      </c>
      <c r="N142" s="41">
        <f>'jan-aug'!M142</f>
        <v>-17011248.751867399</v>
      </c>
      <c r="O142" s="41">
        <f t="shared" si="29"/>
        <v>1741496.029460527</v>
      </c>
    </row>
    <row r="143" spans="1:15" s="34" customFormat="1" x14ac:dyDescent="0.3">
      <c r="A143" s="33">
        <v>827</v>
      </c>
      <c r="B143" s="34" t="s">
        <v>197</v>
      </c>
      <c r="C143" s="36">
        <v>35034</v>
      </c>
      <c r="D143" s="36">
        <v>1594</v>
      </c>
      <c r="E143" s="37">
        <f t="shared" si="21"/>
        <v>21978.670012547052</v>
      </c>
      <c r="F143" s="38">
        <f t="shared" si="28"/>
        <v>1.0352432778450533</v>
      </c>
      <c r="G143" s="39">
        <f t="shared" si="22"/>
        <v>-448.93817163208149</v>
      </c>
      <c r="H143" s="39">
        <f t="shared" si="23"/>
        <v>0</v>
      </c>
      <c r="I143" s="37">
        <f t="shared" si="24"/>
        <v>-448.93817163208149</v>
      </c>
      <c r="J143" s="40">
        <f t="shared" si="30"/>
        <v>-260.08908913593871</v>
      </c>
      <c r="K143" s="37">
        <f t="shared" si="25"/>
        <v>-709.02726076802014</v>
      </c>
      <c r="L143" s="37">
        <f t="shared" si="26"/>
        <v>-715607.4455815379</v>
      </c>
      <c r="M143" s="37">
        <f t="shared" si="27"/>
        <v>-1130189.4536642241</v>
      </c>
      <c r="N143" s="41">
        <f>'jan-aug'!M143</f>
        <v>-1711349.5197829602</v>
      </c>
      <c r="O143" s="41">
        <f t="shared" si="29"/>
        <v>581160.06611873605</v>
      </c>
    </row>
    <row r="144" spans="1:15" s="34" customFormat="1" x14ac:dyDescent="0.3">
      <c r="A144" s="33">
        <v>828</v>
      </c>
      <c r="B144" s="34" t="s">
        <v>198</v>
      </c>
      <c r="C144" s="36">
        <v>54556</v>
      </c>
      <c r="D144" s="36">
        <v>3002</v>
      </c>
      <c r="E144" s="37">
        <f t="shared" si="21"/>
        <v>18173.21785476349</v>
      </c>
      <c r="F144" s="38">
        <f t="shared" si="28"/>
        <v>0.85599818415842943</v>
      </c>
      <c r="G144" s="39">
        <f t="shared" si="22"/>
        <v>1834.3331230380556</v>
      </c>
      <c r="H144" s="39">
        <f t="shared" si="23"/>
        <v>326.96226467825761</v>
      </c>
      <c r="I144" s="37">
        <f t="shared" si="24"/>
        <v>2161.2953877163131</v>
      </c>
      <c r="J144" s="40">
        <f t="shared" si="30"/>
        <v>-260.08908913593871</v>
      </c>
      <c r="K144" s="37">
        <f t="shared" si="25"/>
        <v>1901.2062985803746</v>
      </c>
      <c r="L144" s="37">
        <f t="shared" si="26"/>
        <v>6488208.7539243717</v>
      </c>
      <c r="M144" s="37">
        <f t="shared" si="27"/>
        <v>5707421.3083382845</v>
      </c>
      <c r="N144" s="41">
        <f>'jan-aug'!M144</f>
        <v>4372825.0085826432</v>
      </c>
      <c r="O144" s="41">
        <f t="shared" si="29"/>
        <v>1334596.2997556413</v>
      </c>
    </row>
    <row r="145" spans="1:15" s="34" customFormat="1" x14ac:dyDescent="0.3">
      <c r="A145" s="33">
        <v>829</v>
      </c>
      <c r="B145" s="34" t="s">
        <v>199</v>
      </c>
      <c r="C145" s="36">
        <v>42263</v>
      </c>
      <c r="D145" s="36">
        <v>2466</v>
      </c>
      <c r="E145" s="37">
        <f t="shared" si="21"/>
        <v>17138.280616382806</v>
      </c>
      <c r="F145" s="38">
        <f t="shared" si="28"/>
        <v>0.80725038374951086</v>
      </c>
      <c r="G145" s="39">
        <f t="shared" si="22"/>
        <v>2455.2954660664659</v>
      </c>
      <c r="H145" s="39">
        <f t="shared" si="23"/>
        <v>689.19029811149699</v>
      </c>
      <c r="I145" s="37">
        <f t="shared" si="24"/>
        <v>3144.4857641779627</v>
      </c>
      <c r="J145" s="40">
        <f t="shared" si="30"/>
        <v>-260.08908913593871</v>
      </c>
      <c r="K145" s="37">
        <f t="shared" si="25"/>
        <v>2884.3966750420241</v>
      </c>
      <c r="L145" s="37">
        <f t="shared" si="26"/>
        <v>7754301.8944628555</v>
      </c>
      <c r="M145" s="37">
        <f t="shared" si="27"/>
        <v>7112922.2006536312</v>
      </c>
      <c r="N145" s="41">
        <f>'jan-aug'!M145</f>
        <v>5332721.8758043954</v>
      </c>
      <c r="O145" s="41">
        <f t="shared" si="29"/>
        <v>1780200.3248492358</v>
      </c>
    </row>
    <row r="146" spans="1:15" s="34" customFormat="1" x14ac:dyDescent="0.3">
      <c r="A146" s="33">
        <v>830</v>
      </c>
      <c r="B146" s="34" t="s">
        <v>200</v>
      </c>
      <c r="C146" s="36">
        <v>30019</v>
      </c>
      <c r="D146" s="36">
        <v>1439</v>
      </c>
      <c r="E146" s="37">
        <f t="shared" si="21"/>
        <v>20861.014593467688</v>
      </c>
      <c r="F146" s="38">
        <f t="shared" si="28"/>
        <v>0.98259927077417586</v>
      </c>
      <c r="G146" s="39">
        <f t="shared" si="22"/>
        <v>221.65507981553745</v>
      </c>
      <c r="H146" s="39">
        <f t="shared" si="23"/>
        <v>0</v>
      </c>
      <c r="I146" s="37">
        <f t="shared" si="24"/>
        <v>221.65507981553745</v>
      </c>
      <c r="J146" s="40">
        <f t="shared" si="30"/>
        <v>-260.08908913593871</v>
      </c>
      <c r="K146" s="37">
        <f t="shared" si="25"/>
        <v>-38.434009320401259</v>
      </c>
      <c r="L146" s="37">
        <f t="shared" si="26"/>
        <v>318961.65985455841</v>
      </c>
      <c r="M146" s="37">
        <f t="shared" si="27"/>
        <v>-55306.539412057413</v>
      </c>
      <c r="N146" s="41">
        <f>'jan-aug'!M146</f>
        <v>-519872.74715663691</v>
      </c>
      <c r="O146" s="41">
        <f t="shared" si="29"/>
        <v>464566.20774457947</v>
      </c>
    </row>
    <row r="147" spans="1:15" s="34" customFormat="1" x14ac:dyDescent="0.3">
      <c r="A147" s="33">
        <v>831</v>
      </c>
      <c r="B147" s="34" t="s">
        <v>201</v>
      </c>
      <c r="C147" s="36">
        <v>24516</v>
      </c>
      <c r="D147" s="36">
        <v>1298</v>
      </c>
      <c r="E147" s="37">
        <f t="shared" si="21"/>
        <v>18887.519260400615</v>
      </c>
      <c r="F147" s="38">
        <f t="shared" si="28"/>
        <v>0.8896433377604881</v>
      </c>
      <c r="G147" s="39">
        <f t="shared" si="22"/>
        <v>1405.7522796557807</v>
      </c>
      <c r="H147" s="39">
        <f t="shared" si="23"/>
        <v>76.95677270526393</v>
      </c>
      <c r="I147" s="37">
        <f t="shared" si="24"/>
        <v>1482.7090523610448</v>
      </c>
      <c r="J147" s="40">
        <f t="shared" si="30"/>
        <v>-260.08908913593871</v>
      </c>
      <c r="K147" s="37">
        <f t="shared" si="25"/>
        <v>1222.6199632251059</v>
      </c>
      <c r="L147" s="37">
        <f t="shared" si="26"/>
        <v>1924556.3499646361</v>
      </c>
      <c r="M147" s="37">
        <f t="shared" si="27"/>
        <v>1586960.7122661874</v>
      </c>
      <c r="N147" s="41">
        <f>'jan-aug'!M147</f>
        <v>612637.09116795403</v>
      </c>
      <c r="O147" s="41">
        <f t="shared" si="29"/>
        <v>974323.62109823339</v>
      </c>
    </row>
    <row r="148" spans="1:15" s="34" customFormat="1" x14ac:dyDescent="0.3">
      <c r="A148" s="33">
        <v>833</v>
      </c>
      <c r="B148" s="34" t="s">
        <v>202</v>
      </c>
      <c r="C148" s="36">
        <v>63393</v>
      </c>
      <c r="D148" s="36">
        <v>2252</v>
      </c>
      <c r="E148" s="37">
        <f t="shared" si="21"/>
        <v>28149.644760213145</v>
      </c>
      <c r="F148" s="38">
        <f t="shared" si="28"/>
        <v>1.3259096430812523</v>
      </c>
      <c r="G148" s="39">
        <f t="shared" si="22"/>
        <v>-4151.5230202317371</v>
      </c>
      <c r="H148" s="39">
        <f t="shared" si="23"/>
        <v>0</v>
      </c>
      <c r="I148" s="37">
        <f t="shared" si="24"/>
        <v>-4151.5230202317371</v>
      </c>
      <c r="J148" s="40">
        <f t="shared" si="30"/>
        <v>-260.08908913593871</v>
      </c>
      <c r="K148" s="37">
        <f t="shared" si="25"/>
        <v>-4411.6121093676757</v>
      </c>
      <c r="L148" s="37">
        <f t="shared" si="26"/>
        <v>-9349229.8415618725</v>
      </c>
      <c r="M148" s="37">
        <f t="shared" si="27"/>
        <v>-9934950.4702960048</v>
      </c>
      <c r="N148" s="41">
        <f>'jan-aug'!M148</f>
        <v>-10638795.431964381</v>
      </c>
      <c r="O148" s="41">
        <f t="shared" si="29"/>
        <v>703844.96166837588</v>
      </c>
    </row>
    <row r="149" spans="1:15" s="34" customFormat="1" x14ac:dyDescent="0.3">
      <c r="A149" s="33">
        <v>834</v>
      </c>
      <c r="B149" s="34" t="s">
        <v>203</v>
      </c>
      <c r="C149" s="36">
        <v>106898</v>
      </c>
      <c r="D149" s="36">
        <v>3689</v>
      </c>
      <c r="E149" s="37">
        <f t="shared" si="21"/>
        <v>28977.50067769043</v>
      </c>
      <c r="F149" s="38">
        <f t="shared" si="28"/>
        <v>1.3649034617747104</v>
      </c>
      <c r="G149" s="39">
        <f t="shared" si="22"/>
        <v>-4648.2365707181079</v>
      </c>
      <c r="H149" s="39">
        <f t="shared" si="23"/>
        <v>0</v>
      </c>
      <c r="I149" s="37">
        <f t="shared" si="24"/>
        <v>-4648.2365707181079</v>
      </c>
      <c r="J149" s="40">
        <f t="shared" si="30"/>
        <v>-260.08908913593871</v>
      </c>
      <c r="K149" s="37">
        <f t="shared" si="25"/>
        <v>-4908.3256598540465</v>
      </c>
      <c r="L149" s="37">
        <f t="shared" si="26"/>
        <v>-17147344.709379099</v>
      </c>
      <c r="M149" s="37">
        <f t="shared" si="27"/>
        <v>-18106813.359201577</v>
      </c>
      <c r="N149" s="41">
        <f>'jan-aug'!M149</f>
        <v>-18408187.188506488</v>
      </c>
      <c r="O149" s="41">
        <f t="shared" si="29"/>
        <v>301373.8293049112</v>
      </c>
    </row>
    <row r="150" spans="1:15" s="34" customFormat="1" x14ac:dyDescent="0.3">
      <c r="A150" s="33">
        <v>901</v>
      </c>
      <c r="B150" s="34" t="s">
        <v>204</v>
      </c>
      <c r="C150" s="36">
        <v>116922</v>
      </c>
      <c r="D150" s="36">
        <v>6909</v>
      </c>
      <c r="E150" s="37">
        <f t="shared" si="21"/>
        <v>16923.143725575337</v>
      </c>
      <c r="F150" s="38">
        <f t="shared" si="28"/>
        <v>0.79711696712795133</v>
      </c>
      <c r="G150" s="39">
        <f t="shared" si="22"/>
        <v>2584.3776005509476</v>
      </c>
      <c r="H150" s="39">
        <f t="shared" si="23"/>
        <v>764.48820989411115</v>
      </c>
      <c r="I150" s="37">
        <f t="shared" si="24"/>
        <v>3348.8658104450587</v>
      </c>
      <c r="J150" s="40">
        <f t="shared" si="30"/>
        <v>-260.08908913593871</v>
      </c>
      <c r="K150" s="37">
        <f t="shared" si="25"/>
        <v>3088.7767213091201</v>
      </c>
      <c r="L150" s="37">
        <f t="shared" si="26"/>
        <v>23137313.88436491</v>
      </c>
      <c r="M150" s="37">
        <f t="shared" si="27"/>
        <v>21340358.36752471</v>
      </c>
      <c r="N150" s="41">
        <f>'jan-aug'!M150</f>
        <v>17022464.635009151</v>
      </c>
      <c r="O150" s="41">
        <f t="shared" si="29"/>
        <v>4317893.7325155586</v>
      </c>
    </row>
    <row r="151" spans="1:15" s="34" customFormat="1" x14ac:dyDescent="0.3">
      <c r="A151" s="33">
        <v>904</v>
      </c>
      <c r="B151" s="34" t="s">
        <v>205</v>
      </c>
      <c r="C151" s="36">
        <v>426929</v>
      </c>
      <c r="D151" s="36">
        <v>22098</v>
      </c>
      <c r="E151" s="37">
        <f t="shared" si="21"/>
        <v>19319.802697076659</v>
      </c>
      <c r="F151" s="38">
        <f t="shared" si="28"/>
        <v>0.91000483013865086</v>
      </c>
      <c r="G151" s="39">
        <f t="shared" si="22"/>
        <v>1146.3822176501546</v>
      </c>
      <c r="H151" s="39">
        <f t="shared" si="23"/>
        <v>0</v>
      </c>
      <c r="I151" s="37">
        <f t="shared" si="24"/>
        <v>1146.3822176501546</v>
      </c>
      <c r="J151" s="40">
        <f t="shared" si="30"/>
        <v>-260.08908913593871</v>
      </c>
      <c r="K151" s="37">
        <f t="shared" si="25"/>
        <v>886.29312851421594</v>
      </c>
      <c r="L151" s="37">
        <f t="shared" si="26"/>
        <v>25332754.245633118</v>
      </c>
      <c r="M151" s="37">
        <f t="shared" si="27"/>
        <v>19585305.553907145</v>
      </c>
      <c r="N151" s="41">
        <f>'jan-aug'!M151</f>
        <v>16337734.700022686</v>
      </c>
      <c r="O151" s="41">
        <f t="shared" si="29"/>
        <v>3247570.8538844585</v>
      </c>
    </row>
    <row r="152" spans="1:15" s="34" customFormat="1" x14ac:dyDescent="0.3">
      <c r="A152" s="33">
        <v>906</v>
      </c>
      <c r="B152" s="34" t="s">
        <v>206</v>
      </c>
      <c r="C152" s="36">
        <v>799985</v>
      </c>
      <c r="D152" s="36">
        <v>44219</v>
      </c>
      <c r="E152" s="37">
        <f t="shared" si="21"/>
        <v>18091.431285194147</v>
      </c>
      <c r="F152" s="38">
        <f t="shared" si="28"/>
        <v>0.85214585841186086</v>
      </c>
      <c r="G152" s="39">
        <f t="shared" si="22"/>
        <v>1883.4050647796619</v>
      </c>
      <c r="H152" s="39">
        <f t="shared" si="23"/>
        <v>355.58756402752783</v>
      </c>
      <c r="I152" s="37">
        <f t="shared" si="24"/>
        <v>2238.9926288071897</v>
      </c>
      <c r="J152" s="40">
        <f t="shared" si="30"/>
        <v>-260.08908913593871</v>
      </c>
      <c r="K152" s="37">
        <f t="shared" si="25"/>
        <v>1978.9035396712511</v>
      </c>
      <c r="L152" s="37">
        <f t="shared" si="26"/>
        <v>99006015.053225115</v>
      </c>
      <c r="M152" s="37">
        <f t="shared" si="27"/>
        <v>87505135.620723054</v>
      </c>
      <c r="N152" s="41">
        <f>'jan-aug'!M152</f>
        <v>70222814.791644186</v>
      </c>
      <c r="O152" s="41">
        <f t="shared" si="29"/>
        <v>17282320.829078868</v>
      </c>
    </row>
    <row r="153" spans="1:15" s="34" customFormat="1" x14ac:dyDescent="0.3">
      <c r="A153" s="33">
        <v>911</v>
      </c>
      <c r="B153" s="34" t="s">
        <v>207</v>
      </c>
      <c r="C153" s="36">
        <v>37238</v>
      </c>
      <c r="D153" s="36">
        <v>2481</v>
      </c>
      <c r="E153" s="37">
        <f t="shared" si="21"/>
        <v>15009.270455461507</v>
      </c>
      <c r="F153" s="38">
        <f t="shared" si="28"/>
        <v>0.70696936327377879</v>
      </c>
      <c r="G153" s="39">
        <f t="shared" si="22"/>
        <v>3732.701562619246</v>
      </c>
      <c r="H153" s="39">
        <f t="shared" si="23"/>
        <v>1434.3438544339519</v>
      </c>
      <c r="I153" s="37">
        <f t="shared" si="24"/>
        <v>5167.0454170531975</v>
      </c>
      <c r="J153" s="40">
        <f t="shared" si="30"/>
        <v>-260.08908913593871</v>
      </c>
      <c r="K153" s="37">
        <f t="shared" si="25"/>
        <v>4906.9563279172589</v>
      </c>
      <c r="L153" s="37">
        <f t="shared" si="26"/>
        <v>12819439.679708984</v>
      </c>
      <c r="M153" s="37">
        <f t="shared" si="27"/>
        <v>12174158.64956272</v>
      </c>
      <c r="N153" s="41">
        <f>'jan-aug'!M153</f>
        <v>8960526.8142216988</v>
      </c>
      <c r="O153" s="41">
        <f t="shared" si="29"/>
        <v>3213631.8353410214</v>
      </c>
    </row>
    <row r="154" spans="1:15" s="34" customFormat="1" x14ac:dyDescent="0.3">
      <c r="A154" s="33">
        <v>912</v>
      </c>
      <c r="B154" s="34" t="s">
        <v>208</v>
      </c>
      <c r="C154" s="36">
        <v>29055</v>
      </c>
      <c r="D154" s="36">
        <v>2018</v>
      </c>
      <c r="E154" s="37">
        <f t="shared" si="21"/>
        <v>14397.918731417245</v>
      </c>
      <c r="F154" s="38">
        <f t="shared" si="28"/>
        <v>0.6781733641366835</v>
      </c>
      <c r="G154" s="39">
        <f t="shared" si="22"/>
        <v>4099.512597045803</v>
      </c>
      <c r="H154" s="39">
        <f t="shared" si="23"/>
        <v>1648.3169578494435</v>
      </c>
      <c r="I154" s="37">
        <f t="shared" si="24"/>
        <v>5747.8295548952465</v>
      </c>
      <c r="J154" s="40">
        <f t="shared" si="30"/>
        <v>-260.08908913593871</v>
      </c>
      <c r="K154" s="37">
        <f t="shared" si="25"/>
        <v>5487.7404657593079</v>
      </c>
      <c r="L154" s="37">
        <f t="shared" si="26"/>
        <v>11599120.041778607</v>
      </c>
      <c r="M154" s="37">
        <f t="shared" si="27"/>
        <v>11074260.259902284</v>
      </c>
      <c r="N154" s="41">
        <f>'jan-aug'!M154</f>
        <v>8722611.0484076515</v>
      </c>
      <c r="O154" s="41">
        <f t="shared" si="29"/>
        <v>2351649.2114946321</v>
      </c>
    </row>
    <row r="155" spans="1:15" s="34" customFormat="1" x14ac:dyDescent="0.3">
      <c r="A155" s="33">
        <v>914</v>
      </c>
      <c r="B155" s="34" t="s">
        <v>209</v>
      </c>
      <c r="C155" s="36">
        <v>103088</v>
      </c>
      <c r="D155" s="36">
        <v>6048</v>
      </c>
      <c r="E155" s="37">
        <f t="shared" si="21"/>
        <v>17044.973544973545</v>
      </c>
      <c r="F155" s="38">
        <f t="shared" si="28"/>
        <v>0.80285541724804821</v>
      </c>
      <c r="G155" s="39">
        <f t="shared" si="22"/>
        <v>2511.2797089120227</v>
      </c>
      <c r="H155" s="39">
        <f t="shared" si="23"/>
        <v>721.84777310473828</v>
      </c>
      <c r="I155" s="37">
        <f t="shared" si="24"/>
        <v>3233.127482016761</v>
      </c>
      <c r="J155" s="40">
        <f t="shared" si="30"/>
        <v>-260.08908913593871</v>
      </c>
      <c r="K155" s="37">
        <f t="shared" si="25"/>
        <v>2973.0383928808224</v>
      </c>
      <c r="L155" s="37">
        <f t="shared" si="26"/>
        <v>19553955.011237372</v>
      </c>
      <c r="M155" s="37">
        <f t="shared" si="27"/>
        <v>17980936.200143214</v>
      </c>
      <c r="N155" s="41">
        <f>'jan-aug'!M155</f>
        <v>14093621.169856032</v>
      </c>
      <c r="O155" s="41">
        <f t="shared" si="29"/>
        <v>3887315.030287182</v>
      </c>
    </row>
    <row r="156" spans="1:15" s="34" customFormat="1" x14ac:dyDescent="0.3">
      <c r="A156" s="33">
        <v>919</v>
      </c>
      <c r="B156" s="34" t="s">
        <v>210</v>
      </c>
      <c r="C156" s="36">
        <v>92531</v>
      </c>
      <c r="D156" s="36">
        <v>5532</v>
      </c>
      <c r="E156" s="37">
        <f t="shared" si="21"/>
        <v>16726.500361532901</v>
      </c>
      <c r="F156" s="38">
        <f t="shared" si="28"/>
        <v>0.78785463593859562</v>
      </c>
      <c r="G156" s="39">
        <f t="shared" si="22"/>
        <v>2702.3636189764097</v>
      </c>
      <c r="H156" s="39">
        <f t="shared" si="23"/>
        <v>833.31338730896402</v>
      </c>
      <c r="I156" s="37">
        <f t="shared" si="24"/>
        <v>3535.6770062853739</v>
      </c>
      <c r="J156" s="40">
        <f t="shared" si="30"/>
        <v>-260.08908913593871</v>
      </c>
      <c r="K156" s="37">
        <f t="shared" si="25"/>
        <v>3275.5879171494353</v>
      </c>
      <c r="L156" s="37">
        <f t="shared" si="26"/>
        <v>19559365.198770687</v>
      </c>
      <c r="M156" s="37">
        <f t="shared" si="27"/>
        <v>18120552.357670676</v>
      </c>
      <c r="N156" s="41">
        <f>'jan-aug'!M156</f>
        <v>12599341.288300859</v>
      </c>
      <c r="O156" s="41">
        <f t="shared" si="29"/>
        <v>5521211.0693698172</v>
      </c>
    </row>
    <row r="157" spans="1:15" s="34" customFormat="1" x14ac:dyDescent="0.3">
      <c r="A157" s="33">
        <v>926</v>
      </c>
      <c r="B157" s="34" t="s">
        <v>211</v>
      </c>
      <c r="C157" s="36">
        <v>199223</v>
      </c>
      <c r="D157" s="36">
        <v>10340</v>
      </c>
      <c r="E157" s="37">
        <f t="shared" si="21"/>
        <v>19267.214700193425</v>
      </c>
      <c r="F157" s="38">
        <f t="shared" si="28"/>
        <v>0.90752782082745842</v>
      </c>
      <c r="G157" s="39">
        <f t="shared" si="22"/>
        <v>1177.9350157800952</v>
      </c>
      <c r="H157" s="39">
        <f t="shared" si="23"/>
        <v>0</v>
      </c>
      <c r="I157" s="37">
        <f t="shared" si="24"/>
        <v>1177.9350157800952</v>
      </c>
      <c r="J157" s="40">
        <f t="shared" si="30"/>
        <v>-260.08908913593871</v>
      </c>
      <c r="K157" s="37">
        <f t="shared" si="25"/>
        <v>917.84592664415652</v>
      </c>
      <c r="L157" s="37">
        <f t="shared" si="26"/>
        <v>12179848.063166184</v>
      </c>
      <c r="M157" s="37">
        <f t="shared" si="27"/>
        <v>9490526.8815005776</v>
      </c>
      <c r="N157" s="41">
        <f>'jan-aug'!M157</f>
        <v>8310770.8823266272</v>
      </c>
      <c r="O157" s="41">
        <f t="shared" si="29"/>
        <v>1179755.9991739504</v>
      </c>
    </row>
    <row r="158" spans="1:15" s="34" customFormat="1" x14ac:dyDescent="0.3">
      <c r="A158" s="33">
        <v>928</v>
      </c>
      <c r="B158" s="34" t="s">
        <v>212</v>
      </c>
      <c r="C158" s="36">
        <v>75116</v>
      </c>
      <c r="D158" s="36">
        <v>5035</v>
      </c>
      <c r="E158" s="37">
        <f t="shared" si="21"/>
        <v>14918.768619662364</v>
      </c>
      <c r="F158" s="38">
        <f t="shared" si="28"/>
        <v>0.70270652948582835</v>
      </c>
      <c r="G158" s="39">
        <f t="shared" si="22"/>
        <v>3787.0026640987317</v>
      </c>
      <c r="H158" s="39">
        <f t="shared" si="23"/>
        <v>1466.0194969636518</v>
      </c>
      <c r="I158" s="37">
        <f t="shared" si="24"/>
        <v>5253.022161062383</v>
      </c>
      <c r="J158" s="40">
        <f t="shared" si="30"/>
        <v>-260.08908913593871</v>
      </c>
      <c r="K158" s="37">
        <f t="shared" si="25"/>
        <v>4992.9330719264444</v>
      </c>
      <c r="L158" s="37">
        <f t="shared" si="26"/>
        <v>26448966.580949098</v>
      </c>
      <c r="M158" s="37">
        <f t="shared" si="27"/>
        <v>25139418.017149646</v>
      </c>
      <c r="N158" s="41">
        <f>'jan-aug'!M158</f>
        <v>19759440.995407589</v>
      </c>
      <c r="O158" s="41">
        <f t="shared" si="29"/>
        <v>5379977.0217420571</v>
      </c>
    </row>
    <row r="159" spans="1:15" s="34" customFormat="1" x14ac:dyDescent="0.3">
      <c r="A159" s="33">
        <v>929</v>
      </c>
      <c r="B159" s="34" t="s">
        <v>213</v>
      </c>
      <c r="C159" s="36">
        <v>32370</v>
      </c>
      <c r="D159" s="36">
        <v>1832</v>
      </c>
      <c r="E159" s="37">
        <f t="shared" si="21"/>
        <v>17669.213973799127</v>
      </c>
      <c r="F159" s="38">
        <f t="shared" si="28"/>
        <v>0.83225850248168043</v>
      </c>
      <c r="G159" s="39">
        <f t="shared" si="22"/>
        <v>2136.7354516166733</v>
      </c>
      <c r="H159" s="39">
        <f t="shared" si="23"/>
        <v>503.36362301578464</v>
      </c>
      <c r="I159" s="37">
        <f t="shared" si="24"/>
        <v>2640.0990746324578</v>
      </c>
      <c r="J159" s="40">
        <f t="shared" si="30"/>
        <v>-260.08908913593871</v>
      </c>
      <c r="K159" s="37">
        <f t="shared" si="25"/>
        <v>2380.0099854965192</v>
      </c>
      <c r="L159" s="37">
        <f t="shared" si="26"/>
        <v>4836661.5047266623</v>
      </c>
      <c r="M159" s="37">
        <f t="shared" si="27"/>
        <v>4360178.2934296234</v>
      </c>
      <c r="N159" s="41">
        <f>'jan-aug'!M159</f>
        <v>3082839.8120331112</v>
      </c>
      <c r="O159" s="41">
        <f t="shared" si="29"/>
        <v>1277338.4813965121</v>
      </c>
    </row>
    <row r="160" spans="1:15" s="34" customFormat="1" x14ac:dyDescent="0.3">
      <c r="A160" s="33">
        <v>935</v>
      </c>
      <c r="B160" s="34" t="s">
        <v>214</v>
      </c>
      <c r="C160" s="36">
        <v>22399</v>
      </c>
      <c r="D160" s="36">
        <v>1315</v>
      </c>
      <c r="E160" s="37">
        <f t="shared" si="21"/>
        <v>17033.460076045627</v>
      </c>
      <c r="F160" s="38">
        <f t="shared" si="28"/>
        <v>0.80231310775864328</v>
      </c>
      <c r="G160" s="39">
        <f t="shared" si="22"/>
        <v>2518.1877902687738</v>
      </c>
      <c r="H160" s="39">
        <f t="shared" si="23"/>
        <v>725.87748722950982</v>
      </c>
      <c r="I160" s="37">
        <f t="shared" si="24"/>
        <v>3244.0652774982836</v>
      </c>
      <c r="J160" s="40">
        <f t="shared" si="30"/>
        <v>-260.08908913593871</v>
      </c>
      <c r="K160" s="37">
        <f t="shared" si="25"/>
        <v>2983.9761883623451</v>
      </c>
      <c r="L160" s="37">
        <f t="shared" si="26"/>
        <v>4265945.8399102427</v>
      </c>
      <c r="M160" s="37">
        <f t="shared" si="27"/>
        <v>3923928.6876964839</v>
      </c>
      <c r="N160" s="41">
        <f>'jan-aug'!M160</f>
        <v>2123616.2679167804</v>
      </c>
      <c r="O160" s="41">
        <f t="shared" si="29"/>
        <v>1800312.4197797035</v>
      </c>
    </row>
    <row r="161" spans="1:15" s="34" customFormat="1" x14ac:dyDescent="0.3">
      <c r="A161" s="33">
        <v>937</v>
      </c>
      <c r="B161" s="34" t="s">
        <v>215</v>
      </c>
      <c r="C161" s="36">
        <v>57655</v>
      </c>
      <c r="D161" s="36">
        <v>3567</v>
      </c>
      <c r="E161" s="37">
        <f t="shared" si="21"/>
        <v>16163.442668909447</v>
      </c>
      <c r="F161" s="38">
        <f t="shared" si="28"/>
        <v>0.7613333909772485</v>
      </c>
      <c r="G161" s="39">
        <f t="shared" si="22"/>
        <v>3040.1982345504816</v>
      </c>
      <c r="H161" s="39">
        <f t="shared" si="23"/>
        <v>1030.3835797271727</v>
      </c>
      <c r="I161" s="37">
        <f t="shared" si="24"/>
        <v>4070.5818142776543</v>
      </c>
      <c r="J161" s="40">
        <f t="shared" si="30"/>
        <v>-260.08908913593871</v>
      </c>
      <c r="K161" s="37">
        <f t="shared" si="25"/>
        <v>3810.4927251417157</v>
      </c>
      <c r="L161" s="37">
        <f t="shared" si="26"/>
        <v>14519765.331528394</v>
      </c>
      <c r="M161" s="37">
        <f t="shared" si="27"/>
        <v>13592027.5505805</v>
      </c>
      <c r="N161" s="41">
        <f>'jan-aug'!M161</f>
        <v>10744744.355634335</v>
      </c>
      <c r="O161" s="41">
        <f t="shared" si="29"/>
        <v>2847283.1949461643</v>
      </c>
    </row>
    <row r="162" spans="1:15" s="34" customFormat="1" x14ac:dyDescent="0.3">
      <c r="A162" s="33">
        <v>938</v>
      </c>
      <c r="B162" s="34" t="s">
        <v>216</v>
      </c>
      <c r="C162" s="36">
        <v>22140</v>
      </c>
      <c r="D162" s="36">
        <v>1189</v>
      </c>
      <c r="E162" s="37">
        <f t="shared" si="21"/>
        <v>18620.689655172413</v>
      </c>
      <c r="F162" s="38">
        <f t="shared" si="28"/>
        <v>0.87707508158371073</v>
      </c>
      <c r="G162" s="39">
        <f t="shared" si="22"/>
        <v>1565.8500427927022</v>
      </c>
      <c r="H162" s="39">
        <f t="shared" si="23"/>
        <v>170.34713453513467</v>
      </c>
      <c r="I162" s="37">
        <f t="shared" si="24"/>
        <v>1736.1971773278369</v>
      </c>
      <c r="J162" s="40">
        <f t="shared" si="30"/>
        <v>-260.08908913593871</v>
      </c>
      <c r="K162" s="37">
        <f t="shared" si="25"/>
        <v>1476.1080881918983</v>
      </c>
      <c r="L162" s="37">
        <f t="shared" si="26"/>
        <v>2064338.443842798</v>
      </c>
      <c r="M162" s="37">
        <f t="shared" si="27"/>
        <v>1755092.516860167</v>
      </c>
      <c r="N162" s="41">
        <f>'jan-aug'!M162</f>
        <v>930051.07966001378</v>
      </c>
      <c r="O162" s="41">
        <f t="shared" si="29"/>
        <v>825041.43720015325</v>
      </c>
    </row>
    <row r="163" spans="1:15" s="34" customFormat="1" x14ac:dyDescent="0.3">
      <c r="A163" s="33">
        <v>940</v>
      </c>
      <c r="B163" s="34" t="s">
        <v>217</v>
      </c>
      <c r="C163" s="36">
        <v>37872</v>
      </c>
      <c r="D163" s="36">
        <v>1251</v>
      </c>
      <c r="E163" s="37">
        <f t="shared" si="21"/>
        <v>30273.381294964031</v>
      </c>
      <c r="F163" s="38">
        <f t="shared" si="28"/>
        <v>1.4259422642662323</v>
      </c>
      <c r="G163" s="39">
        <f t="shared" si="22"/>
        <v>-5425.7649410822678</v>
      </c>
      <c r="H163" s="39">
        <f t="shared" si="23"/>
        <v>0</v>
      </c>
      <c r="I163" s="37">
        <f t="shared" si="24"/>
        <v>-5425.7649410822678</v>
      </c>
      <c r="J163" s="40">
        <f t="shared" si="30"/>
        <v>-260.08908913593871</v>
      </c>
      <c r="K163" s="37">
        <f t="shared" si="25"/>
        <v>-5685.8540302182064</v>
      </c>
      <c r="L163" s="37">
        <f t="shared" si="26"/>
        <v>-6787631.9412939167</v>
      </c>
      <c r="M163" s="37">
        <f t="shared" si="27"/>
        <v>-7113003.3918029759</v>
      </c>
      <c r="N163" s="41">
        <f>'jan-aug'!M163</f>
        <v>-7380259.6293905163</v>
      </c>
      <c r="O163" s="41">
        <f t="shared" si="29"/>
        <v>267256.23758754041</v>
      </c>
    </row>
    <row r="164" spans="1:15" s="34" customFormat="1" x14ac:dyDescent="0.3">
      <c r="A164" s="33">
        <v>941</v>
      </c>
      <c r="B164" s="34" t="s">
        <v>218</v>
      </c>
      <c r="C164" s="36">
        <v>57806</v>
      </c>
      <c r="D164" s="36">
        <v>933</v>
      </c>
      <c r="E164" s="37">
        <f t="shared" si="21"/>
        <v>61957.127545551986</v>
      </c>
      <c r="F164" s="38">
        <f t="shared" si="28"/>
        <v>2.9183157929713226</v>
      </c>
      <c r="G164" s="39">
        <f t="shared" si="22"/>
        <v>-24436.01269143504</v>
      </c>
      <c r="H164" s="39">
        <f t="shared" si="23"/>
        <v>0</v>
      </c>
      <c r="I164" s="37">
        <f t="shared" si="24"/>
        <v>-24436.01269143504</v>
      </c>
      <c r="J164" s="40">
        <f t="shared" si="30"/>
        <v>-260.08908913593871</v>
      </c>
      <c r="K164" s="37">
        <f t="shared" si="25"/>
        <v>-24696.101780570978</v>
      </c>
      <c r="L164" s="37">
        <f t="shared" si="26"/>
        <v>-22798799.841108892</v>
      </c>
      <c r="M164" s="37">
        <f t="shared" si="27"/>
        <v>-23041462.961272724</v>
      </c>
      <c r="N164" s="41">
        <f>'jan-aug'!M164</f>
        <v>-22328382.121679738</v>
      </c>
      <c r="O164" s="41">
        <f t="shared" si="29"/>
        <v>-713080.83959298581</v>
      </c>
    </row>
    <row r="165" spans="1:15" s="34" customFormat="1" x14ac:dyDescent="0.3">
      <c r="A165" s="33">
        <v>1001</v>
      </c>
      <c r="B165" s="34" t="s">
        <v>219</v>
      </c>
      <c r="C165" s="36">
        <v>1744666</v>
      </c>
      <c r="D165" s="36">
        <v>87446</v>
      </c>
      <c r="E165" s="37">
        <f t="shared" si="21"/>
        <v>19951.35283489239</v>
      </c>
      <c r="F165" s="38">
        <f t="shared" si="28"/>
        <v>0.93975221860313074</v>
      </c>
      <c r="G165" s="39">
        <f t="shared" si="22"/>
        <v>767.45213496071585</v>
      </c>
      <c r="H165" s="39">
        <f t="shared" si="23"/>
        <v>0</v>
      </c>
      <c r="I165" s="37">
        <f t="shared" si="24"/>
        <v>767.45213496071585</v>
      </c>
      <c r="J165" s="40">
        <f t="shared" si="30"/>
        <v>-260.08908913593871</v>
      </c>
      <c r="K165" s="37">
        <f t="shared" si="25"/>
        <v>507.36304582477715</v>
      </c>
      <c r="L165" s="37">
        <f t="shared" si="26"/>
        <v>67110619.393774763</v>
      </c>
      <c r="M165" s="37">
        <f t="shared" si="27"/>
        <v>44366868.905193463</v>
      </c>
      <c r="N165" s="41">
        <f>'jan-aug'!M165</f>
        <v>39826047.360765018</v>
      </c>
      <c r="O165" s="41">
        <f t="shared" si="29"/>
        <v>4540821.5444284454</v>
      </c>
    </row>
    <row r="166" spans="1:15" s="34" customFormat="1" x14ac:dyDescent="0.3">
      <c r="A166" s="33">
        <v>1002</v>
      </c>
      <c r="B166" s="34" t="s">
        <v>220</v>
      </c>
      <c r="C166" s="36">
        <v>270678</v>
      </c>
      <c r="D166" s="36">
        <v>15437</v>
      </c>
      <c r="E166" s="37">
        <f t="shared" si="21"/>
        <v>17534.365485521797</v>
      </c>
      <c r="F166" s="38">
        <f t="shared" si="28"/>
        <v>0.82590684467267839</v>
      </c>
      <c r="G166" s="39">
        <f t="shared" si="22"/>
        <v>2217.6445445830714</v>
      </c>
      <c r="H166" s="39">
        <f t="shared" si="23"/>
        <v>550.56059391285009</v>
      </c>
      <c r="I166" s="37">
        <f t="shared" si="24"/>
        <v>2768.2051384959213</v>
      </c>
      <c r="J166" s="40">
        <f t="shared" si="30"/>
        <v>-260.08908913593871</v>
      </c>
      <c r="K166" s="37">
        <f t="shared" si="25"/>
        <v>2508.1160493599828</v>
      </c>
      <c r="L166" s="37">
        <f t="shared" si="26"/>
        <v>42732782.722961538</v>
      </c>
      <c r="M166" s="37">
        <f t="shared" si="27"/>
        <v>38717787.453970052</v>
      </c>
      <c r="N166" s="41">
        <f>'jan-aug'!M166</f>
        <v>31862168.956525717</v>
      </c>
      <c r="O166" s="41">
        <f t="shared" si="29"/>
        <v>6855618.4974443354</v>
      </c>
    </row>
    <row r="167" spans="1:15" s="34" customFormat="1" x14ac:dyDescent="0.3">
      <c r="A167" s="33">
        <v>1003</v>
      </c>
      <c r="B167" s="34" t="s">
        <v>221</v>
      </c>
      <c r="C167" s="36">
        <v>175029</v>
      </c>
      <c r="D167" s="36">
        <v>9596</v>
      </c>
      <c r="E167" s="37">
        <f t="shared" si="21"/>
        <v>18239.787411421425</v>
      </c>
      <c r="F167" s="38">
        <f t="shared" si="28"/>
        <v>0.85913375541910675</v>
      </c>
      <c r="G167" s="39">
        <f t="shared" si="22"/>
        <v>1794.3913890432952</v>
      </c>
      <c r="H167" s="39">
        <f t="shared" si="23"/>
        <v>303.66291984798062</v>
      </c>
      <c r="I167" s="37">
        <f t="shared" si="24"/>
        <v>2098.0543088912759</v>
      </c>
      <c r="J167" s="40">
        <f t="shared" si="30"/>
        <v>-260.08908913593871</v>
      </c>
      <c r="K167" s="37">
        <f t="shared" si="25"/>
        <v>1837.9652197553373</v>
      </c>
      <c r="L167" s="37">
        <f t="shared" si="26"/>
        <v>20132929.148120683</v>
      </c>
      <c r="M167" s="37">
        <f t="shared" si="27"/>
        <v>17637114.248772219</v>
      </c>
      <c r="N167" s="41">
        <f>'jan-aug'!M167</f>
        <v>14730485.936828455</v>
      </c>
      <c r="O167" s="41">
        <f t="shared" si="29"/>
        <v>2906628.3119437639</v>
      </c>
    </row>
    <row r="168" spans="1:15" s="34" customFormat="1" x14ac:dyDescent="0.3">
      <c r="A168" s="33">
        <v>1004</v>
      </c>
      <c r="B168" s="34" t="s">
        <v>222</v>
      </c>
      <c r="C168" s="36">
        <v>180425</v>
      </c>
      <c r="D168" s="36">
        <v>9069</v>
      </c>
      <c r="E168" s="37">
        <f t="shared" si="21"/>
        <v>19894.696217885103</v>
      </c>
      <c r="F168" s="38">
        <f t="shared" si="28"/>
        <v>0.93708356841325335</v>
      </c>
      <c r="G168" s="39">
        <f t="shared" si="22"/>
        <v>801.4461051650884</v>
      </c>
      <c r="H168" s="39">
        <f t="shared" si="23"/>
        <v>0</v>
      </c>
      <c r="I168" s="37">
        <f t="shared" si="24"/>
        <v>801.4461051650884</v>
      </c>
      <c r="J168" s="40">
        <f t="shared" si="30"/>
        <v>-260.08908913593871</v>
      </c>
      <c r="K168" s="37">
        <f t="shared" si="25"/>
        <v>541.35701602914969</v>
      </c>
      <c r="L168" s="37">
        <f t="shared" si="26"/>
        <v>7268314.7277421867</v>
      </c>
      <c r="M168" s="37">
        <f t="shared" si="27"/>
        <v>4909566.7783683585</v>
      </c>
      <c r="N168" s="41">
        <f>'jan-aug'!M168</f>
        <v>3703148.0583992079</v>
      </c>
      <c r="O168" s="41">
        <f t="shared" si="29"/>
        <v>1206418.7199691506</v>
      </c>
    </row>
    <row r="169" spans="1:15" s="34" customFormat="1" x14ac:dyDescent="0.3">
      <c r="A169" s="33">
        <v>1014</v>
      </c>
      <c r="B169" s="34" t="s">
        <v>223</v>
      </c>
      <c r="C169" s="36">
        <v>221177</v>
      </c>
      <c r="D169" s="36">
        <v>14095</v>
      </c>
      <c r="E169" s="37">
        <f t="shared" si="21"/>
        <v>15691.876551968784</v>
      </c>
      <c r="F169" s="38">
        <f t="shared" si="28"/>
        <v>0.73912159871030858</v>
      </c>
      <c r="G169" s="39">
        <f t="shared" si="22"/>
        <v>3323.1379047148794</v>
      </c>
      <c r="H169" s="39">
        <f t="shared" si="23"/>
        <v>1195.4317206564047</v>
      </c>
      <c r="I169" s="37">
        <f t="shared" si="24"/>
        <v>4518.569625371284</v>
      </c>
      <c r="J169" s="40">
        <f t="shared" si="30"/>
        <v>-260.08908913593871</v>
      </c>
      <c r="K169" s="37">
        <f t="shared" si="25"/>
        <v>4258.4805362353454</v>
      </c>
      <c r="L169" s="37">
        <f t="shared" si="26"/>
        <v>63689238.869608246</v>
      </c>
      <c r="M169" s="37">
        <f t="shared" si="27"/>
        <v>60023283.158237197</v>
      </c>
      <c r="N169" s="41">
        <f>'jan-aug'!M169</f>
        <v>44842473.799457796</v>
      </c>
      <c r="O169" s="41">
        <f t="shared" si="29"/>
        <v>15180809.358779401</v>
      </c>
    </row>
    <row r="170" spans="1:15" s="34" customFormat="1" x14ac:dyDescent="0.3">
      <c r="A170" s="33">
        <v>1017</v>
      </c>
      <c r="B170" s="34" t="s">
        <v>224</v>
      </c>
      <c r="C170" s="36">
        <v>97261</v>
      </c>
      <c r="D170" s="36">
        <v>6354</v>
      </c>
      <c r="E170" s="37">
        <f t="shared" si="21"/>
        <v>15307.050676739062</v>
      </c>
      <c r="F170" s="38">
        <f t="shared" si="28"/>
        <v>0.72099546094833389</v>
      </c>
      <c r="G170" s="39">
        <f t="shared" si="22"/>
        <v>3554.0334298527127</v>
      </c>
      <c r="H170" s="39">
        <f t="shared" si="23"/>
        <v>1330.1207769868076</v>
      </c>
      <c r="I170" s="37">
        <f t="shared" si="24"/>
        <v>4884.1542068395202</v>
      </c>
      <c r="J170" s="40">
        <f t="shared" si="30"/>
        <v>-260.08908913593871</v>
      </c>
      <c r="K170" s="37">
        <f t="shared" si="25"/>
        <v>4624.0651177035816</v>
      </c>
      <c r="L170" s="37">
        <f t="shared" si="26"/>
        <v>31033915.83025831</v>
      </c>
      <c r="M170" s="37">
        <f t="shared" si="27"/>
        <v>29381309.757888556</v>
      </c>
      <c r="N170" s="41">
        <f>'jan-aug'!M170</f>
        <v>23315781.913568988</v>
      </c>
      <c r="O170" s="41">
        <f t="shared" si="29"/>
        <v>6065527.8443195671</v>
      </c>
    </row>
    <row r="171" spans="1:15" s="34" customFormat="1" x14ac:dyDescent="0.3">
      <c r="A171" s="33">
        <v>1018</v>
      </c>
      <c r="B171" s="34" t="s">
        <v>225</v>
      </c>
      <c r="C171" s="36">
        <v>210156</v>
      </c>
      <c r="D171" s="36">
        <v>11217</v>
      </c>
      <c r="E171" s="37">
        <f t="shared" si="21"/>
        <v>18735.490772933939</v>
      </c>
      <c r="F171" s="38">
        <f t="shared" si="28"/>
        <v>0.88248246453199064</v>
      </c>
      <c r="G171" s="39">
        <f t="shared" si="22"/>
        <v>1496.9693721357864</v>
      </c>
      <c r="H171" s="39">
        <f t="shared" si="23"/>
        <v>130.16674331860048</v>
      </c>
      <c r="I171" s="37">
        <f t="shared" si="24"/>
        <v>1627.136115454387</v>
      </c>
      <c r="J171" s="40">
        <f t="shared" si="30"/>
        <v>-260.08908913593871</v>
      </c>
      <c r="K171" s="37">
        <f t="shared" si="25"/>
        <v>1367.0470263184484</v>
      </c>
      <c r="L171" s="37">
        <f t="shared" si="26"/>
        <v>18251585.80705186</v>
      </c>
      <c r="M171" s="37">
        <f t="shared" si="27"/>
        <v>15334166.494214036</v>
      </c>
      <c r="N171" s="41">
        <f>'jan-aug'!M171</f>
        <v>12239512.948458198</v>
      </c>
      <c r="O171" s="41">
        <f t="shared" si="29"/>
        <v>3094653.5457558371</v>
      </c>
    </row>
    <row r="172" spans="1:15" s="34" customFormat="1" x14ac:dyDescent="0.3">
      <c r="A172" s="33">
        <v>1021</v>
      </c>
      <c r="B172" s="34" t="s">
        <v>226</v>
      </c>
      <c r="C172" s="36">
        <v>37843</v>
      </c>
      <c r="D172" s="36">
        <v>2294</v>
      </c>
      <c r="E172" s="37">
        <f t="shared" si="21"/>
        <v>16496.512641673933</v>
      </c>
      <c r="F172" s="38">
        <f t="shared" si="28"/>
        <v>0.77702171288933986</v>
      </c>
      <c r="G172" s="39">
        <f t="shared" si="22"/>
        <v>2840.3562508917898</v>
      </c>
      <c r="H172" s="39">
        <f t="shared" si="23"/>
        <v>913.80908925960262</v>
      </c>
      <c r="I172" s="37">
        <f t="shared" si="24"/>
        <v>3754.1653401513922</v>
      </c>
      <c r="J172" s="40">
        <f t="shared" si="30"/>
        <v>-260.08908913593871</v>
      </c>
      <c r="K172" s="37">
        <f t="shared" si="25"/>
        <v>3494.0762510154536</v>
      </c>
      <c r="L172" s="37">
        <f t="shared" si="26"/>
        <v>8612055.2903072946</v>
      </c>
      <c r="M172" s="37">
        <f t="shared" si="27"/>
        <v>8015410.9198294505</v>
      </c>
      <c r="N172" s="41">
        <f>'jan-aug'!M172</f>
        <v>5486961.9152860027</v>
      </c>
      <c r="O172" s="41">
        <f t="shared" si="29"/>
        <v>2528449.0045434479</v>
      </c>
    </row>
    <row r="173" spans="1:15" s="34" customFormat="1" x14ac:dyDescent="0.3">
      <c r="A173" s="33">
        <v>1026</v>
      </c>
      <c r="B173" s="34" t="s">
        <v>227</v>
      </c>
      <c r="C173" s="36">
        <v>28607</v>
      </c>
      <c r="D173" s="36">
        <v>925</v>
      </c>
      <c r="E173" s="37">
        <f t="shared" si="21"/>
        <v>30926.486486486487</v>
      </c>
      <c r="F173" s="38">
        <f t="shared" si="28"/>
        <v>1.4567049427569394</v>
      </c>
      <c r="G173" s="39">
        <f t="shared" si="22"/>
        <v>-5817.6280559957422</v>
      </c>
      <c r="H173" s="39">
        <f t="shared" si="23"/>
        <v>0</v>
      </c>
      <c r="I173" s="37">
        <f t="shared" si="24"/>
        <v>-5817.6280559957422</v>
      </c>
      <c r="J173" s="40">
        <f t="shared" si="30"/>
        <v>-260.08908913593871</v>
      </c>
      <c r="K173" s="37">
        <f t="shared" si="25"/>
        <v>-6077.7171451316808</v>
      </c>
      <c r="L173" s="37">
        <f t="shared" si="26"/>
        <v>-5381305.9517960614</v>
      </c>
      <c r="M173" s="37">
        <f t="shared" si="27"/>
        <v>-5621888.3592468044</v>
      </c>
      <c r="N173" s="41">
        <f>'jan-aug'!M173</f>
        <v>-6377458.1592216035</v>
      </c>
      <c r="O173" s="41">
        <f t="shared" si="29"/>
        <v>755569.79997479916</v>
      </c>
    </row>
    <row r="174" spans="1:15" s="34" customFormat="1" x14ac:dyDescent="0.3">
      <c r="A174" s="33">
        <v>1027</v>
      </c>
      <c r="B174" s="34" t="s">
        <v>228</v>
      </c>
      <c r="C174" s="36">
        <v>27940</v>
      </c>
      <c r="D174" s="36">
        <v>1750</v>
      </c>
      <c r="E174" s="37">
        <f t="shared" si="21"/>
        <v>15965.714285714286</v>
      </c>
      <c r="F174" s="38">
        <f t="shared" si="28"/>
        <v>0.75201995302012437</v>
      </c>
      <c r="G174" s="39">
        <f t="shared" si="22"/>
        <v>3158.8352644675783</v>
      </c>
      <c r="H174" s="39">
        <f t="shared" si="23"/>
        <v>1099.5885138454789</v>
      </c>
      <c r="I174" s="37">
        <f t="shared" si="24"/>
        <v>4258.4237783130575</v>
      </c>
      <c r="J174" s="40">
        <f t="shared" si="30"/>
        <v>-260.08908913593871</v>
      </c>
      <c r="K174" s="37">
        <f t="shared" si="25"/>
        <v>3998.3346891771189</v>
      </c>
      <c r="L174" s="37">
        <f t="shared" si="26"/>
        <v>7452241.6120478502</v>
      </c>
      <c r="M174" s="37">
        <f t="shared" si="27"/>
        <v>6997085.7060599579</v>
      </c>
      <c r="N174" s="41">
        <f>'jan-aug'!M174</f>
        <v>5268609.4820185276</v>
      </c>
      <c r="O174" s="41">
        <f t="shared" si="29"/>
        <v>1728476.2240414303</v>
      </c>
    </row>
    <row r="175" spans="1:15" s="34" customFormat="1" x14ac:dyDescent="0.3">
      <c r="A175" s="33">
        <v>1029</v>
      </c>
      <c r="B175" s="34" t="s">
        <v>229</v>
      </c>
      <c r="C175" s="36">
        <v>78998</v>
      </c>
      <c r="D175" s="36">
        <v>4880</v>
      </c>
      <c r="E175" s="37">
        <f t="shared" si="21"/>
        <v>16188.11475409836</v>
      </c>
      <c r="F175" s="38">
        <f t="shared" si="28"/>
        <v>0.76249549998237309</v>
      </c>
      <c r="G175" s="39">
        <f t="shared" si="22"/>
        <v>3025.3949834371338</v>
      </c>
      <c r="H175" s="39">
        <f t="shared" si="23"/>
        <v>1021.7483499110531</v>
      </c>
      <c r="I175" s="37">
        <f t="shared" si="24"/>
        <v>4047.1433333481868</v>
      </c>
      <c r="J175" s="40">
        <f t="shared" si="30"/>
        <v>-260.08908913593871</v>
      </c>
      <c r="K175" s="37">
        <f t="shared" si="25"/>
        <v>3787.0542442122482</v>
      </c>
      <c r="L175" s="37">
        <f t="shared" si="26"/>
        <v>19750059.466739152</v>
      </c>
      <c r="M175" s="37">
        <f t="shared" si="27"/>
        <v>18480824.711755771</v>
      </c>
      <c r="N175" s="41">
        <f>'jan-aug'!M175</f>
        <v>14341273.298428809</v>
      </c>
      <c r="O175" s="41">
        <f t="shared" si="29"/>
        <v>4139551.4133269619</v>
      </c>
    </row>
    <row r="176" spans="1:15" s="34" customFormat="1" x14ac:dyDescent="0.3">
      <c r="A176" s="33">
        <v>1032</v>
      </c>
      <c r="B176" s="34" t="s">
        <v>230</v>
      </c>
      <c r="C176" s="36">
        <v>134034</v>
      </c>
      <c r="D176" s="36">
        <v>8335</v>
      </c>
      <c r="E176" s="37">
        <f t="shared" si="21"/>
        <v>16080.863827234552</v>
      </c>
      <c r="F176" s="38">
        <f t="shared" si="28"/>
        <v>0.75744374748711174</v>
      </c>
      <c r="G176" s="39">
        <f t="shared" si="22"/>
        <v>3089.7455395554184</v>
      </c>
      <c r="H176" s="39">
        <f t="shared" si="23"/>
        <v>1059.2861743133858</v>
      </c>
      <c r="I176" s="37">
        <f t="shared" si="24"/>
        <v>4149.0317138688042</v>
      </c>
      <c r="J176" s="40">
        <f t="shared" si="30"/>
        <v>-260.08908913593871</v>
      </c>
      <c r="K176" s="37">
        <f t="shared" si="25"/>
        <v>3888.9426247328656</v>
      </c>
      <c r="L176" s="37">
        <f t="shared" si="26"/>
        <v>34582179.335096486</v>
      </c>
      <c r="M176" s="37">
        <f t="shared" si="27"/>
        <v>32414336.777148437</v>
      </c>
      <c r="N176" s="41">
        <f>'jan-aug'!M176</f>
        <v>25869127.447213966</v>
      </c>
      <c r="O176" s="41">
        <f t="shared" si="29"/>
        <v>6545209.3299344704</v>
      </c>
    </row>
    <row r="177" spans="1:15" s="34" customFormat="1" x14ac:dyDescent="0.3">
      <c r="A177" s="33">
        <v>1034</v>
      </c>
      <c r="B177" s="34" t="s">
        <v>231</v>
      </c>
      <c r="C177" s="36">
        <v>28129</v>
      </c>
      <c r="D177" s="36">
        <v>1693</v>
      </c>
      <c r="E177" s="37">
        <f t="shared" si="21"/>
        <v>16614.884819846426</v>
      </c>
      <c r="F177" s="38">
        <f t="shared" si="28"/>
        <v>0.78259730056898535</v>
      </c>
      <c r="G177" s="39">
        <f t="shared" si="22"/>
        <v>2769.3329439882946</v>
      </c>
      <c r="H177" s="39">
        <f t="shared" si="23"/>
        <v>872.37882689923026</v>
      </c>
      <c r="I177" s="37">
        <f t="shared" si="24"/>
        <v>3641.7117708875248</v>
      </c>
      <c r="J177" s="40">
        <f t="shared" si="30"/>
        <v>-260.08908913593871</v>
      </c>
      <c r="K177" s="37">
        <f t="shared" si="25"/>
        <v>3381.6226817515862</v>
      </c>
      <c r="L177" s="37">
        <f t="shared" si="26"/>
        <v>6165418.0281125791</v>
      </c>
      <c r="M177" s="37">
        <f t="shared" si="27"/>
        <v>5725087.200205435</v>
      </c>
      <c r="N177" s="41">
        <f>'jan-aug'!M177</f>
        <v>4354120.7160327807</v>
      </c>
      <c r="O177" s="41">
        <f t="shared" si="29"/>
        <v>1370966.4841726543</v>
      </c>
    </row>
    <row r="178" spans="1:15" s="34" customFormat="1" x14ac:dyDescent="0.3">
      <c r="A178" s="33">
        <v>1037</v>
      </c>
      <c r="B178" s="34" t="s">
        <v>232</v>
      </c>
      <c r="C178" s="36">
        <v>116644</v>
      </c>
      <c r="D178" s="36">
        <v>5948</v>
      </c>
      <c r="E178" s="37">
        <f t="shared" si="21"/>
        <v>19610.625420309349</v>
      </c>
      <c r="F178" s="38">
        <f t="shared" si="28"/>
        <v>0.92370321448580928</v>
      </c>
      <c r="G178" s="39">
        <f t="shared" si="22"/>
        <v>971.88858371054084</v>
      </c>
      <c r="H178" s="39">
        <f t="shared" si="23"/>
        <v>0</v>
      </c>
      <c r="I178" s="37">
        <f t="shared" si="24"/>
        <v>971.88858371054084</v>
      </c>
      <c r="J178" s="40">
        <f t="shared" si="30"/>
        <v>-260.08908913593871</v>
      </c>
      <c r="K178" s="37">
        <f t="shared" si="25"/>
        <v>711.79949457460214</v>
      </c>
      <c r="L178" s="37">
        <f t="shared" si="26"/>
        <v>5780793.295910297</v>
      </c>
      <c r="M178" s="37">
        <f t="shared" si="27"/>
        <v>4233783.3937297333</v>
      </c>
      <c r="N178" s="41">
        <f>'jan-aug'!M178</f>
        <v>886333.91237827064</v>
      </c>
      <c r="O178" s="41">
        <f t="shared" si="29"/>
        <v>3347449.4813514627</v>
      </c>
    </row>
    <row r="179" spans="1:15" s="34" customFormat="1" x14ac:dyDescent="0.3">
      <c r="A179" s="33">
        <v>1046</v>
      </c>
      <c r="B179" s="34" t="s">
        <v>233</v>
      </c>
      <c r="C179" s="36">
        <v>77672</v>
      </c>
      <c r="D179" s="36">
        <v>1838</v>
      </c>
      <c r="E179" s="37">
        <f t="shared" si="21"/>
        <v>42258.977149075079</v>
      </c>
      <c r="F179" s="38">
        <f t="shared" si="28"/>
        <v>1.9904899612766789</v>
      </c>
      <c r="G179" s="39">
        <f t="shared" si="22"/>
        <v>-12617.122453548896</v>
      </c>
      <c r="H179" s="39">
        <f t="shared" si="23"/>
        <v>0</v>
      </c>
      <c r="I179" s="37">
        <f t="shared" si="24"/>
        <v>-12617.122453548896</v>
      </c>
      <c r="J179" s="40">
        <f t="shared" si="30"/>
        <v>-260.08908913593871</v>
      </c>
      <c r="K179" s="37">
        <f t="shared" si="25"/>
        <v>-12877.211542684836</v>
      </c>
      <c r="L179" s="37">
        <f t="shared" si="26"/>
        <v>-23190271.069622871</v>
      </c>
      <c r="M179" s="37">
        <f t="shared" si="27"/>
        <v>-23668314.815454729</v>
      </c>
      <c r="N179" s="41">
        <f>'jan-aug'!M179</f>
        <v>-22929230.374756008</v>
      </c>
      <c r="O179" s="41">
        <f t="shared" si="29"/>
        <v>-739084.44069872051</v>
      </c>
    </row>
    <row r="180" spans="1:15" s="34" customFormat="1" x14ac:dyDescent="0.3">
      <c r="A180" s="33">
        <v>1101</v>
      </c>
      <c r="B180" s="34" t="s">
        <v>234</v>
      </c>
      <c r="C180" s="36">
        <v>323924</v>
      </c>
      <c r="D180" s="36">
        <v>14916</v>
      </c>
      <c r="E180" s="37">
        <f t="shared" si="21"/>
        <v>21716.545990882274</v>
      </c>
      <c r="F180" s="38">
        <f t="shared" si="28"/>
        <v>1.0228966649137312</v>
      </c>
      <c r="G180" s="39">
        <f t="shared" si="22"/>
        <v>-291.66375863321446</v>
      </c>
      <c r="H180" s="39">
        <f t="shared" si="23"/>
        <v>0</v>
      </c>
      <c r="I180" s="37">
        <f t="shared" si="24"/>
        <v>-291.66375863321446</v>
      </c>
      <c r="J180" s="40">
        <f t="shared" si="30"/>
        <v>-260.08908913593871</v>
      </c>
      <c r="K180" s="37">
        <f t="shared" si="25"/>
        <v>-551.75284776915316</v>
      </c>
      <c r="L180" s="37">
        <f t="shared" si="26"/>
        <v>-4350456.6237730272</v>
      </c>
      <c r="M180" s="37">
        <f t="shared" si="27"/>
        <v>-8229945.4773246888</v>
      </c>
      <c r="N180" s="41">
        <f>'jan-aug'!M180</f>
        <v>-6797228.0031885849</v>
      </c>
      <c r="O180" s="41">
        <f t="shared" si="29"/>
        <v>-1432717.4741361039</v>
      </c>
    </row>
    <row r="181" spans="1:15" s="34" customFormat="1" x14ac:dyDescent="0.3">
      <c r="A181" s="33">
        <v>1102</v>
      </c>
      <c r="B181" s="34" t="s">
        <v>235</v>
      </c>
      <c r="C181" s="36">
        <v>1760883</v>
      </c>
      <c r="D181" s="36">
        <v>73624</v>
      </c>
      <c r="E181" s="37">
        <f t="shared" si="21"/>
        <v>23917.241660328153</v>
      </c>
      <c r="F181" s="38">
        <f t="shared" si="28"/>
        <v>1.1265542291374067</v>
      </c>
      <c r="G181" s="39">
        <f t="shared" si="22"/>
        <v>-1612.0811603007417</v>
      </c>
      <c r="H181" s="39">
        <f t="shared" si="23"/>
        <v>0</v>
      </c>
      <c r="I181" s="37">
        <f t="shared" si="24"/>
        <v>-1612.0811603007417</v>
      </c>
      <c r="J181" s="40">
        <f t="shared" si="30"/>
        <v>-260.08908913593871</v>
      </c>
      <c r="K181" s="37">
        <f t="shared" si="25"/>
        <v>-1872.1702494366805</v>
      </c>
      <c r="L181" s="37">
        <f t="shared" si="26"/>
        <v>-118687863.34598181</v>
      </c>
      <c r="M181" s="37">
        <f t="shared" si="27"/>
        <v>-137836662.44452617</v>
      </c>
      <c r="N181" s="41">
        <f>'jan-aug'!M181</f>
        <v>-114965226.50219604</v>
      </c>
      <c r="O181" s="41">
        <f t="shared" si="29"/>
        <v>-22871435.942330122</v>
      </c>
    </row>
    <row r="182" spans="1:15" s="34" customFormat="1" x14ac:dyDescent="0.3">
      <c r="A182" s="33">
        <v>1103</v>
      </c>
      <c r="B182" s="34" t="s">
        <v>236</v>
      </c>
      <c r="C182" s="36">
        <v>3990748</v>
      </c>
      <c r="D182" s="36">
        <v>132102</v>
      </c>
      <c r="E182" s="37">
        <f t="shared" si="21"/>
        <v>30209.595615509228</v>
      </c>
      <c r="F182" s="38">
        <f t="shared" si="28"/>
        <v>1.4229378196915303</v>
      </c>
      <c r="G182" s="39">
        <f t="shared" si="22"/>
        <v>-5387.4935334093871</v>
      </c>
      <c r="H182" s="39">
        <f t="shared" si="23"/>
        <v>0</v>
      </c>
      <c r="I182" s="37">
        <f t="shared" si="24"/>
        <v>-5387.4935334093871</v>
      </c>
      <c r="J182" s="40">
        <f t="shared" si="30"/>
        <v>-260.08908913593871</v>
      </c>
      <c r="K182" s="37">
        <f t="shared" si="25"/>
        <v>-5647.5826225453256</v>
      </c>
      <c r="L182" s="37">
        <f t="shared" si="26"/>
        <v>-711698670.7504468</v>
      </c>
      <c r="M182" s="37">
        <f t="shared" si="27"/>
        <v>-746056959.6034826</v>
      </c>
      <c r="N182" s="41">
        <f>'jan-aug'!M182</f>
        <v>-597927511.08053231</v>
      </c>
      <c r="O182" s="41">
        <f t="shared" si="29"/>
        <v>-148129448.52295029</v>
      </c>
    </row>
    <row r="183" spans="1:15" s="34" customFormat="1" x14ac:dyDescent="0.3">
      <c r="A183" s="33">
        <v>1106</v>
      </c>
      <c r="B183" s="34" t="s">
        <v>237</v>
      </c>
      <c r="C183" s="36">
        <v>760916</v>
      </c>
      <c r="D183" s="36">
        <v>36538</v>
      </c>
      <c r="E183" s="37">
        <f t="shared" si="21"/>
        <v>20825.332530516174</v>
      </c>
      <c r="F183" s="38">
        <f t="shared" si="28"/>
        <v>0.98091856781129816</v>
      </c>
      <c r="G183" s="39">
        <f t="shared" si="22"/>
        <v>243.06431758644538</v>
      </c>
      <c r="H183" s="39">
        <f t="shared" si="23"/>
        <v>0</v>
      </c>
      <c r="I183" s="37">
        <f t="shared" si="24"/>
        <v>243.06431758644538</v>
      </c>
      <c r="J183" s="40">
        <f t="shared" si="30"/>
        <v>-260.08908913593871</v>
      </c>
      <c r="K183" s="37">
        <f t="shared" si="25"/>
        <v>-17.024771549493323</v>
      </c>
      <c r="L183" s="37">
        <f t="shared" si="26"/>
        <v>8881084.0359735414</v>
      </c>
      <c r="M183" s="37">
        <f t="shared" si="27"/>
        <v>-622051.10287538706</v>
      </c>
      <c r="N183" s="41">
        <f>'jan-aug'!M183</f>
        <v>1003382.4630930168</v>
      </c>
      <c r="O183" s="41">
        <f t="shared" si="29"/>
        <v>-1625433.5659684038</v>
      </c>
    </row>
    <row r="184" spans="1:15" s="34" customFormat="1" x14ac:dyDescent="0.3">
      <c r="A184" s="33">
        <v>1111</v>
      </c>
      <c r="B184" s="34" t="s">
        <v>238</v>
      </c>
      <c r="C184" s="36">
        <v>61085</v>
      </c>
      <c r="D184" s="36">
        <v>3309</v>
      </c>
      <c r="E184" s="37">
        <f t="shared" si="21"/>
        <v>18460.259897249925</v>
      </c>
      <c r="F184" s="38">
        <f t="shared" si="28"/>
        <v>0.86951849019939353</v>
      </c>
      <c r="G184" s="39">
        <f t="shared" si="22"/>
        <v>1662.1078975461946</v>
      </c>
      <c r="H184" s="39">
        <f t="shared" si="23"/>
        <v>226.49754980800535</v>
      </c>
      <c r="I184" s="37">
        <f t="shared" si="24"/>
        <v>1888.6054473541999</v>
      </c>
      <c r="J184" s="40">
        <f t="shared" si="30"/>
        <v>-260.08908913593871</v>
      </c>
      <c r="K184" s="37">
        <f t="shared" si="25"/>
        <v>1628.5163582182613</v>
      </c>
      <c r="L184" s="37">
        <f t="shared" si="26"/>
        <v>6249395.4252950475</v>
      </c>
      <c r="M184" s="37">
        <f t="shared" si="27"/>
        <v>5388760.6293442268</v>
      </c>
      <c r="N184" s="41">
        <f>'jan-aug'!M184</f>
        <v>4598279.4148567496</v>
      </c>
      <c r="O184" s="41">
        <f t="shared" si="29"/>
        <v>790481.21448747721</v>
      </c>
    </row>
    <row r="185" spans="1:15" s="34" customFormat="1" x14ac:dyDescent="0.3">
      <c r="A185" s="33">
        <v>1112</v>
      </c>
      <c r="B185" s="34" t="s">
        <v>239</v>
      </c>
      <c r="C185" s="36">
        <v>55269</v>
      </c>
      <c r="D185" s="36">
        <v>3247</v>
      </c>
      <c r="E185" s="37">
        <f t="shared" si="21"/>
        <v>17021.558361564523</v>
      </c>
      <c r="F185" s="38">
        <f t="shared" si="28"/>
        <v>0.80175251105718859</v>
      </c>
      <c r="G185" s="39">
        <f t="shared" si="22"/>
        <v>2525.3288189574364</v>
      </c>
      <c r="H185" s="39">
        <f t="shared" si="23"/>
        <v>730.04308729789625</v>
      </c>
      <c r="I185" s="37">
        <f t="shared" si="24"/>
        <v>3255.3719062553328</v>
      </c>
      <c r="J185" s="40">
        <f t="shared" si="30"/>
        <v>-260.08908913593871</v>
      </c>
      <c r="K185" s="37">
        <f t="shared" si="25"/>
        <v>2995.2828171193942</v>
      </c>
      <c r="L185" s="37">
        <f t="shared" si="26"/>
        <v>10570192.579611065</v>
      </c>
      <c r="M185" s="37">
        <f t="shared" si="27"/>
        <v>9725683.3071866725</v>
      </c>
      <c r="N185" s="41">
        <f>'jan-aug'!M185</f>
        <v>7623522.3360652355</v>
      </c>
      <c r="O185" s="41">
        <f t="shared" si="29"/>
        <v>2102160.9711214369</v>
      </c>
    </row>
    <row r="186" spans="1:15" s="34" customFormat="1" x14ac:dyDescent="0.3">
      <c r="A186" s="33">
        <v>1114</v>
      </c>
      <c r="B186" s="34" t="s">
        <v>240</v>
      </c>
      <c r="C186" s="36">
        <v>54143</v>
      </c>
      <c r="D186" s="36">
        <v>2861</v>
      </c>
      <c r="E186" s="37">
        <f t="shared" si="21"/>
        <v>18924.501922404754</v>
      </c>
      <c r="F186" s="38">
        <f t="shared" si="28"/>
        <v>0.89138530177444997</v>
      </c>
      <c r="G186" s="39">
        <f t="shared" si="22"/>
        <v>1383.5626824532976</v>
      </c>
      <c r="H186" s="39">
        <f t="shared" si="23"/>
        <v>64.012841003815439</v>
      </c>
      <c r="I186" s="37">
        <f t="shared" si="24"/>
        <v>1447.5755234571131</v>
      </c>
      <c r="J186" s="40">
        <f t="shared" si="30"/>
        <v>-260.08908913593871</v>
      </c>
      <c r="K186" s="37">
        <f t="shared" si="25"/>
        <v>1187.4864343211743</v>
      </c>
      <c r="L186" s="37">
        <f t="shared" si="26"/>
        <v>4141513.5726108006</v>
      </c>
      <c r="M186" s="37">
        <f t="shared" si="27"/>
        <v>3397398.6885928796</v>
      </c>
      <c r="N186" s="41">
        <f>'jan-aug'!M186</f>
        <v>2742268.5874600066</v>
      </c>
      <c r="O186" s="41">
        <f t="shared" si="29"/>
        <v>655130.10113287298</v>
      </c>
    </row>
    <row r="187" spans="1:15" s="34" customFormat="1" x14ac:dyDescent="0.3">
      <c r="A187" s="33">
        <v>1119</v>
      </c>
      <c r="B187" s="34" t="s">
        <v>241</v>
      </c>
      <c r="C187" s="36">
        <v>356794</v>
      </c>
      <c r="D187" s="36">
        <v>18528</v>
      </c>
      <c r="E187" s="37">
        <f t="shared" si="21"/>
        <v>19257.016407599309</v>
      </c>
      <c r="F187" s="38">
        <f t="shared" si="28"/>
        <v>0.90704745901086403</v>
      </c>
      <c r="G187" s="39">
        <f t="shared" si="22"/>
        <v>1184.0539913365646</v>
      </c>
      <c r="H187" s="39">
        <f t="shared" si="23"/>
        <v>0</v>
      </c>
      <c r="I187" s="37">
        <f t="shared" si="24"/>
        <v>1184.0539913365646</v>
      </c>
      <c r="J187" s="40">
        <f t="shared" si="30"/>
        <v>-260.08908913593871</v>
      </c>
      <c r="K187" s="37">
        <f t="shared" si="25"/>
        <v>923.96490220062594</v>
      </c>
      <c r="L187" s="37">
        <f t="shared" si="26"/>
        <v>21938152.35148387</v>
      </c>
      <c r="M187" s="37">
        <f t="shared" si="27"/>
        <v>17119221.707973197</v>
      </c>
      <c r="N187" s="41">
        <f>'jan-aug'!M187</f>
        <v>11937302.946964443</v>
      </c>
      <c r="O187" s="41">
        <f t="shared" si="29"/>
        <v>5181918.7610087544</v>
      </c>
    </row>
    <row r="188" spans="1:15" s="34" customFormat="1" x14ac:dyDescent="0.3">
      <c r="A188" s="33">
        <v>1120</v>
      </c>
      <c r="B188" s="34" t="s">
        <v>242</v>
      </c>
      <c r="C188" s="36">
        <v>403642</v>
      </c>
      <c r="D188" s="36">
        <v>18741</v>
      </c>
      <c r="E188" s="37">
        <f t="shared" si="21"/>
        <v>21537.91153086815</v>
      </c>
      <c r="F188" s="38">
        <f t="shared" si="28"/>
        <v>1.0144825923690535</v>
      </c>
      <c r="G188" s="39">
        <f t="shared" si="22"/>
        <v>-184.48308262474021</v>
      </c>
      <c r="H188" s="39">
        <f t="shared" si="23"/>
        <v>0</v>
      </c>
      <c r="I188" s="37">
        <f t="shared" si="24"/>
        <v>-184.48308262474021</v>
      </c>
      <c r="J188" s="40">
        <f t="shared" si="30"/>
        <v>-260.08908913593871</v>
      </c>
      <c r="K188" s="37">
        <f t="shared" si="25"/>
        <v>-444.57217176067888</v>
      </c>
      <c r="L188" s="37">
        <f t="shared" si="26"/>
        <v>-3457397.4514702563</v>
      </c>
      <c r="M188" s="37">
        <f t="shared" si="27"/>
        <v>-8331727.0709668826</v>
      </c>
      <c r="N188" s="41">
        <f>'jan-aug'!M188</f>
        <v>-7704522.55348334</v>
      </c>
      <c r="O188" s="41">
        <f t="shared" si="29"/>
        <v>-627204.51748354267</v>
      </c>
    </row>
    <row r="189" spans="1:15" s="34" customFormat="1" x14ac:dyDescent="0.3">
      <c r="A189" s="33">
        <v>1121</v>
      </c>
      <c r="B189" s="34" t="s">
        <v>243</v>
      </c>
      <c r="C189" s="36">
        <v>402115</v>
      </c>
      <c r="D189" s="36">
        <v>18306</v>
      </c>
      <c r="E189" s="37">
        <f t="shared" si="21"/>
        <v>21966.295203758331</v>
      </c>
      <c r="F189" s="38">
        <f t="shared" si="28"/>
        <v>1.0346603973702189</v>
      </c>
      <c r="G189" s="39">
        <f t="shared" si="22"/>
        <v>-441.51328635884857</v>
      </c>
      <c r="H189" s="39">
        <f t="shared" si="23"/>
        <v>0</v>
      </c>
      <c r="I189" s="37">
        <f t="shared" si="24"/>
        <v>-441.51328635884857</v>
      </c>
      <c r="J189" s="40">
        <f t="shared" si="30"/>
        <v>-260.08908913593871</v>
      </c>
      <c r="K189" s="37">
        <f t="shared" si="25"/>
        <v>-701.60237549478734</v>
      </c>
      <c r="L189" s="37">
        <f t="shared" si="26"/>
        <v>-8082342.2200850816</v>
      </c>
      <c r="M189" s="37">
        <f t="shared" si="27"/>
        <v>-12843533.085807577</v>
      </c>
      <c r="N189" s="41">
        <f>'jan-aug'!M189</f>
        <v>-10805107.094822366</v>
      </c>
      <c r="O189" s="41">
        <f t="shared" si="29"/>
        <v>-2038425.990985211</v>
      </c>
    </row>
    <row r="190" spans="1:15" s="34" customFormat="1" x14ac:dyDescent="0.3">
      <c r="A190" s="33">
        <v>1122</v>
      </c>
      <c r="B190" s="34" t="s">
        <v>244</v>
      </c>
      <c r="C190" s="36">
        <v>238073</v>
      </c>
      <c r="D190" s="36">
        <v>11600</v>
      </c>
      <c r="E190" s="37">
        <f t="shared" si="21"/>
        <v>20523.53448275862</v>
      </c>
      <c r="F190" s="38">
        <f t="shared" si="28"/>
        <v>0.96670322174943868</v>
      </c>
      <c r="G190" s="39">
        <f t="shared" si="22"/>
        <v>424.14314624097824</v>
      </c>
      <c r="H190" s="39">
        <f t="shared" si="23"/>
        <v>0</v>
      </c>
      <c r="I190" s="37">
        <f t="shared" si="24"/>
        <v>424.14314624097824</v>
      </c>
      <c r="J190" s="40">
        <f t="shared" si="30"/>
        <v>-260.08908913593871</v>
      </c>
      <c r="K190" s="37">
        <f t="shared" si="25"/>
        <v>164.05405710503953</v>
      </c>
      <c r="L190" s="37">
        <f t="shared" si="26"/>
        <v>4920060.4963953476</v>
      </c>
      <c r="M190" s="37">
        <f t="shared" si="27"/>
        <v>1903027.0624184585</v>
      </c>
      <c r="N190" s="41">
        <f>'jan-aug'!M190</f>
        <v>527254.43570744467</v>
      </c>
      <c r="O190" s="41">
        <f t="shared" si="29"/>
        <v>1375772.6267110137</v>
      </c>
    </row>
    <row r="191" spans="1:15" s="34" customFormat="1" x14ac:dyDescent="0.3">
      <c r="A191" s="33">
        <v>1124</v>
      </c>
      <c r="B191" s="34" t="s">
        <v>245</v>
      </c>
      <c r="C191" s="36">
        <v>773905</v>
      </c>
      <c r="D191" s="36">
        <v>25708</v>
      </c>
      <c r="E191" s="37">
        <f t="shared" si="21"/>
        <v>30103.664229033762</v>
      </c>
      <c r="F191" s="38">
        <f t="shared" si="28"/>
        <v>1.4179482204255633</v>
      </c>
      <c r="G191" s="39">
        <f t="shared" si="22"/>
        <v>-5323.9347015241074</v>
      </c>
      <c r="H191" s="39">
        <f t="shared" si="23"/>
        <v>0</v>
      </c>
      <c r="I191" s="37">
        <f t="shared" si="24"/>
        <v>-5323.9347015241074</v>
      </c>
      <c r="J191" s="40">
        <f t="shared" si="30"/>
        <v>-260.08908913593871</v>
      </c>
      <c r="K191" s="37">
        <f t="shared" si="25"/>
        <v>-5584.023790660046</v>
      </c>
      <c r="L191" s="37">
        <f t="shared" si="26"/>
        <v>-136867713.30678174</v>
      </c>
      <c r="M191" s="37">
        <f t="shared" si="27"/>
        <v>-143554083.61028847</v>
      </c>
      <c r="N191" s="41">
        <f>'jan-aug'!M191</f>
        <v>-115774053.35920973</v>
      </c>
      <c r="O191" s="41">
        <f t="shared" si="29"/>
        <v>-27780030.25107874</v>
      </c>
    </row>
    <row r="192" spans="1:15" s="34" customFormat="1" x14ac:dyDescent="0.3">
      <c r="A192" s="33">
        <v>1127</v>
      </c>
      <c r="B192" s="34" t="s">
        <v>246</v>
      </c>
      <c r="C192" s="36">
        <v>275106</v>
      </c>
      <c r="D192" s="36">
        <v>10556</v>
      </c>
      <c r="E192" s="37">
        <f t="shared" si="21"/>
        <v>26061.576354679804</v>
      </c>
      <c r="F192" s="38">
        <f t="shared" si="28"/>
        <v>1.2275570685499</v>
      </c>
      <c r="G192" s="39">
        <f t="shared" si="22"/>
        <v>-2898.6819769117324</v>
      </c>
      <c r="H192" s="39">
        <f t="shared" si="23"/>
        <v>0</v>
      </c>
      <c r="I192" s="37">
        <f t="shared" si="24"/>
        <v>-2898.6819769117324</v>
      </c>
      <c r="J192" s="40">
        <f t="shared" si="30"/>
        <v>-260.08908913593871</v>
      </c>
      <c r="K192" s="37">
        <f t="shared" si="25"/>
        <v>-3158.771066047671</v>
      </c>
      <c r="L192" s="37">
        <f t="shared" si="26"/>
        <v>-30598486.948280245</v>
      </c>
      <c r="M192" s="37">
        <f t="shared" si="27"/>
        <v>-33343987.373199213</v>
      </c>
      <c r="N192" s="41">
        <f>'jan-aug'!M192</f>
        <v>-26389668.463506218</v>
      </c>
      <c r="O192" s="41">
        <f t="shared" si="29"/>
        <v>-6954318.9096929953</v>
      </c>
    </row>
    <row r="193" spans="1:15" s="34" customFormat="1" x14ac:dyDescent="0.3">
      <c r="A193" s="33">
        <v>1129</v>
      </c>
      <c r="B193" s="34" t="s">
        <v>247</v>
      </c>
      <c r="C193" s="36">
        <v>41910</v>
      </c>
      <c r="D193" s="36">
        <v>1208</v>
      </c>
      <c r="E193" s="37">
        <f t="shared" si="21"/>
        <v>34693.708609271525</v>
      </c>
      <c r="F193" s="38">
        <f t="shared" si="28"/>
        <v>1.6341493184419094</v>
      </c>
      <c r="G193" s="39">
        <f t="shared" si="22"/>
        <v>-8077.9613296667649</v>
      </c>
      <c r="H193" s="39">
        <f t="shared" si="23"/>
        <v>0</v>
      </c>
      <c r="I193" s="37">
        <f t="shared" si="24"/>
        <v>-8077.9613296667649</v>
      </c>
      <c r="J193" s="40">
        <f t="shared" si="30"/>
        <v>-260.08908913593871</v>
      </c>
      <c r="K193" s="37">
        <f t="shared" si="25"/>
        <v>-8338.0504188027044</v>
      </c>
      <c r="L193" s="37">
        <f t="shared" si="26"/>
        <v>-9758177.2862374522</v>
      </c>
      <c r="M193" s="37">
        <f t="shared" si="27"/>
        <v>-10072364.905913668</v>
      </c>
      <c r="N193" s="41">
        <f>'jan-aug'!M193</f>
        <v>-10364318.331178052</v>
      </c>
      <c r="O193" s="41">
        <f t="shared" si="29"/>
        <v>291953.4252643846</v>
      </c>
    </row>
    <row r="194" spans="1:15" s="34" customFormat="1" x14ac:dyDescent="0.3">
      <c r="A194" s="33">
        <v>1130</v>
      </c>
      <c r="B194" s="34" t="s">
        <v>248</v>
      </c>
      <c r="C194" s="36">
        <v>241211</v>
      </c>
      <c r="D194" s="36">
        <v>12395</v>
      </c>
      <c r="E194" s="37">
        <f t="shared" si="21"/>
        <v>19460.346914078258</v>
      </c>
      <c r="F194" s="38">
        <f t="shared" si="28"/>
        <v>0.91662476918900471</v>
      </c>
      <c r="G194" s="39">
        <f t="shared" si="22"/>
        <v>1062.0556874491951</v>
      </c>
      <c r="H194" s="39">
        <f t="shared" si="23"/>
        <v>0</v>
      </c>
      <c r="I194" s="37">
        <f t="shared" si="24"/>
        <v>1062.0556874491951</v>
      </c>
      <c r="J194" s="40">
        <f t="shared" si="30"/>
        <v>-260.08908913593871</v>
      </c>
      <c r="K194" s="37">
        <f t="shared" si="25"/>
        <v>801.96659831325644</v>
      </c>
      <c r="L194" s="37">
        <f t="shared" si="26"/>
        <v>13164180.245932775</v>
      </c>
      <c r="M194" s="37">
        <f t="shared" si="27"/>
        <v>9940375.9860928133</v>
      </c>
      <c r="N194" s="41">
        <f>'jan-aug'!M194</f>
        <v>7209660.6664305096</v>
      </c>
      <c r="O194" s="41">
        <f t="shared" si="29"/>
        <v>2730715.3196623037</v>
      </c>
    </row>
    <row r="195" spans="1:15" s="34" customFormat="1" x14ac:dyDescent="0.3">
      <c r="A195" s="33">
        <v>1133</v>
      </c>
      <c r="B195" s="34" t="s">
        <v>249</v>
      </c>
      <c r="C195" s="36">
        <v>77125</v>
      </c>
      <c r="D195" s="36">
        <v>2785</v>
      </c>
      <c r="E195" s="37">
        <f t="shared" si="21"/>
        <v>27692.998204667863</v>
      </c>
      <c r="F195" s="38">
        <f t="shared" si="28"/>
        <v>1.304400594685263</v>
      </c>
      <c r="G195" s="39">
        <f t="shared" si="22"/>
        <v>-3877.5350869045678</v>
      </c>
      <c r="H195" s="39">
        <f t="shared" si="23"/>
        <v>0</v>
      </c>
      <c r="I195" s="37">
        <f t="shared" si="24"/>
        <v>-3877.5350869045678</v>
      </c>
      <c r="J195" s="40">
        <f t="shared" si="30"/>
        <v>-260.08908913593871</v>
      </c>
      <c r="K195" s="37">
        <f t="shared" si="25"/>
        <v>-4137.6241760405064</v>
      </c>
      <c r="L195" s="37">
        <f t="shared" si="26"/>
        <v>-10798935.217029221</v>
      </c>
      <c r="M195" s="37">
        <f t="shared" si="27"/>
        <v>-11523283.330272811</v>
      </c>
      <c r="N195" s="41">
        <f>'jan-aug'!M195</f>
        <v>-11309179.430737479</v>
      </c>
      <c r="O195" s="41">
        <f t="shared" si="29"/>
        <v>-214103.89953533188</v>
      </c>
    </row>
    <row r="196" spans="1:15" s="34" customFormat="1" x14ac:dyDescent="0.3">
      <c r="A196" s="33">
        <v>1134</v>
      </c>
      <c r="B196" s="34" t="s">
        <v>250</v>
      </c>
      <c r="C196" s="36">
        <v>115534</v>
      </c>
      <c r="D196" s="36">
        <v>3892</v>
      </c>
      <c r="E196" s="37">
        <f t="shared" si="21"/>
        <v>29684.994861253854</v>
      </c>
      <c r="F196" s="38">
        <f t="shared" si="28"/>
        <v>1.398227980375262</v>
      </c>
      <c r="G196" s="39">
        <f t="shared" si="22"/>
        <v>-5072.7330808561619</v>
      </c>
      <c r="H196" s="39">
        <f t="shared" si="23"/>
        <v>0</v>
      </c>
      <c r="I196" s="37">
        <f t="shared" si="24"/>
        <v>-5072.7330808561619</v>
      </c>
      <c r="J196" s="40">
        <f t="shared" si="30"/>
        <v>-260.08908913593871</v>
      </c>
      <c r="K196" s="37">
        <f t="shared" si="25"/>
        <v>-5332.8221699921005</v>
      </c>
      <c r="L196" s="37">
        <f t="shared" si="26"/>
        <v>-19743077.150692184</v>
      </c>
      <c r="M196" s="37">
        <f t="shared" si="27"/>
        <v>-20755343.885609254</v>
      </c>
      <c r="N196" s="41">
        <f>'jan-aug'!M196</f>
        <v>-21257007.735881601</v>
      </c>
      <c r="O196" s="41">
        <f t="shared" si="29"/>
        <v>501663.85027234629</v>
      </c>
    </row>
    <row r="197" spans="1:15" s="34" customFormat="1" x14ac:dyDescent="0.3">
      <c r="A197" s="33">
        <v>1135</v>
      </c>
      <c r="B197" s="34" t="s">
        <v>251</v>
      </c>
      <c r="C197" s="36">
        <v>157217</v>
      </c>
      <c r="D197" s="36">
        <v>4756</v>
      </c>
      <c r="E197" s="37">
        <f t="shared" si="21"/>
        <v>33056.560134566862</v>
      </c>
      <c r="F197" s="38">
        <f t="shared" si="28"/>
        <v>1.5570360557965928</v>
      </c>
      <c r="G197" s="39">
        <f t="shared" si="22"/>
        <v>-7095.6722448439668</v>
      </c>
      <c r="H197" s="39">
        <f t="shared" si="23"/>
        <v>0</v>
      </c>
      <c r="I197" s="37">
        <f t="shared" si="24"/>
        <v>-7095.6722448439668</v>
      </c>
      <c r="J197" s="40">
        <f t="shared" si="30"/>
        <v>-260.08908913593871</v>
      </c>
      <c r="K197" s="37">
        <f t="shared" si="25"/>
        <v>-7355.7613339799054</v>
      </c>
      <c r="L197" s="37">
        <f t="shared" si="26"/>
        <v>-33747017.196477905</v>
      </c>
      <c r="M197" s="37">
        <f t="shared" si="27"/>
        <v>-34984000.904408433</v>
      </c>
      <c r="N197" s="41">
        <f>'jan-aug'!M197</f>
        <v>-35747195.681359947</v>
      </c>
      <c r="O197" s="41">
        <f t="shared" si="29"/>
        <v>763194.77695151418</v>
      </c>
    </row>
    <row r="198" spans="1:15" s="34" customFormat="1" x14ac:dyDescent="0.3">
      <c r="A198" s="33">
        <v>1141</v>
      </c>
      <c r="B198" s="34" t="s">
        <v>252</v>
      </c>
      <c r="C198" s="36">
        <v>65504</v>
      </c>
      <c r="D198" s="36">
        <v>3147</v>
      </c>
      <c r="E198" s="37">
        <f t="shared" si="21"/>
        <v>20814.744200826182</v>
      </c>
      <c r="F198" s="38">
        <f t="shared" si="28"/>
        <v>0.98041983439708735</v>
      </c>
      <c r="G198" s="39">
        <f t="shared" si="22"/>
        <v>249.41731540044054</v>
      </c>
      <c r="H198" s="39">
        <f t="shared" si="23"/>
        <v>0</v>
      </c>
      <c r="I198" s="37">
        <f t="shared" si="24"/>
        <v>249.41731540044054</v>
      </c>
      <c r="J198" s="40">
        <f t="shared" si="30"/>
        <v>-260.08908913593871</v>
      </c>
      <c r="K198" s="37">
        <f t="shared" si="25"/>
        <v>-10.671773735498164</v>
      </c>
      <c r="L198" s="37">
        <f t="shared" si="26"/>
        <v>784916.29156518634</v>
      </c>
      <c r="M198" s="37">
        <f t="shared" si="27"/>
        <v>-33584.071945612719</v>
      </c>
      <c r="N198" s="41">
        <f>'jan-aug'!M198</f>
        <v>230761.26803201376</v>
      </c>
      <c r="O198" s="41">
        <f t="shared" si="29"/>
        <v>-264345.33997762646</v>
      </c>
    </row>
    <row r="199" spans="1:15" s="34" customFormat="1" x14ac:dyDescent="0.3">
      <c r="A199" s="33">
        <v>1142</v>
      </c>
      <c r="B199" s="34" t="s">
        <v>253</v>
      </c>
      <c r="C199" s="36">
        <v>113911</v>
      </c>
      <c r="D199" s="36">
        <v>4794</v>
      </c>
      <c r="E199" s="37">
        <f t="shared" si="21"/>
        <v>23761.159783062161</v>
      </c>
      <c r="F199" s="38">
        <f t="shared" si="28"/>
        <v>1.1192024324117262</v>
      </c>
      <c r="G199" s="39">
        <f t="shared" si="22"/>
        <v>-1518.4320339411468</v>
      </c>
      <c r="H199" s="39">
        <f t="shared" si="23"/>
        <v>0</v>
      </c>
      <c r="I199" s="37">
        <f t="shared" si="24"/>
        <v>-1518.4320339411468</v>
      </c>
      <c r="J199" s="40">
        <f t="shared" si="30"/>
        <v>-260.08908913593871</v>
      </c>
      <c r="K199" s="37">
        <f t="shared" si="25"/>
        <v>-1778.5211230770856</v>
      </c>
      <c r="L199" s="37">
        <f t="shared" si="26"/>
        <v>-7279363.1707138577</v>
      </c>
      <c r="M199" s="37">
        <f t="shared" si="27"/>
        <v>-8526230.2640315481</v>
      </c>
      <c r="N199" s="41">
        <f>'jan-aug'!M199</f>
        <v>-6355534.5030360715</v>
      </c>
      <c r="O199" s="41">
        <f t="shared" si="29"/>
        <v>-2170695.7609954765</v>
      </c>
    </row>
    <row r="200" spans="1:15" s="34" customFormat="1" x14ac:dyDescent="0.3">
      <c r="A200" s="33">
        <v>1144</v>
      </c>
      <c r="B200" s="34" t="s">
        <v>254</v>
      </c>
      <c r="C200" s="36">
        <v>10109</v>
      </c>
      <c r="D200" s="36">
        <v>534</v>
      </c>
      <c r="E200" s="37">
        <f t="shared" ref="E200:E263" si="31">(C200*1000)/D200</f>
        <v>18930.711610486891</v>
      </c>
      <c r="F200" s="38">
        <f t="shared" si="28"/>
        <v>0.89167779162214678</v>
      </c>
      <c r="G200" s="39">
        <f t="shared" ref="G200:G263" si="32">(E$437-E200)*0.6</f>
        <v>1379.8368696040154</v>
      </c>
      <c r="H200" s="39">
        <f t="shared" ref="H200:H263" si="33">IF(E200&gt;=E$437*0.9,0,IF(E200&lt;0.9*E$437,(E$437*0.9-E200)*0.35))</f>
        <v>61.839450175067391</v>
      </c>
      <c r="I200" s="37">
        <f t="shared" ref="I200:I263" si="34">G200+H200</f>
        <v>1441.6763197790829</v>
      </c>
      <c r="J200" s="40">
        <f t="shared" si="30"/>
        <v>-260.08908913593871</v>
      </c>
      <c r="K200" s="37">
        <f t="shared" ref="K200:K263" si="35">I200+J200</f>
        <v>1181.5872306431443</v>
      </c>
      <c r="L200" s="37">
        <f t="shared" ref="L200:L263" si="36">(I200*D200)</f>
        <v>769855.15476203023</v>
      </c>
      <c r="M200" s="37">
        <f t="shared" ref="M200:M263" si="37">(K200*D200)</f>
        <v>630967.58116343908</v>
      </c>
      <c r="N200" s="41">
        <f>'jan-aug'!M200</f>
        <v>445565.80765593925</v>
      </c>
      <c r="O200" s="41">
        <f t="shared" si="29"/>
        <v>185401.77350749983</v>
      </c>
    </row>
    <row r="201" spans="1:15" s="34" customFormat="1" x14ac:dyDescent="0.3">
      <c r="A201" s="33">
        <v>1145</v>
      </c>
      <c r="B201" s="34" t="s">
        <v>255</v>
      </c>
      <c r="C201" s="36">
        <v>16265</v>
      </c>
      <c r="D201" s="36">
        <v>865</v>
      </c>
      <c r="E201" s="37">
        <f t="shared" si="31"/>
        <v>18803.468208092487</v>
      </c>
      <c r="F201" s="38">
        <f t="shared" ref="F201:F264" si="38">IF(ISNUMBER(C201),E201/E$437,"")</f>
        <v>0.8856843499396545</v>
      </c>
      <c r="G201" s="39">
        <f t="shared" si="32"/>
        <v>1456.1829110406579</v>
      </c>
      <c r="H201" s="39">
        <f t="shared" si="33"/>
        <v>106.37464101310889</v>
      </c>
      <c r="I201" s="37">
        <f t="shared" si="34"/>
        <v>1562.5575520537668</v>
      </c>
      <c r="J201" s="40">
        <f t="shared" si="30"/>
        <v>-260.08908913593871</v>
      </c>
      <c r="K201" s="37">
        <f t="shared" si="35"/>
        <v>1302.4684629178282</v>
      </c>
      <c r="L201" s="37">
        <f t="shared" si="36"/>
        <v>1351612.2825265082</v>
      </c>
      <c r="M201" s="37">
        <f t="shared" si="37"/>
        <v>1126635.2204239215</v>
      </c>
      <c r="N201" s="41">
        <f>'jan-aug'!M201</f>
        <v>918768.11539772945</v>
      </c>
      <c r="O201" s="41">
        <f t="shared" ref="O201:O264" si="39">M201-N201</f>
        <v>207867.10502619203</v>
      </c>
    </row>
    <row r="202" spans="1:15" s="34" customFormat="1" x14ac:dyDescent="0.3">
      <c r="A202" s="33">
        <v>1146</v>
      </c>
      <c r="B202" s="34" t="s">
        <v>256</v>
      </c>
      <c r="C202" s="36">
        <v>204924</v>
      </c>
      <c r="D202" s="36">
        <v>10857</v>
      </c>
      <c r="E202" s="37">
        <f t="shared" si="31"/>
        <v>18874.827300359215</v>
      </c>
      <c r="F202" s="38">
        <f t="shared" si="38"/>
        <v>0.88904551877016535</v>
      </c>
      <c r="G202" s="39">
        <f t="shared" si="32"/>
        <v>1413.3674556806211</v>
      </c>
      <c r="H202" s="39">
        <f t="shared" si="33"/>
        <v>81.398958719754035</v>
      </c>
      <c r="I202" s="37">
        <f t="shared" si="34"/>
        <v>1494.7664144003752</v>
      </c>
      <c r="J202" s="40">
        <f t="shared" ref="J202:J265" si="40">I$439</f>
        <v>-260.08908913593871</v>
      </c>
      <c r="K202" s="37">
        <f t="shared" si="35"/>
        <v>1234.6773252644366</v>
      </c>
      <c r="L202" s="37">
        <f t="shared" si="36"/>
        <v>16228678.961144874</v>
      </c>
      <c r="M202" s="37">
        <f t="shared" si="37"/>
        <v>13404891.720395988</v>
      </c>
      <c r="N202" s="41">
        <f>'jan-aug'!M202</f>
        <v>9965394.4264429528</v>
      </c>
      <c r="O202" s="41">
        <f t="shared" si="39"/>
        <v>3439497.293953035</v>
      </c>
    </row>
    <row r="203" spans="1:15" s="34" customFormat="1" x14ac:dyDescent="0.3">
      <c r="A203" s="33">
        <v>1149</v>
      </c>
      <c r="B203" s="34" t="s">
        <v>257</v>
      </c>
      <c r="C203" s="36">
        <v>784937</v>
      </c>
      <c r="D203" s="36">
        <v>42062</v>
      </c>
      <c r="E203" s="37">
        <f t="shared" si="31"/>
        <v>18661.428367647757</v>
      </c>
      <c r="F203" s="38">
        <f t="shared" si="38"/>
        <v>0.87899396376421057</v>
      </c>
      <c r="G203" s="39">
        <f t="shared" si="32"/>
        <v>1541.4068153074957</v>
      </c>
      <c r="H203" s="39">
        <f t="shared" si="33"/>
        <v>156.08858516876424</v>
      </c>
      <c r="I203" s="37">
        <f t="shared" si="34"/>
        <v>1697.4954004762599</v>
      </c>
      <c r="J203" s="40">
        <f t="shared" si="40"/>
        <v>-260.08908913593871</v>
      </c>
      <c r="K203" s="37">
        <f t="shared" si="35"/>
        <v>1437.4063113403213</v>
      </c>
      <c r="L203" s="37">
        <f t="shared" si="36"/>
        <v>71400051.534832448</v>
      </c>
      <c r="M203" s="37">
        <f t="shared" si="37"/>
        <v>60460184.267596595</v>
      </c>
      <c r="N203" s="41">
        <f>'jan-aug'!M203</f>
        <v>47314034.647236183</v>
      </c>
      <c r="O203" s="41">
        <f t="shared" si="39"/>
        <v>13146149.620360412</v>
      </c>
    </row>
    <row r="204" spans="1:15" s="34" customFormat="1" x14ac:dyDescent="0.3">
      <c r="A204" s="33">
        <v>1151</v>
      </c>
      <c r="B204" s="34" t="s">
        <v>258</v>
      </c>
      <c r="C204" s="36">
        <v>4362</v>
      </c>
      <c r="D204" s="36">
        <v>206</v>
      </c>
      <c r="E204" s="37">
        <f t="shared" si="31"/>
        <v>21174.757281553397</v>
      </c>
      <c r="F204" s="38">
        <f t="shared" si="38"/>
        <v>0.99737723543847756</v>
      </c>
      <c r="G204" s="39">
        <f t="shared" si="32"/>
        <v>33.409466964111921</v>
      </c>
      <c r="H204" s="39">
        <f t="shared" si="33"/>
        <v>0</v>
      </c>
      <c r="I204" s="37">
        <f t="shared" si="34"/>
        <v>33.409466964111921</v>
      </c>
      <c r="J204" s="40">
        <f t="shared" si="40"/>
        <v>-260.08908913593871</v>
      </c>
      <c r="K204" s="37">
        <f t="shared" si="35"/>
        <v>-226.67962217182679</v>
      </c>
      <c r="L204" s="37">
        <f t="shared" si="36"/>
        <v>6882.3501946070555</v>
      </c>
      <c r="M204" s="37">
        <f t="shared" si="37"/>
        <v>-46696.00216739632</v>
      </c>
      <c r="N204" s="41">
        <f>'jan-aug'!M204</f>
        <v>-198742.03329691952</v>
      </c>
      <c r="O204" s="41">
        <f t="shared" si="39"/>
        <v>152046.03112952318</v>
      </c>
    </row>
    <row r="205" spans="1:15" s="34" customFormat="1" x14ac:dyDescent="0.3">
      <c r="A205" s="33">
        <v>1160</v>
      </c>
      <c r="B205" s="34" t="s">
        <v>259</v>
      </c>
      <c r="C205" s="36">
        <v>176621</v>
      </c>
      <c r="D205" s="36">
        <v>8765</v>
      </c>
      <c r="E205" s="37">
        <f t="shared" si="31"/>
        <v>20150.713063320021</v>
      </c>
      <c r="F205" s="38">
        <f t="shared" si="38"/>
        <v>0.94914252002862831</v>
      </c>
      <c r="G205" s="39">
        <f t="shared" si="32"/>
        <v>647.83599790413712</v>
      </c>
      <c r="H205" s="39">
        <f t="shared" si="33"/>
        <v>0</v>
      </c>
      <c r="I205" s="37">
        <f t="shared" si="34"/>
        <v>647.83599790413712</v>
      </c>
      <c r="J205" s="40">
        <f t="shared" si="40"/>
        <v>-260.08908913593871</v>
      </c>
      <c r="K205" s="37">
        <f t="shared" si="35"/>
        <v>387.74690876819841</v>
      </c>
      <c r="L205" s="37">
        <f t="shared" si="36"/>
        <v>5678282.5216297619</v>
      </c>
      <c r="M205" s="37">
        <f t="shared" si="37"/>
        <v>3398601.6553532588</v>
      </c>
      <c r="N205" s="41">
        <f>'jan-aug'!M205</f>
        <v>4852858.6318082549</v>
      </c>
      <c r="O205" s="41">
        <f t="shared" si="39"/>
        <v>-1454256.976454996</v>
      </c>
    </row>
    <row r="206" spans="1:15" s="34" customFormat="1" x14ac:dyDescent="0.3">
      <c r="A206" s="33">
        <v>1201</v>
      </c>
      <c r="B206" s="34" t="s">
        <v>260</v>
      </c>
      <c r="C206" s="36">
        <v>6355247</v>
      </c>
      <c r="D206" s="36">
        <v>275112</v>
      </c>
      <c r="E206" s="37">
        <f t="shared" si="31"/>
        <v>23100.580854342959</v>
      </c>
      <c r="F206" s="38">
        <f t="shared" si="38"/>
        <v>1.0880877246040088</v>
      </c>
      <c r="G206" s="39">
        <f t="shared" si="32"/>
        <v>-1122.0846767096257</v>
      </c>
      <c r="H206" s="39">
        <f t="shared" si="33"/>
        <v>0</v>
      </c>
      <c r="I206" s="37">
        <f t="shared" si="34"/>
        <v>-1122.0846767096257</v>
      </c>
      <c r="J206" s="40">
        <f t="shared" si="40"/>
        <v>-260.08908913593871</v>
      </c>
      <c r="K206" s="37">
        <f t="shared" si="35"/>
        <v>-1382.1737658455645</v>
      </c>
      <c r="L206" s="37">
        <f t="shared" si="36"/>
        <v>-308698959.57893854</v>
      </c>
      <c r="M206" s="37">
        <f t="shared" si="37"/>
        <v>-380252589.06930494</v>
      </c>
      <c r="N206" s="41">
        <f>'jan-aug'!M206</f>
        <v>-283784344.97272843</v>
      </c>
      <c r="O206" s="41">
        <f t="shared" si="39"/>
        <v>-96468244.096576512</v>
      </c>
    </row>
    <row r="207" spans="1:15" s="34" customFormat="1" x14ac:dyDescent="0.3">
      <c r="A207" s="33">
        <v>1211</v>
      </c>
      <c r="B207" s="34" t="s">
        <v>261</v>
      </c>
      <c r="C207" s="36">
        <v>74397</v>
      </c>
      <c r="D207" s="36">
        <v>4103</v>
      </c>
      <c r="E207" s="37">
        <f t="shared" si="31"/>
        <v>18132.342188642458</v>
      </c>
      <c r="F207" s="38">
        <f t="shared" si="38"/>
        <v>0.85407285116261666</v>
      </c>
      <c r="G207" s="39">
        <f t="shared" si="32"/>
        <v>1858.8585227106748</v>
      </c>
      <c r="H207" s="39">
        <f t="shared" si="33"/>
        <v>341.26874782061873</v>
      </c>
      <c r="I207" s="37">
        <f t="shared" si="34"/>
        <v>2200.1272705312936</v>
      </c>
      <c r="J207" s="40">
        <f t="shared" si="40"/>
        <v>-260.08908913593871</v>
      </c>
      <c r="K207" s="37">
        <f t="shared" si="35"/>
        <v>1940.038181395355</v>
      </c>
      <c r="L207" s="37">
        <f t="shared" si="36"/>
        <v>9027122.1909898967</v>
      </c>
      <c r="M207" s="37">
        <f t="shared" si="37"/>
        <v>7959976.6582651418</v>
      </c>
      <c r="N207" s="41">
        <f>'jan-aug'!M207</f>
        <v>5884147.4884125832</v>
      </c>
      <c r="O207" s="41">
        <f t="shared" si="39"/>
        <v>2075829.1698525585</v>
      </c>
    </row>
    <row r="208" spans="1:15" s="34" customFormat="1" x14ac:dyDescent="0.3">
      <c r="A208" s="33">
        <v>1216</v>
      </c>
      <c r="B208" s="34" t="s">
        <v>262</v>
      </c>
      <c r="C208" s="36">
        <v>98165</v>
      </c>
      <c r="D208" s="36">
        <v>5509</v>
      </c>
      <c r="E208" s="37">
        <f t="shared" si="31"/>
        <v>17819.023416227992</v>
      </c>
      <c r="F208" s="38">
        <f t="shared" si="38"/>
        <v>0.83931485385069693</v>
      </c>
      <c r="G208" s="39">
        <f t="shared" si="32"/>
        <v>2046.8497861593546</v>
      </c>
      <c r="H208" s="39">
        <f t="shared" si="33"/>
        <v>450.93031816568197</v>
      </c>
      <c r="I208" s="37">
        <f t="shared" si="34"/>
        <v>2497.7801043250365</v>
      </c>
      <c r="J208" s="40">
        <f t="shared" si="40"/>
        <v>-260.08908913593871</v>
      </c>
      <c r="K208" s="37">
        <f t="shared" si="35"/>
        <v>2237.6910151890979</v>
      </c>
      <c r="L208" s="37">
        <f t="shared" si="36"/>
        <v>13760270.594726626</v>
      </c>
      <c r="M208" s="37">
        <f t="shared" si="37"/>
        <v>12327439.802676741</v>
      </c>
      <c r="N208" s="41">
        <f>'jan-aug'!M208</f>
        <v>9279087.0493943337</v>
      </c>
      <c r="O208" s="41">
        <f t="shared" si="39"/>
        <v>3048352.7532824073</v>
      </c>
    </row>
    <row r="209" spans="1:15" s="34" customFormat="1" x14ac:dyDescent="0.3">
      <c r="A209" s="33">
        <v>1219</v>
      </c>
      <c r="B209" s="34" t="s">
        <v>263</v>
      </c>
      <c r="C209" s="36">
        <v>234418</v>
      </c>
      <c r="D209" s="36">
        <v>11761</v>
      </c>
      <c r="E209" s="37">
        <f t="shared" si="31"/>
        <v>19931.808519683702</v>
      </c>
      <c r="F209" s="38">
        <f t="shared" si="38"/>
        <v>0.93883163874418896</v>
      </c>
      <c r="G209" s="39">
        <f t="shared" si="32"/>
        <v>779.17872408592882</v>
      </c>
      <c r="H209" s="39">
        <f t="shared" si="33"/>
        <v>0</v>
      </c>
      <c r="I209" s="37">
        <f t="shared" si="34"/>
        <v>779.17872408592882</v>
      </c>
      <c r="J209" s="40">
        <f t="shared" si="40"/>
        <v>-260.08908913593871</v>
      </c>
      <c r="K209" s="37">
        <f t="shared" si="35"/>
        <v>519.08963494999011</v>
      </c>
      <c r="L209" s="37">
        <f t="shared" si="36"/>
        <v>9163920.9739746097</v>
      </c>
      <c r="M209" s="37">
        <f t="shared" si="37"/>
        <v>6105013.1966468338</v>
      </c>
      <c r="N209" s="41">
        <f>'jan-aug'!M209</f>
        <v>4068934.6912375293</v>
      </c>
      <c r="O209" s="41">
        <f t="shared" si="39"/>
        <v>2036078.5054093045</v>
      </c>
    </row>
    <row r="210" spans="1:15" s="34" customFormat="1" x14ac:dyDescent="0.3">
      <c r="A210" s="33">
        <v>1221</v>
      </c>
      <c r="B210" s="34" t="s">
        <v>264</v>
      </c>
      <c r="C210" s="36">
        <v>390685</v>
      </c>
      <c r="D210" s="36">
        <v>18685</v>
      </c>
      <c r="E210" s="37">
        <f t="shared" si="31"/>
        <v>20909.017928819911</v>
      </c>
      <c r="F210" s="38">
        <f t="shared" si="38"/>
        <v>0.98486033253128669</v>
      </c>
      <c r="G210" s="39">
        <f t="shared" si="32"/>
        <v>192.8530786042036</v>
      </c>
      <c r="H210" s="39">
        <f t="shared" si="33"/>
        <v>0</v>
      </c>
      <c r="I210" s="37">
        <f t="shared" si="34"/>
        <v>192.8530786042036</v>
      </c>
      <c r="J210" s="40">
        <f t="shared" si="40"/>
        <v>-260.08908913593871</v>
      </c>
      <c r="K210" s="37">
        <f t="shared" si="35"/>
        <v>-67.236010531735104</v>
      </c>
      <c r="L210" s="37">
        <f t="shared" si="36"/>
        <v>3603459.7737195445</v>
      </c>
      <c r="M210" s="37">
        <f t="shared" si="37"/>
        <v>-1256304.8567854704</v>
      </c>
      <c r="N210" s="41">
        <f>'jan-aug'!M210</f>
        <v>-2049454.8162764204</v>
      </c>
      <c r="O210" s="41">
        <f t="shared" si="39"/>
        <v>793149.95949094999</v>
      </c>
    </row>
    <row r="211" spans="1:15" s="34" customFormat="1" x14ac:dyDescent="0.3">
      <c r="A211" s="33">
        <v>1222</v>
      </c>
      <c r="B211" s="34" t="s">
        <v>265</v>
      </c>
      <c r="C211" s="36">
        <v>64198</v>
      </c>
      <c r="D211" s="36">
        <v>3093</v>
      </c>
      <c r="E211" s="37">
        <f t="shared" si="31"/>
        <v>20755.900420303911</v>
      </c>
      <c r="F211" s="38">
        <f t="shared" si="38"/>
        <v>0.97764816403696564</v>
      </c>
      <c r="G211" s="39">
        <f t="shared" si="32"/>
        <v>284.72358371380324</v>
      </c>
      <c r="H211" s="39">
        <f t="shared" si="33"/>
        <v>0</v>
      </c>
      <c r="I211" s="37">
        <f t="shared" si="34"/>
        <v>284.72358371380324</v>
      </c>
      <c r="J211" s="40">
        <f t="shared" si="40"/>
        <v>-260.08908913593871</v>
      </c>
      <c r="K211" s="37">
        <f t="shared" si="35"/>
        <v>24.63449457786453</v>
      </c>
      <c r="L211" s="37">
        <f t="shared" si="36"/>
        <v>880650.04442679347</v>
      </c>
      <c r="M211" s="37">
        <f t="shared" si="37"/>
        <v>76194.491729334986</v>
      </c>
      <c r="N211" s="41">
        <f>'jan-aug'!M211</f>
        <v>91348.014624409363</v>
      </c>
      <c r="O211" s="41">
        <f t="shared" si="39"/>
        <v>-15153.522895074377</v>
      </c>
    </row>
    <row r="212" spans="1:15" s="34" customFormat="1" x14ac:dyDescent="0.3">
      <c r="A212" s="33">
        <v>1223</v>
      </c>
      <c r="B212" s="34" t="s">
        <v>266</v>
      </c>
      <c r="C212" s="36">
        <v>56471</v>
      </c>
      <c r="D212" s="36">
        <v>2782</v>
      </c>
      <c r="E212" s="37">
        <f t="shared" si="31"/>
        <v>20298.705966930265</v>
      </c>
      <c r="F212" s="38">
        <f t="shared" si="38"/>
        <v>0.95611330845867493</v>
      </c>
      <c r="G212" s="39">
        <f t="shared" si="32"/>
        <v>559.04025573799083</v>
      </c>
      <c r="H212" s="39">
        <f t="shared" si="33"/>
        <v>0</v>
      </c>
      <c r="I212" s="37">
        <f t="shared" si="34"/>
        <v>559.04025573799083</v>
      </c>
      <c r="J212" s="40">
        <f t="shared" si="40"/>
        <v>-260.08908913593871</v>
      </c>
      <c r="K212" s="37">
        <f t="shared" si="35"/>
        <v>298.95116660205213</v>
      </c>
      <c r="L212" s="37">
        <f t="shared" si="36"/>
        <v>1555249.9914630905</v>
      </c>
      <c r="M212" s="37">
        <f t="shared" si="37"/>
        <v>831682.14548690896</v>
      </c>
      <c r="N212" s="41">
        <f>'jan-aug'!M212</f>
        <v>557742.05518432229</v>
      </c>
      <c r="O212" s="41">
        <f t="shared" si="39"/>
        <v>273940.09030258667</v>
      </c>
    </row>
    <row r="213" spans="1:15" s="34" customFormat="1" x14ac:dyDescent="0.3">
      <c r="A213" s="33">
        <v>1224</v>
      </c>
      <c r="B213" s="34" t="s">
        <v>267</v>
      </c>
      <c r="C213" s="36">
        <v>263501</v>
      </c>
      <c r="D213" s="36">
        <v>13234</v>
      </c>
      <c r="E213" s="37">
        <f t="shared" si="31"/>
        <v>19910.911289103824</v>
      </c>
      <c r="F213" s="38">
        <f t="shared" si="38"/>
        <v>0.93784733362149286</v>
      </c>
      <c r="G213" s="39">
        <f t="shared" si="32"/>
        <v>791.71706243385563</v>
      </c>
      <c r="H213" s="39">
        <f t="shared" si="33"/>
        <v>0</v>
      </c>
      <c r="I213" s="37">
        <f t="shared" si="34"/>
        <v>791.71706243385563</v>
      </c>
      <c r="J213" s="40">
        <f t="shared" si="40"/>
        <v>-260.08908913593871</v>
      </c>
      <c r="K213" s="37">
        <f t="shared" si="35"/>
        <v>531.62797329791692</v>
      </c>
      <c r="L213" s="37">
        <f t="shared" si="36"/>
        <v>10477583.604249645</v>
      </c>
      <c r="M213" s="37">
        <f t="shared" si="37"/>
        <v>7035564.5986246327</v>
      </c>
      <c r="N213" s="41">
        <f>'jan-aug'!M213</f>
        <v>1768285.1036338219</v>
      </c>
      <c r="O213" s="41">
        <f t="shared" si="39"/>
        <v>5267279.4949908108</v>
      </c>
    </row>
    <row r="214" spans="1:15" s="34" customFormat="1" x14ac:dyDescent="0.3">
      <c r="A214" s="33">
        <v>1227</v>
      </c>
      <c r="B214" s="34" t="s">
        <v>268</v>
      </c>
      <c r="C214" s="36">
        <v>21278</v>
      </c>
      <c r="D214" s="36">
        <v>1100</v>
      </c>
      <c r="E214" s="37">
        <f t="shared" si="31"/>
        <v>19343.636363636364</v>
      </c>
      <c r="F214" s="38">
        <f t="shared" si="38"/>
        <v>0.91112744779832955</v>
      </c>
      <c r="G214" s="39">
        <f t="shared" si="32"/>
        <v>1132.0820177143316</v>
      </c>
      <c r="H214" s="39">
        <f t="shared" si="33"/>
        <v>0</v>
      </c>
      <c r="I214" s="37">
        <f t="shared" si="34"/>
        <v>1132.0820177143316</v>
      </c>
      <c r="J214" s="40">
        <f t="shared" si="40"/>
        <v>-260.08908913593871</v>
      </c>
      <c r="K214" s="37">
        <f t="shared" si="35"/>
        <v>871.99292857839293</v>
      </c>
      <c r="L214" s="37">
        <f t="shared" si="36"/>
        <v>1245290.2194857649</v>
      </c>
      <c r="M214" s="37">
        <f t="shared" si="37"/>
        <v>959192.22143623221</v>
      </c>
      <c r="N214" s="41">
        <f>'jan-aug'!M214</f>
        <v>448455.16200674122</v>
      </c>
      <c r="O214" s="41">
        <f t="shared" si="39"/>
        <v>510737.059429491</v>
      </c>
    </row>
    <row r="215" spans="1:15" s="34" customFormat="1" x14ac:dyDescent="0.3">
      <c r="A215" s="33">
        <v>1228</v>
      </c>
      <c r="B215" s="34" t="s">
        <v>269</v>
      </c>
      <c r="C215" s="36">
        <v>151273</v>
      </c>
      <c r="D215" s="36">
        <v>6952</v>
      </c>
      <c r="E215" s="37">
        <f t="shared" si="31"/>
        <v>21759.637514384351</v>
      </c>
      <c r="F215" s="38">
        <f t="shared" si="38"/>
        <v>1.0249263696234412</v>
      </c>
      <c r="G215" s="39">
        <f t="shared" si="32"/>
        <v>-317.51867273446038</v>
      </c>
      <c r="H215" s="39">
        <f t="shared" si="33"/>
        <v>0</v>
      </c>
      <c r="I215" s="37">
        <f t="shared" si="34"/>
        <v>-317.51867273446038</v>
      </c>
      <c r="J215" s="40">
        <f t="shared" si="40"/>
        <v>-260.08908913593871</v>
      </c>
      <c r="K215" s="37">
        <f t="shared" si="35"/>
        <v>-577.60776187039914</v>
      </c>
      <c r="L215" s="37">
        <f t="shared" si="36"/>
        <v>-2207389.8128499687</v>
      </c>
      <c r="M215" s="37">
        <f t="shared" si="37"/>
        <v>-4015529.1605230151</v>
      </c>
      <c r="N215" s="41">
        <f>'jan-aug'!M215</f>
        <v>-5205523.3761174036</v>
      </c>
      <c r="O215" s="41">
        <f t="shared" si="39"/>
        <v>1189994.2155943885</v>
      </c>
    </row>
    <row r="216" spans="1:15" s="34" customFormat="1" x14ac:dyDescent="0.3">
      <c r="A216" s="33">
        <v>1231</v>
      </c>
      <c r="B216" s="34" t="s">
        <v>270</v>
      </c>
      <c r="C216" s="36">
        <v>65579</v>
      </c>
      <c r="D216" s="36">
        <v>3411</v>
      </c>
      <c r="E216" s="37">
        <f t="shared" si="31"/>
        <v>19225.740252125477</v>
      </c>
      <c r="F216" s="38">
        <f t="shared" si="38"/>
        <v>0.90557428389641736</v>
      </c>
      <c r="G216" s="39">
        <f t="shared" si="32"/>
        <v>1202.8196846208637</v>
      </c>
      <c r="H216" s="39">
        <f t="shared" si="33"/>
        <v>0</v>
      </c>
      <c r="I216" s="37">
        <f t="shared" si="34"/>
        <v>1202.8196846208637</v>
      </c>
      <c r="J216" s="40">
        <f t="shared" si="40"/>
        <v>-260.08908913593871</v>
      </c>
      <c r="K216" s="37">
        <f t="shared" si="35"/>
        <v>942.73059548492495</v>
      </c>
      <c r="L216" s="37">
        <f t="shared" si="36"/>
        <v>4102817.9442417659</v>
      </c>
      <c r="M216" s="37">
        <f t="shared" si="37"/>
        <v>3215654.0611990788</v>
      </c>
      <c r="N216" s="41">
        <f>'jan-aug'!M216</f>
        <v>2189870.5069136308</v>
      </c>
      <c r="O216" s="41">
        <f t="shared" si="39"/>
        <v>1025783.554285448</v>
      </c>
    </row>
    <row r="217" spans="1:15" s="34" customFormat="1" x14ac:dyDescent="0.3">
      <c r="A217" s="33">
        <v>1232</v>
      </c>
      <c r="B217" s="34" t="s">
        <v>271</v>
      </c>
      <c r="C217" s="36">
        <v>44806</v>
      </c>
      <c r="D217" s="36">
        <v>950</v>
      </c>
      <c r="E217" s="37">
        <f t="shared" si="31"/>
        <v>47164.210526315786</v>
      </c>
      <c r="F217" s="38">
        <f t="shared" si="38"/>
        <v>2.221537148260726</v>
      </c>
      <c r="G217" s="39">
        <f t="shared" si="32"/>
        <v>-15560.262479893321</v>
      </c>
      <c r="H217" s="39">
        <f t="shared" si="33"/>
        <v>0</v>
      </c>
      <c r="I217" s="37">
        <f t="shared" si="34"/>
        <v>-15560.262479893321</v>
      </c>
      <c r="J217" s="40">
        <f t="shared" si="40"/>
        <v>-260.08908913593871</v>
      </c>
      <c r="K217" s="37">
        <f t="shared" si="35"/>
        <v>-15820.351569029261</v>
      </c>
      <c r="L217" s="37">
        <f t="shared" si="36"/>
        <v>-14782249.355898656</v>
      </c>
      <c r="M217" s="37">
        <f t="shared" si="37"/>
        <v>-15029333.990577798</v>
      </c>
      <c r="N217" s="41">
        <f>'jan-aug'!M217</f>
        <v>-14906670.541903269</v>
      </c>
      <c r="O217" s="41">
        <f t="shared" si="39"/>
        <v>-122663.44867452979</v>
      </c>
    </row>
    <row r="218" spans="1:15" s="34" customFormat="1" x14ac:dyDescent="0.3">
      <c r="A218" s="33">
        <v>1233</v>
      </c>
      <c r="B218" s="34" t="s">
        <v>272</v>
      </c>
      <c r="C218" s="36">
        <v>28473</v>
      </c>
      <c r="D218" s="36">
        <v>1107</v>
      </c>
      <c r="E218" s="37">
        <f t="shared" si="31"/>
        <v>25720.867208672087</v>
      </c>
      <c r="F218" s="38">
        <f t="shared" si="38"/>
        <v>1.2115089249223074</v>
      </c>
      <c r="G218" s="39">
        <f t="shared" si="32"/>
        <v>-2694.2564893071021</v>
      </c>
      <c r="H218" s="39">
        <f t="shared" si="33"/>
        <v>0</v>
      </c>
      <c r="I218" s="37">
        <f t="shared" si="34"/>
        <v>-2694.2564893071021</v>
      </c>
      <c r="J218" s="40">
        <f t="shared" si="40"/>
        <v>-260.08908913593871</v>
      </c>
      <c r="K218" s="37">
        <f t="shared" si="35"/>
        <v>-2954.3455784430407</v>
      </c>
      <c r="L218" s="37">
        <f t="shared" si="36"/>
        <v>-2982541.9336629622</v>
      </c>
      <c r="M218" s="37">
        <f t="shared" si="37"/>
        <v>-3270460.555336446</v>
      </c>
      <c r="N218" s="41">
        <f>'jan-aug'!M218</f>
        <v>-3695828.3051441242</v>
      </c>
      <c r="O218" s="41">
        <f t="shared" si="39"/>
        <v>425367.74980767816</v>
      </c>
    </row>
    <row r="219" spans="1:15" s="34" customFormat="1" x14ac:dyDescent="0.3">
      <c r="A219" s="33">
        <v>1234</v>
      </c>
      <c r="B219" s="34" t="s">
        <v>273</v>
      </c>
      <c r="C219" s="36">
        <v>16198</v>
      </c>
      <c r="D219" s="36">
        <v>921</v>
      </c>
      <c r="E219" s="37">
        <f t="shared" si="31"/>
        <v>17587.404994571119</v>
      </c>
      <c r="F219" s="38">
        <f t="shared" si="38"/>
        <v>0.82840512119132881</v>
      </c>
      <c r="G219" s="39">
        <f t="shared" si="32"/>
        <v>2185.8208391534781</v>
      </c>
      <c r="H219" s="39">
        <f t="shared" si="33"/>
        <v>531.99676574558737</v>
      </c>
      <c r="I219" s="37">
        <f t="shared" si="34"/>
        <v>2717.8176048990654</v>
      </c>
      <c r="J219" s="40">
        <f t="shared" si="40"/>
        <v>-260.08908913593871</v>
      </c>
      <c r="K219" s="37">
        <f t="shared" si="35"/>
        <v>2457.7285157631268</v>
      </c>
      <c r="L219" s="37">
        <f t="shared" si="36"/>
        <v>2503110.014112039</v>
      </c>
      <c r="M219" s="37">
        <f t="shared" si="37"/>
        <v>2263567.9630178399</v>
      </c>
      <c r="N219" s="41">
        <f>'jan-aug'!M219</f>
        <v>1732763.2188223223</v>
      </c>
      <c r="O219" s="41">
        <f t="shared" si="39"/>
        <v>530804.74419551762</v>
      </c>
    </row>
    <row r="220" spans="1:15" s="34" customFormat="1" x14ac:dyDescent="0.3">
      <c r="A220" s="33">
        <v>1235</v>
      </c>
      <c r="B220" s="34" t="s">
        <v>274</v>
      </c>
      <c r="C220" s="36">
        <v>275219</v>
      </c>
      <c r="D220" s="36">
        <v>14347</v>
      </c>
      <c r="E220" s="37">
        <f t="shared" si="31"/>
        <v>19183.034780790411</v>
      </c>
      <c r="F220" s="38">
        <f t="shared" si="38"/>
        <v>0.903562763085486</v>
      </c>
      <c r="G220" s="39">
        <f t="shared" si="32"/>
        <v>1228.4429674219034</v>
      </c>
      <c r="H220" s="39">
        <f t="shared" si="33"/>
        <v>0</v>
      </c>
      <c r="I220" s="37">
        <f t="shared" si="34"/>
        <v>1228.4429674219034</v>
      </c>
      <c r="J220" s="40">
        <f t="shared" si="40"/>
        <v>-260.08908913593871</v>
      </c>
      <c r="K220" s="37">
        <f t="shared" si="35"/>
        <v>968.3538782859647</v>
      </c>
      <c r="L220" s="37">
        <f t="shared" si="36"/>
        <v>17624471.253602047</v>
      </c>
      <c r="M220" s="37">
        <f t="shared" si="37"/>
        <v>13892973.091768736</v>
      </c>
      <c r="N220" s="41">
        <f>'jan-aug'!M220</f>
        <v>10543813.826646104</v>
      </c>
      <c r="O220" s="41">
        <f t="shared" si="39"/>
        <v>3349159.2651226316</v>
      </c>
    </row>
    <row r="221" spans="1:15" s="34" customFormat="1" x14ac:dyDescent="0.3">
      <c r="A221" s="33">
        <v>1238</v>
      </c>
      <c r="B221" s="34" t="s">
        <v>275</v>
      </c>
      <c r="C221" s="36">
        <v>157575</v>
      </c>
      <c r="D221" s="36">
        <v>8539</v>
      </c>
      <c r="E221" s="37">
        <f t="shared" si="31"/>
        <v>18453.565991333879</v>
      </c>
      <c r="F221" s="38">
        <f t="shared" si="38"/>
        <v>0.8692031926359759</v>
      </c>
      <c r="G221" s="39">
        <f t="shared" si="32"/>
        <v>1666.1242410958228</v>
      </c>
      <c r="H221" s="39">
        <f t="shared" si="33"/>
        <v>228.84041687862171</v>
      </c>
      <c r="I221" s="37">
        <f t="shared" si="34"/>
        <v>1894.9646579744444</v>
      </c>
      <c r="J221" s="40">
        <f t="shared" si="40"/>
        <v>-260.08908913593871</v>
      </c>
      <c r="K221" s="37">
        <f t="shared" si="35"/>
        <v>1634.8755688385058</v>
      </c>
      <c r="L221" s="37">
        <f t="shared" si="36"/>
        <v>16181103.21444378</v>
      </c>
      <c r="M221" s="37">
        <f t="shared" si="37"/>
        <v>13960202.482312001</v>
      </c>
      <c r="N221" s="41">
        <f>'jan-aug'!M221</f>
        <v>11036484.60968926</v>
      </c>
      <c r="O221" s="41">
        <f t="shared" si="39"/>
        <v>2923717.8726227414</v>
      </c>
    </row>
    <row r="222" spans="1:15" s="34" customFormat="1" x14ac:dyDescent="0.3">
      <c r="A222" s="33">
        <v>1241</v>
      </c>
      <c r="B222" s="34" t="s">
        <v>276</v>
      </c>
      <c r="C222" s="36">
        <v>75837</v>
      </c>
      <c r="D222" s="36">
        <v>3838</v>
      </c>
      <c r="E222" s="37">
        <f t="shared" si="31"/>
        <v>19759.510161542468</v>
      </c>
      <c r="F222" s="38">
        <f t="shared" si="38"/>
        <v>0.9307160104123734</v>
      </c>
      <c r="G222" s="39">
        <f t="shared" si="32"/>
        <v>882.55773897066899</v>
      </c>
      <c r="H222" s="39">
        <f t="shared" si="33"/>
        <v>0</v>
      </c>
      <c r="I222" s="37">
        <f t="shared" si="34"/>
        <v>882.55773897066899</v>
      </c>
      <c r="J222" s="40">
        <f t="shared" si="40"/>
        <v>-260.08908913593871</v>
      </c>
      <c r="K222" s="37">
        <f t="shared" si="35"/>
        <v>622.46864983473029</v>
      </c>
      <c r="L222" s="37">
        <f t="shared" si="36"/>
        <v>3387256.6021694276</v>
      </c>
      <c r="M222" s="37">
        <f t="shared" si="37"/>
        <v>2389034.6780656949</v>
      </c>
      <c r="N222" s="41">
        <f>'jan-aug'!M222</f>
        <v>1239179.0107107926</v>
      </c>
      <c r="O222" s="41">
        <f t="shared" si="39"/>
        <v>1149855.6673549023</v>
      </c>
    </row>
    <row r="223" spans="1:15" s="34" customFormat="1" x14ac:dyDescent="0.3">
      <c r="A223" s="33">
        <v>1242</v>
      </c>
      <c r="B223" s="34" t="s">
        <v>277</v>
      </c>
      <c r="C223" s="36">
        <v>49929</v>
      </c>
      <c r="D223" s="36">
        <v>2443</v>
      </c>
      <c r="E223" s="37">
        <f t="shared" si="31"/>
        <v>20437.576749897667</v>
      </c>
      <c r="F223" s="38">
        <f t="shared" si="38"/>
        <v>0.96265442511741772</v>
      </c>
      <c r="G223" s="39">
        <f t="shared" si="32"/>
        <v>475.71778595754949</v>
      </c>
      <c r="H223" s="39">
        <f t="shared" si="33"/>
        <v>0</v>
      </c>
      <c r="I223" s="37">
        <f t="shared" si="34"/>
        <v>475.71778595754949</v>
      </c>
      <c r="J223" s="40">
        <f t="shared" si="40"/>
        <v>-260.08908913593871</v>
      </c>
      <c r="K223" s="37">
        <f t="shared" si="35"/>
        <v>215.62869682161079</v>
      </c>
      <c r="L223" s="37">
        <f t="shared" si="36"/>
        <v>1162178.5510942934</v>
      </c>
      <c r="M223" s="37">
        <f t="shared" si="37"/>
        <v>526780.90633519518</v>
      </c>
      <c r="N223" s="41">
        <f>'jan-aug'!M223</f>
        <v>-206130.03565230171</v>
      </c>
      <c r="O223" s="41">
        <f t="shared" si="39"/>
        <v>732910.94198749692</v>
      </c>
    </row>
    <row r="224" spans="1:15" s="34" customFormat="1" x14ac:dyDescent="0.3">
      <c r="A224" s="33">
        <v>1243</v>
      </c>
      <c r="B224" s="34" t="s">
        <v>125</v>
      </c>
      <c r="C224" s="36">
        <v>378141</v>
      </c>
      <c r="D224" s="36">
        <v>19097</v>
      </c>
      <c r="E224" s="37">
        <f t="shared" si="31"/>
        <v>19801.068230612138</v>
      </c>
      <c r="F224" s="38">
        <f t="shared" si="38"/>
        <v>0.93267348607491518</v>
      </c>
      <c r="G224" s="39">
        <f t="shared" si="32"/>
        <v>857.62289752886716</v>
      </c>
      <c r="H224" s="39">
        <f t="shared" si="33"/>
        <v>0</v>
      </c>
      <c r="I224" s="37">
        <f t="shared" si="34"/>
        <v>857.62289752886716</v>
      </c>
      <c r="J224" s="40">
        <f t="shared" si="40"/>
        <v>-260.08908913593871</v>
      </c>
      <c r="K224" s="37">
        <f t="shared" si="35"/>
        <v>597.53380839292845</v>
      </c>
      <c r="L224" s="37">
        <f t="shared" si="36"/>
        <v>16378024.474108776</v>
      </c>
      <c r="M224" s="37">
        <f t="shared" si="37"/>
        <v>11411103.138879756</v>
      </c>
      <c r="N224" s="41">
        <f>'jan-aug'!M224</f>
        <v>8158661.1171297589</v>
      </c>
      <c r="O224" s="41">
        <f t="shared" si="39"/>
        <v>3252442.0217499966</v>
      </c>
    </row>
    <row r="225" spans="1:15" s="34" customFormat="1" x14ac:dyDescent="0.3">
      <c r="A225" s="33">
        <v>1244</v>
      </c>
      <c r="B225" s="34" t="s">
        <v>278</v>
      </c>
      <c r="C225" s="36">
        <v>154674</v>
      </c>
      <c r="D225" s="36">
        <v>5012</v>
      </c>
      <c r="E225" s="37">
        <f t="shared" si="31"/>
        <v>30860.734237829209</v>
      </c>
      <c r="F225" s="38">
        <f t="shared" si="38"/>
        <v>1.4536078684850755</v>
      </c>
      <c r="G225" s="39">
        <f t="shared" si="32"/>
        <v>-5778.1767068013751</v>
      </c>
      <c r="H225" s="39">
        <f t="shared" si="33"/>
        <v>0</v>
      </c>
      <c r="I225" s="37">
        <f t="shared" si="34"/>
        <v>-5778.1767068013751</v>
      </c>
      <c r="J225" s="40">
        <f t="shared" si="40"/>
        <v>-260.08908913593871</v>
      </c>
      <c r="K225" s="37">
        <f t="shared" si="35"/>
        <v>-6038.2657959373137</v>
      </c>
      <c r="L225" s="37">
        <f t="shared" si="36"/>
        <v>-28960221.654488493</v>
      </c>
      <c r="M225" s="37">
        <f t="shared" si="37"/>
        <v>-30263788.169237815</v>
      </c>
      <c r="N225" s="41">
        <f>'jan-aug'!M225</f>
        <v>-24555362.480020188</v>
      </c>
      <c r="O225" s="41">
        <f t="shared" si="39"/>
        <v>-5708425.689217627</v>
      </c>
    </row>
    <row r="226" spans="1:15" s="34" customFormat="1" x14ac:dyDescent="0.3">
      <c r="A226" s="33">
        <v>1245</v>
      </c>
      <c r="B226" s="34" t="s">
        <v>279</v>
      </c>
      <c r="C226" s="36">
        <v>126049</v>
      </c>
      <c r="D226" s="36">
        <v>6752</v>
      </c>
      <c r="E226" s="37">
        <f t="shared" si="31"/>
        <v>18668.394549763034</v>
      </c>
      <c r="F226" s="38">
        <f t="shared" si="38"/>
        <v>0.87932208613025764</v>
      </c>
      <c r="G226" s="39">
        <f t="shared" si="32"/>
        <v>1537.2271060383296</v>
      </c>
      <c r="H226" s="39">
        <f t="shared" si="33"/>
        <v>153.65042142841739</v>
      </c>
      <c r="I226" s="37">
        <f t="shared" si="34"/>
        <v>1690.8775274667469</v>
      </c>
      <c r="J226" s="40">
        <f t="shared" si="40"/>
        <v>-260.08908913593871</v>
      </c>
      <c r="K226" s="37">
        <f t="shared" si="35"/>
        <v>1430.7884383308083</v>
      </c>
      <c r="L226" s="37">
        <f t="shared" si="36"/>
        <v>11416805.065455474</v>
      </c>
      <c r="M226" s="37">
        <f t="shared" si="37"/>
        <v>9660683.5356096178</v>
      </c>
      <c r="N226" s="41">
        <f>'jan-aug'!M226</f>
        <v>7588109.6129080588</v>
      </c>
      <c r="O226" s="41">
        <f t="shared" si="39"/>
        <v>2072573.922701559</v>
      </c>
    </row>
    <row r="227" spans="1:15" s="34" customFormat="1" x14ac:dyDescent="0.3">
      <c r="A227" s="33">
        <v>1246</v>
      </c>
      <c r="B227" s="34" t="s">
        <v>280</v>
      </c>
      <c r="C227" s="36">
        <v>511404</v>
      </c>
      <c r="D227" s="36">
        <v>24427</v>
      </c>
      <c r="E227" s="37">
        <f t="shared" si="31"/>
        <v>20936.013427764359</v>
      </c>
      <c r="F227" s="38">
        <f t="shared" si="38"/>
        <v>0.98613187939005298</v>
      </c>
      <c r="G227" s="39">
        <f t="shared" si="32"/>
        <v>176.65577923753443</v>
      </c>
      <c r="H227" s="39">
        <f t="shared" si="33"/>
        <v>0</v>
      </c>
      <c r="I227" s="37">
        <f t="shared" si="34"/>
        <v>176.65577923753443</v>
      </c>
      <c r="J227" s="40">
        <f t="shared" si="40"/>
        <v>-260.08908913593871</v>
      </c>
      <c r="K227" s="37">
        <f t="shared" si="35"/>
        <v>-83.433309898404275</v>
      </c>
      <c r="L227" s="37">
        <f t="shared" si="36"/>
        <v>4315170.7194352532</v>
      </c>
      <c r="M227" s="37">
        <f t="shared" si="37"/>
        <v>-2038025.4608883213</v>
      </c>
      <c r="N227" s="41">
        <f>'jan-aug'!M227</f>
        <v>-2155378.8706012196</v>
      </c>
      <c r="O227" s="41">
        <f t="shared" si="39"/>
        <v>117353.40971289831</v>
      </c>
    </row>
    <row r="228" spans="1:15" s="34" customFormat="1" x14ac:dyDescent="0.3">
      <c r="A228" s="33">
        <v>1247</v>
      </c>
      <c r="B228" s="34" t="s">
        <v>281</v>
      </c>
      <c r="C228" s="36">
        <v>521978</v>
      </c>
      <c r="D228" s="36">
        <v>27858</v>
      </c>
      <c r="E228" s="37">
        <f t="shared" si="31"/>
        <v>18737.095268863523</v>
      </c>
      <c r="F228" s="38">
        <f t="shared" si="38"/>
        <v>0.88255803978856817</v>
      </c>
      <c r="G228" s="39">
        <f t="shared" si="32"/>
        <v>1496.0066745780364</v>
      </c>
      <c r="H228" s="39">
        <f t="shared" si="33"/>
        <v>129.60516974324636</v>
      </c>
      <c r="I228" s="37">
        <f t="shared" si="34"/>
        <v>1625.6118443212827</v>
      </c>
      <c r="J228" s="40">
        <f t="shared" si="40"/>
        <v>-260.08908913593871</v>
      </c>
      <c r="K228" s="37">
        <f t="shared" si="35"/>
        <v>1365.5227551853441</v>
      </c>
      <c r="L228" s="37">
        <f t="shared" si="36"/>
        <v>45286294.759102292</v>
      </c>
      <c r="M228" s="37">
        <f t="shared" si="37"/>
        <v>38040732.913953312</v>
      </c>
      <c r="N228" s="41">
        <f>'jan-aug'!M228</f>
        <v>28829951.628612682</v>
      </c>
      <c r="O228" s="41">
        <f t="shared" si="39"/>
        <v>9210781.2853406295</v>
      </c>
    </row>
    <row r="229" spans="1:15" s="34" customFormat="1" x14ac:dyDescent="0.3">
      <c r="A229" s="33">
        <v>1251</v>
      </c>
      <c r="B229" s="34" t="s">
        <v>282</v>
      </c>
      <c r="C229" s="36">
        <v>79551</v>
      </c>
      <c r="D229" s="36">
        <v>4096</v>
      </c>
      <c r="E229" s="37">
        <f t="shared" si="31"/>
        <v>19421.630859375</v>
      </c>
      <c r="F229" s="38">
        <f t="shared" si="38"/>
        <v>0.91480115859958566</v>
      </c>
      <c r="G229" s="39">
        <f t="shared" si="32"/>
        <v>1085.2853202711499</v>
      </c>
      <c r="H229" s="39">
        <f t="shared" si="33"/>
        <v>0</v>
      </c>
      <c r="I229" s="37">
        <f t="shared" si="34"/>
        <v>1085.2853202711499</v>
      </c>
      <c r="J229" s="40">
        <f t="shared" si="40"/>
        <v>-260.08908913593871</v>
      </c>
      <c r="K229" s="37">
        <f t="shared" si="35"/>
        <v>825.19623113521118</v>
      </c>
      <c r="L229" s="37">
        <f t="shared" si="36"/>
        <v>4445328.6718306299</v>
      </c>
      <c r="M229" s="37">
        <f t="shared" si="37"/>
        <v>3380003.762729825</v>
      </c>
      <c r="N229" s="41">
        <f>'jan-aug'!M229</f>
        <v>722331.22143601009</v>
      </c>
      <c r="O229" s="41">
        <f t="shared" si="39"/>
        <v>2657672.5412938148</v>
      </c>
    </row>
    <row r="230" spans="1:15" s="34" customFormat="1" x14ac:dyDescent="0.3">
      <c r="A230" s="33">
        <v>1252</v>
      </c>
      <c r="B230" s="34" t="s">
        <v>283</v>
      </c>
      <c r="C230" s="36">
        <v>22745</v>
      </c>
      <c r="D230" s="36">
        <v>378</v>
      </c>
      <c r="E230" s="37">
        <f t="shared" si="31"/>
        <v>60171.957671957673</v>
      </c>
      <c r="F230" s="38">
        <f t="shared" si="38"/>
        <v>2.8342303997061706</v>
      </c>
      <c r="G230" s="39">
        <f t="shared" si="32"/>
        <v>-23364.910767278452</v>
      </c>
      <c r="H230" s="39">
        <f t="shared" si="33"/>
        <v>0</v>
      </c>
      <c r="I230" s="37">
        <f t="shared" si="34"/>
        <v>-23364.910767278452</v>
      </c>
      <c r="J230" s="40">
        <f t="shared" si="40"/>
        <v>-260.08908913593871</v>
      </c>
      <c r="K230" s="37">
        <f t="shared" si="35"/>
        <v>-23624.99985641439</v>
      </c>
      <c r="L230" s="37">
        <f t="shared" si="36"/>
        <v>-8831936.2700312547</v>
      </c>
      <c r="M230" s="37">
        <f t="shared" si="37"/>
        <v>-8930249.94572464</v>
      </c>
      <c r="N230" s="41">
        <f>'jan-aug'!M230</f>
        <v>-8971507.2261467744</v>
      </c>
      <c r="O230" s="41">
        <f t="shared" si="39"/>
        <v>41257.280422134325</v>
      </c>
    </row>
    <row r="231" spans="1:15" s="34" customFormat="1" x14ac:dyDescent="0.3">
      <c r="A231" s="33">
        <v>1253</v>
      </c>
      <c r="B231" s="34" t="s">
        <v>284</v>
      </c>
      <c r="C231" s="36">
        <v>133919</v>
      </c>
      <c r="D231" s="36">
        <v>7842</v>
      </c>
      <c r="E231" s="37">
        <f t="shared" si="31"/>
        <v>17077.148686559551</v>
      </c>
      <c r="F231" s="38">
        <f t="shared" si="38"/>
        <v>0.80437093656844438</v>
      </c>
      <c r="G231" s="39">
        <f t="shared" si="32"/>
        <v>2491.9746239604196</v>
      </c>
      <c r="H231" s="39">
        <f t="shared" si="33"/>
        <v>710.58647354963648</v>
      </c>
      <c r="I231" s="37">
        <f t="shared" si="34"/>
        <v>3202.5610975100562</v>
      </c>
      <c r="J231" s="40">
        <f t="shared" si="40"/>
        <v>-260.08908913593871</v>
      </c>
      <c r="K231" s="37">
        <f t="shared" si="35"/>
        <v>2942.4720083741176</v>
      </c>
      <c r="L231" s="37">
        <f t="shared" si="36"/>
        <v>25114484.126673862</v>
      </c>
      <c r="M231" s="37">
        <f t="shared" si="37"/>
        <v>23074865.48966983</v>
      </c>
      <c r="N231" s="41">
        <f>'jan-aug'!M231</f>
        <v>16823301.804565322</v>
      </c>
      <c r="O231" s="41">
        <f t="shared" si="39"/>
        <v>6251563.685104508</v>
      </c>
    </row>
    <row r="232" spans="1:15" s="34" customFormat="1" x14ac:dyDescent="0.3">
      <c r="A232" s="33">
        <v>1256</v>
      </c>
      <c r="B232" s="34" t="s">
        <v>285</v>
      </c>
      <c r="C232" s="36">
        <v>139705</v>
      </c>
      <c r="D232" s="36">
        <v>7736</v>
      </c>
      <c r="E232" s="37">
        <f t="shared" si="31"/>
        <v>18059.074457083763</v>
      </c>
      <c r="F232" s="38">
        <f t="shared" si="38"/>
        <v>0.85062178126003407</v>
      </c>
      <c r="G232" s="39">
        <f t="shared" si="32"/>
        <v>1902.8191616458919</v>
      </c>
      <c r="H232" s="39">
        <f t="shared" si="33"/>
        <v>366.91245386616208</v>
      </c>
      <c r="I232" s="37">
        <f t="shared" si="34"/>
        <v>2269.7316155120538</v>
      </c>
      <c r="J232" s="40">
        <f t="shared" si="40"/>
        <v>-260.08908913593871</v>
      </c>
      <c r="K232" s="37">
        <f t="shared" si="35"/>
        <v>2009.6425263761153</v>
      </c>
      <c r="L232" s="37">
        <f t="shared" si="36"/>
        <v>17558643.77760125</v>
      </c>
      <c r="M232" s="37">
        <f t="shared" si="37"/>
        <v>15546594.584045628</v>
      </c>
      <c r="N232" s="41">
        <f>'jan-aug'!M232</f>
        <v>12287073.573083052</v>
      </c>
      <c r="O232" s="41">
        <f t="shared" si="39"/>
        <v>3259521.0109625757</v>
      </c>
    </row>
    <row r="233" spans="1:15" s="34" customFormat="1" x14ac:dyDescent="0.3">
      <c r="A233" s="33">
        <v>1259</v>
      </c>
      <c r="B233" s="34" t="s">
        <v>286</v>
      </c>
      <c r="C233" s="36">
        <v>86903</v>
      </c>
      <c r="D233" s="36">
        <v>4733</v>
      </c>
      <c r="E233" s="37">
        <f t="shared" si="31"/>
        <v>18361.081766321571</v>
      </c>
      <c r="F233" s="38">
        <f t="shared" si="38"/>
        <v>0.86484698399386783</v>
      </c>
      <c r="G233" s="39">
        <f t="shared" si="32"/>
        <v>1721.6147761032073</v>
      </c>
      <c r="H233" s="39">
        <f t="shared" si="33"/>
        <v>261.20989563292932</v>
      </c>
      <c r="I233" s="37">
        <f t="shared" si="34"/>
        <v>1982.8246717361367</v>
      </c>
      <c r="J233" s="40">
        <f t="shared" si="40"/>
        <v>-260.08908913593871</v>
      </c>
      <c r="K233" s="37">
        <f t="shared" si="35"/>
        <v>1722.7355826001981</v>
      </c>
      <c r="L233" s="37">
        <f t="shared" si="36"/>
        <v>9384709.1713271346</v>
      </c>
      <c r="M233" s="37">
        <f t="shared" si="37"/>
        <v>8153707.5124467378</v>
      </c>
      <c r="N233" s="41">
        <f>'jan-aug'!M233</f>
        <v>6182604.9019392589</v>
      </c>
      <c r="O233" s="41">
        <f t="shared" si="39"/>
        <v>1971102.6105074789</v>
      </c>
    </row>
    <row r="234" spans="1:15" s="34" customFormat="1" x14ac:dyDescent="0.3">
      <c r="A234" s="33">
        <v>1260</v>
      </c>
      <c r="B234" s="34" t="s">
        <v>287</v>
      </c>
      <c r="C234" s="36">
        <v>91165</v>
      </c>
      <c r="D234" s="36">
        <v>5014</v>
      </c>
      <c r="E234" s="37">
        <f t="shared" si="31"/>
        <v>18182.090147586758</v>
      </c>
      <c r="F234" s="38">
        <f t="shared" si="38"/>
        <v>0.85641608849472994</v>
      </c>
      <c r="G234" s="39">
        <f t="shared" si="32"/>
        <v>1829.0097473440953</v>
      </c>
      <c r="H234" s="39">
        <f t="shared" si="33"/>
        <v>323.85696219011402</v>
      </c>
      <c r="I234" s="37">
        <f t="shared" si="34"/>
        <v>2152.8667095342093</v>
      </c>
      <c r="J234" s="40">
        <f t="shared" si="40"/>
        <v>-260.08908913593871</v>
      </c>
      <c r="K234" s="37">
        <f t="shared" si="35"/>
        <v>1892.7776203982708</v>
      </c>
      <c r="L234" s="37">
        <f t="shared" si="36"/>
        <v>10794473.681604525</v>
      </c>
      <c r="M234" s="37">
        <f t="shared" si="37"/>
        <v>9490386.9886769298</v>
      </c>
      <c r="N234" s="41">
        <f>'jan-aug'!M234</f>
        <v>7417574.0816233754</v>
      </c>
      <c r="O234" s="41">
        <f t="shared" si="39"/>
        <v>2072812.9070535544</v>
      </c>
    </row>
    <row r="235" spans="1:15" s="34" customFormat="1" x14ac:dyDescent="0.3">
      <c r="A235" s="33">
        <v>1263</v>
      </c>
      <c r="B235" s="34" t="s">
        <v>288</v>
      </c>
      <c r="C235" s="36">
        <v>307655</v>
      </c>
      <c r="D235" s="36">
        <v>15402</v>
      </c>
      <c r="E235" s="37">
        <f t="shared" si="31"/>
        <v>19975.003246331646</v>
      </c>
      <c r="F235" s="38">
        <f t="shared" si="38"/>
        <v>0.94086620454708381</v>
      </c>
      <c r="G235" s="39">
        <f t="shared" si="32"/>
        <v>753.26188809716257</v>
      </c>
      <c r="H235" s="39">
        <f t="shared" si="33"/>
        <v>0</v>
      </c>
      <c r="I235" s="37">
        <f t="shared" si="34"/>
        <v>753.26188809716257</v>
      </c>
      <c r="J235" s="40">
        <f t="shared" si="40"/>
        <v>-260.08908913593871</v>
      </c>
      <c r="K235" s="37">
        <f t="shared" si="35"/>
        <v>493.17279896122386</v>
      </c>
      <c r="L235" s="37">
        <f t="shared" si="36"/>
        <v>11601739.600472499</v>
      </c>
      <c r="M235" s="37">
        <f t="shared" si="37"/>
        <v>7595847.4496007701</v>
      </c>
      <c r="N235" s="41">
        <f>'jan-aug'!M235</f>
        <v>5733291.2774798339</v>
      </c>
      <c r="O235" s="41">
        <f t="shared" si="39"/>
        <v>1862556.1721209362</v>
      </c>
    </row>
    <row r="236" spans="1:15" s="34" customFormat="1" x14ac:dyDescent="0.3">
      <c r="A236" s="33">
        <v>1264</v>
      </c>
      <c r="B236" s="34" t="s">
        <v>289</v>
      </c>
      <c r="C236" s="36">
        <v>65133</v>
      </c>
      <c r="D236" s="36">
        <v>2856</v>
      </c>
      <c r="E236" s="37">
        <f t="shared" si="31"/>
        <v>22805.672268907561</v>
      </c>
      <c r="F236" s="38">
        <f t="shared" si="38"/>
        <v>1.0741968872386678</v>
      </c>
      <c r="G236" s="39">
        <f t="shared" si="32"/>
        <v>-945.13952544838685</v>
      </c>
      <c r="H236" s="39">
        <f t="shared" si="33"/>
        <v>0</v>
      </c>
      <c r="I236" s="37">
        <f t="shared" si="34"/>
        <v>-945.13952544838685</v>
      </c>
      <c r="J236" s="40">
        <f t="shared" si="40"/>
        <v>-260.08908913593871</v>
      </c>
      <c r="K236" s="37">
        <f t="shared" si="35"/>
        <v>-1205.2286145843254</v>
      </c>
      <c r="L236" s="37">
        <f t="shared" si="36"/>
        <v>-2699318.484680593</v>
      </c>
      <c r="M236" s="37">
        <f t="shared" si="37"/>
        <v>-3442132.9232528335</v>
      </c>
      <c r="N236" s="41">
        <f>'jan-aug'!M236</f>
        <v>-2463454.5975534092</v>
      </c>
      <c r="O236" s="41">
        <f t="shared" si="39"/>
        <v>-978678.32569942437</v>
      </c>
    </row>
    <row r="237" spans="1:15" s="34" customFormat="1" x14ac:dyDescent="0.3">
      <c r="A237" s="33">
        <v>1265</v>
      </c>
      <c r="B237" s="34" t="s">
        <v>290</v>
      </c>
      <c r="C237" s="36">
        <v>10341</v>
      </c>
      <c r="D237" s="36">
        <v>563</v>
      </c>
      <c r="E237" s="37">
        <f t="shared" si="31"/>
        <v>18367.673179396093</v>
      </c>
      <c r="F237" s="38">
        <f t="shared" si="38"/>
        <v>0.86515745392098364</v>
      </c>
      <c r="G237" s="39">
        <f t="shared" si="32"/>
        <v>1717.6599282584939</v>
      </c>
      <c r="H237" s="39">
        <f t="shared" si="33"/>
        <v>258.90290105684653</v>
      </c>
      <c r="I237" s="37">
        <f t="shared" si="34"/>
        <v>1976.5628293153404</v>
      </c>
      <c r="J237" s="40">
        <f t="shared" si="40"/>
        <v>-260.08908913593871</v>
      </c>
      <c r="K237" s="37">
        <f t="shared" si="35"/>
        <v>1716.4737401794018</v>
      </c>
      <c r="L237" s="37">
        <f t="shared" si="36"/>
        <v>1112804.8729045365</v>
      </c>
      <c r="M237" s="37">
        <f t="shared" si="37"/>
        <v>966374.71572100325</v>
      </c>
      <c r="N237" s="41">
        <f>'jan-aug'!M237</f>
        <v>729332.02192939003</v>
      </c>
      <c r="O237" s="41">
        <f t="shared" si="39"/>
        <v>237042.69379161322</v>
      </c>
    </row>
    <row r="238" spans="1:15" s="34" customFormat="1" x14ac:dyDescent="0.3">
      <c r="A238" s="33">
        <v>1266</v>
      </c>
      <c r="B238" s="34" t="s">
        <v>291</v>
      </c>
      <c r="C238" s="36">
        <v>43673</v>
      </c>
      <c r="D238" s="36">
        <v>1704</v>
      </c>
      <c r="E238" s="37">
        <f t="shared" si="31"/>
        <v>25629.694835680752</v>
      </c>
      <c r="F238" s="38">
        <f t="shared" si="38"/>
        <v>1.2072145073706275</v>
      </c>
      <c r="G238" s="39">
        <f t="shared" si="32"/>
        <v>-2639.5530655123007</v>
      </c>
      <c r="H238" s="39">
        <f t="shared" si="33"/>
        <v>0</v>
      </c>
      <c r="I238" s="37">
        <f t="shared" si="34"/>
        <v>-2639.5530655123007</v>
      </c>
      <c r="J238" s="40">
        <f t="shared" si="40"/>
        <v>-260.08908913593871</v>
      </c>
      <c r="K238" s="37">
        <f t="shared" si="35"/>
        <v>-2899.6421546482393</v>
      </c>
      <c r="L238" s="37">
        <f t="shared" si="36"/>
        <v>-4497798.4236329608</v>
      </c>
      <c r="M238" s="37">
        <f t="shared" si="37"/>
        <v>-4940990.2315205997</v>
      </c>
      <c r="N238" s="41">
        <f>'jan-aug'!M238</f>
        <v>-5411404.0035822839</v>
      </c>
      <c r="O238" s="41">
        <f t="shared" si="39"/>
        <v>470413.77206168417</v>
      </c>
    </row>
    <row r="239" spans="1:15" s="34" customFormat="1" x14ac:dyDescent="0.3">
      <c r="A239" s="33">
        <v>1401</v>
      </c>
      <c r="B239" s="34" t="s">
        <v>292</v>
      </c>
      <c r="C239" s="36">
        <v>241545</v>
      </c>
      <c r="D239" s="36">
        <v>11862</v>
      </c>
      <c r="E239" s="37">
        <f t="shared" si="31"/>
        <v>20362.923621648963</v>
      </c>
      <c r="F239" s="38">
        <f t="shared" si="38"/>
        <v>0.95913810001014521</v>
      </c>
      <c r="G239" s="39">
        <f t="shared" si="32"/>
        <v>520.50966290677241</v>
      </c>
      <c r="H239" s="39">
        <f t="shared" si="33"/>
        <v>0</v>
      </c>
      <c r="I239" s="37">
        <f t="shared" si="34"/>
        <v>520.50966290677241</v>
      </c>
      <c r="J239" s="40">
        <f t="shared" si="40"/>
        <v>-260.08908913593871</v>
      </c>
      <c r="K239" s="37">
        <f t="shared" si="35"/>
        <v>260.4205737708337</v>
      </c>
      <c r="L239" s="37">
        <f t="shared" si="36"/>
        <v>6174285.6214001346</v>
      </c>
      <c r="M239" s="37">
        <f t="shared" si="37"/>
        <v>3089108.8460696293</v>
      </c>
      <c r="N239" s="41">
        <f>'jan-aug'!M239</f>
        <v>1593844.6652035967</v>
      </c>
      <c r="O239" s="41">
        <f t="shared" si="39"/>
        <v>1495264.1808660326</v>
      </c>
    </row>
    <row r="240" spans="1:15" s="34" customFormat="1" x14ac:dyDescent="0.3">
      <c r="A240" s="33">
        <v>1411</v>
      </c>
      <c r="B240" s="34" t="s">
        <v>293</v>
      </c>
      <c r="C240" s="36">
        <v>49435</v>
      </c>
      <c r="D240" s="36">
        <v>2335</v>
      </c>
      <c r="E240" s="37">
        <f t="shared" si="31"/>
        <v>21171.306209850107</v>
      </c>
      <c r="F240" s="38">
        <f t="shared" si="38"/>
        <v>0.99721468243685585</v>
      </c>
      <c r="G240" s="39">
        <f t="shared" si="32"/>
        <v>35.480109986085878</v>
      </c>
      <c r="H240" s="39">
        <f t="shared" si="33"/>
        <v>0</v>
      </c>
      <c r="I240" s="37">
        <f t="shared" si="34"/>
        <v>35.480109986085878</v>
      </c>
      <c r="J240" s="40">
        <f t="shared" si="40"/>
        <v>-260.08908913593871</v>
      </c>
      <c r="K240" s="37">
        <f t="shared" si="35"/>
        <v>-224.60897914985281</v>
      </c>
      <c r="L240" s="37">
        <f t="shared" si="36"/>
        <v>82846.056817510529</v>
      </c>
      <c r="M240" s="37">
        <f t="shared" si="37"/>
        <v>-524461.96631490637</v>
      </c>
      <c r="N240" s="41">
        <f>'jan-aug'!M240</f>
        <v>142043.45753249002</v>
      </c>
      <c r="O240" s="41">
        <f t="shared" si="39"/>
        <v>-666505.42384739639</v>
      </c>
    </row>
    <row r="241" spans="1:15" s="34" customFormat="1" x14ac:dyDescent="0.3">
      <c r="A241" s="33">
        <v>1412</v>
      </c>
      <c r="B241" s="34" t="s">
        <v>294</v>
      </c>
      <c r="C241" s="36">
        <v>15258</v>
      </c>
      <c r="D241" s="36">
        <v>800</v>
      </c>
      <c r="E241" s="37">
        <f t="shared" si="31"/>
        <v>19072.5</v>
      </c>
      <c r="F241" s="38">
        <f t="shared" si="38"/>
        <v>0.89835633391047109</v>
      </c>
      <c r="G241" s="39">
        <f t="shared" si="32"/>
        <v>1294.7638358961499</v>
      </c>
      <c r="H241" s="39">
        <f t="shared" si="33"/>
        <v>12.213513845479246</v>
      </c>
      <c r="I241" s="37">
        <f t="shared" si="34"/>
        <v>1306.977349741629</v>
      </c>
      <c r="J241" s="40">
        <f t="shared" si="40"/>
        <v>-260.08908913593871</v>
      </c>
      <c r="K241" s="37">
        <f t="shared" si="35"/>
        <v>1046.8882606056904</v>
      </c>
      <c r="L241" s="37">
        <f t="shared" si="36"/>
        <v>1045581.8797933032</v>
      </c>
      <c r="M241" s="37">
        <f t="shared" si="37"/>
        <v>837510.60848455236</v>
      </c>
      <c r="N241" s="41">
        <f>'jan-aug'!M241</f>
        <v>789680.04892275599</v>
      </c>
      <c r="O241" s="41">
        <f t="shared" si="39"/>
        <v>47830.55956179637</v>
      </c>
    </row>
    <row r="242" spans="1:15" s="34" customFormat="1" x14ac:dyDescent="0.3">
      <c r="A242" s="33">
        <v>1413</v>
      </c>
      <c r="B242" s="34" t="s">
        <v>295</v>
      </c>
      <c r="C242" s="36">
        <v>28389</v>
      </c>
      <c r="D242" s="36">
        <v>1405</v>
      </c>
      <c r="E242" s="37">
        <f t="shared" si="31"/>
        <v>20205.693950177934</v>
      </c>
      <c r="F242" s="38">
        <f t="shared" si="38"/>
        <v>0.95173223967486353</v>
      </c>
      <c r="G242" s="39">
        <f t="shared" si="32"/>
        <v>614.84746578938939</v>
      </c>
      <c r="H242" s="39">
        <f t="shared" si="33"/>
        <v>0</v>
      </c>
      <c r="I242" s="37">
        <f t="shared" si="34"/>
        <v>614.84746578938939</v>
      </c>
      <c r="J242" s="40">
        <f t="shared" si="40"/>
        <v>-260.08908913593871</v>
      </c>
      <c r="K242" s="37">
        <f t="shared" si="35"/>
        <v>354.75837665345068</v>
      </c>
      <c r="L242" s="37">
        <f t="shared" si="36"/>
        <v>863860.68943409214</v>
      </c>
      <c r="M242" s="37">
        <f t="shared" si="37"/>
        <v>498435.51919809822</v>
      </c>
      <c r="N242" s="41">
        <f>'jan-aug'!M242</f>
        <v>558304.0932904284</v>
      </c>
      <c r="O242" s="41">
        <f t="shared" si="39"/>
        <v>-59868.574092330178</v>
      </c>
    </row>
    <row r="243" spans="1:15" s="34" customFormat="1" x14ac:dyDescent="0.3">
      <c r="A243" s="33">
        <v>1416</v>
      </c>
      <c r="B243" s="34" t="s">
        <v>296</v>
      </c>
      <c r="C243" s="36">
        <v>88466</v>
      </c>
      <c r="D243" s="36">
        <v>4169</v>
      </c>
      <c r="E243" s="37">
        <f t="shared" si="31"/>
        <v>21219.956824178462</v>
      </c>
      <c r="F243" s="38">
        <f t="shared" si="38"/>
        <v>0.99950623244500958</v>
      </c>
      <c r="G243" s="39">
        <f t="shared" si="32"/>
        <v>6.2897413890728782</v>
      </c>
      <c r="H243" s="39">
        <f t="shared" si="33"/>
        <v>0</v>
      </c>
      <c r="I243" s="37">
        <f t="shared" si="34"/>
        <v>6.2897413890728782</v>
      </c>
      <c r="J243" s="40">
        <f t="shared" si="40"/>
        <v>-260.08908913593871</v>
      </c>
      <c r="K243" s="37">
        <f t="shared" si="35"/>
        <v>-253.79934774686583</v>
      </c>
      <c r="L243" s="37">
        <f t="shared" si="36"/>
        <v>26221.931851044828</v>
      </c>
      <c r="M243" s="37">
        <f t="shared" si="37"/>
        <v>-1058089.4807566837</v>
      </c>
      <c r="N243" s="41">
        <f>'jan-aug'!M243</f>
        <v>-2699824.9359944505</v>
      </c>
      <c r="O243" s="41">
        <f t="shared" si="39"/>
        <v>1641735.4552377667</v>
      </c>
    </row>
    <row r="244" spans="1:15" s="34" customFormat="1" x14ac:dyDescent="0.3">
      <c r="A244" s="33">
        <v>1417</v>
      </c>
      <c r="B244" s="34" t="s">
        <v>297</v>
      </c>
      <c r="C244" s="36">
        <v>58413</v>
      </c>
      <c r="D244" s="36">
        <v>2678</v>
      </c>
      <c r="E244" s="37">
        <f t="shared" si="31"/>
        <v>21812.173263629575</v>
      </c>
      <c r="F244" s="38">
        <f t="shared" si="38"/>
        <v>1.0274009179569674</v>
      </c>
      <c r="G244" s="39">
        <f t="shared" si="32"/>
        <v>-349.04012228159479</v>
      </c>
      <c r="H244" s="39">
        <f t="shared" si="33"/>
        <v>0</v>
      </c>
      <c r="I244" s="37">
        <f t="shared" si="34"/>
        <v>-349.04012228159479</v>
      </c>
      <c r="J244" s="40">
        <f t="shared" si="40"/>
        <v>-260.08908913593871</v>
      </c>
      <c r="K244" s="37">
        <f t="shared" si="35"/>
        <v>-609.1292114175335</v>
      </c>
      <c r="L244" s="37">
        <f t="shared" si="36"/>
        <v>-934729.44747011084</v>
      </c>
      <c r="M244" s="37">
        <f t="shared" si="37"/>
        <v>-1631248.0281761547</v>
      </c>
      <c r="N244" s="41">
        <f>'jan-aug'!M244</f>
        <v>-2479846.4328599493</v>
      </c>
      <c r="O244" s="41">
        <f t="shared" si="39"/>
        <v>848598.40468379459</v>
      </c>
    </row>
    <row r="245" spans="1:15" s="34" customFormat="1" x14ac:dyDescent="0.3">
      <c r="A245" s="33">
        <v>1418</v>
      </c>
      <c r="B245" s="34" t="s">
        <v>298</v>
      </c>
      <c r="C245" s="36">
        <v>23983</v>
      </c>
      <c r="D245" s="36">
        <v>1304</v>
      </c>
      <c r="E245" s="37">
        <f t="shared" si="31"/>
        <v>18391.87116564417</v>
      </c>
      <c r="F245" s="38">
        <f t="shared" si="38"/>
        <v>0.86629723183231355</v>
      </c>
      <c r="G245" s="39">
        <f t="shared" si="32"/>
        <v>1703.1411365096478</v>
      </c>
      <c r="H245" s="39">
        <f t="shared" si="33"/>
        <v>250.4336058700197</v>
      </c>
      <c r="I245" s="37">
        <f t="shared" si="34"/>
        <v>1953.5747423796674</v>
      </c>
      <c r="J245" s="40">
        <f t="shared" si="40"/>
        <v>-260.08908913593871</v>
      </c>
      <c r="K245" s="37">
        <f t="shared" si="35"/>
        <v>1693.4856532437288</v>
      </c>
      <c r="L245" s="37">
        <f t="shared" si="36"/>
        <v>2547461.4640630865</v>
      </c>
      <c r="M245" s="37">
        <f t="shared" si="37"/>
        <v>2208305.2918298226</v>
      </c>
      <c r="N245" s="41">
        <f>'jan-aug'!M245</f>
        <v>1481785.979744093</v>
      </c>
      <c r="O245" s="41">
        <f t="shared" si="39"/>
        <v>726519.31208572956</v>
      </c>
    </row>
    <row r="246" spans="1:15" s="34" customFormat="1" x14ac:dyDescent="0.3">
      <c r="A246" s="33">
        <v>1419</v>
      </c>
      <c r="B246" s="34" t="s">
        <v>299</v>
      </c>
      <c r="C246" s="36">
        <v>44686</v>
      </c>
      <c r="D246" s="36">
        <v>2276</v>
      </c>
      <c r="E246" s="37">
        <f t="shared" si="31"/>
        <v>19633.567662565903</v>
      </c>
      <c r="F246" s="38">
        <f t="shared" si="38"/>
        <v>0.92478384411723069</v>
      </c>
      <c r="G246" s="39">
        <f t="shared" si="32"/>
        <v>958.12323835660789</v>
      </c>
      <c r="H246" s="39">
        <f t="shared" si="33"/>
        <v>0</v>
      </c>
      <c r="I246" s="37">
        <f t="shared" si="34"/>
        <v>958.12323835660789</v>
      </c>
      <c r="J246" s="40">
        <f t="shared" si="40"/>
        <v>-260.08908913593871</v>
      </c>
      <c r="K246" s="37">
        <f t="shared" si="35"/>
        <v>698.03414922066918</v>
      </c>
      <c r="L246" s="37">
        <f t="shared" si="36"/>
        <v>2180688.4904996394</v>
      </c>
      <c r="M246" s="37">
        <f t="shared" si="37"/>
        <v>1588725.723626243</v>
      </c>
      <c r="N246" s="41">
        <f>'jan-aug'!M246</f>
        <v>1587632.6806612206</v>
      </c>
      <c r="O246" s="41">
        <f t="shared" si="39"/>
        <v>1093.0429650223814</v>
      </c>
    </row>
    <row r="247" spans="1:15" s="34" customFormat="1" x14ac:dyDescent="0.3">
      <c r="A247" s="33">
        <v>1420</v>
      </c>
      <c r="B247" s="34" t="s">
        <v>300</v>
      </c>
      <c r="C247" s="36">
        <v>141166</v>
      </c>
      <c r="D247" s="36">
        <v>7677</v>
      </c>
      <c r="E247" s="37">
        <f t="shared" si="31"/>
        <v>18388.172463201772</v>
      </c>
      <c r="F247" s="38">
        <f t="shared" si="38"/>
        <v>0.86612301488296872</v>
      </c>
      <c r="G247" s="39">
        <f t="shared" si="32"/>
        <v>1705.3603579750866</v>
      </c>
      <c r="H247" s="39">
        <f t="shared" si="33"/>
        <v>251.72815172485898</v>
      </c>
      <c r="I247" s="37">
        <f t="shared" si="34"/>
        <v>1957.0885096999455</v>
      </c>
      <c r="J247" s="40">
        <f t="shared" si="40"/>
        <v>-260.08908913593871</v>
      </c>
      <c r="K247" s="37">
        <f t="shared" si="35"/>
        <v>1696.9994205640069</v>
      </c>
      <c r="L247" s="37">
        <f t="shared" si="36"/>
        <v>15024568.488966482</v>
      </c>
      <c r="M247" s="37">
        <f t="shared" si="37"/>
        <v>13027864.551669881</v>
      </c>
      <c r="N247" s="41">
        <f>'jan-aug'!M247</f>
        <v>11061397.481975</v>
      </c>
      <c r="O247" s="41">
        <f t="shared" si="39"/>
        <v>1966467.0696948804</v>
      </c>
    </row>
    <row r="248" spans="1:15" s="34" customFormat="1" x14ac:dyDescent="0.3">
      <c r="A248" s="33">
        <v>1421</v>
      </c>
      <c r="B248" s="34" t="s">
        <v>301</v>
      </c>
      <c r="C248" s="36">
        <v>62320</v>
      </c>
      <c r="D248" s="36">
        <v>1738</v>
      </c>
      <c r="E248" s="37">
        <f t="shared" si="31"/>
        <v>35857.307249712314</v>
      </c>
      <c r="F248" s="38">
        <f t="shared" si="38"/>
        <v>1.6889573514092495</v>
      </c>
      <c r="G248" s="39">
        <f t="shared" si="32"/>
        <v>-8776.1205139312387</v>
      </c>
      <c r="H248" s="39">
        <f t="shared" si="33"/>
        <v>0</v>
      </c>
      <c r="I248" s="37">
        <f t="shared" si="34"/>
        <v>-8776.1205139312387</v>
      </c>
      <c r="J248" s="40">
        <f t="shared" si="40"/>
        <v>-260.08908913593871</v>
      </c>
      <c r="K248" s="37">
        <f t="shared" si="35"/>
        <v>-9036.2096030671783</v>
      </c>
      <c r="L248" s="37">
        <f t="shared" si="36"/>
        <v>-15252897.453212492</v>
      </c>
      <c r="M248" s="37">
        <f t="shared" si="37"/>
        <v>-15704932.290130755</v>
      </c>
      <c r="N248" s="41">
        <f>'jan-aug'!M248</f>
        <v>-15548380.844029346</v>
      </c>
      <c r="O248" s="41">
        <f t="shared" si="39"/>
        <v>-156551.44610140845</v>
      </c>
    </row>
    <row r="249" spans="1:15" s="34" customFormat="1" x14ac:dyDescent="0.3">
      <c r="A249" s="33">
        <v>1422</v>
      </c>
      <c r="B249" s="34" t="s">
        <v>302</v>
      </c>
      <c r="C249" s="36">
        <v>55164</v>
      </c>
      <c r="D249" s="36">
        <v>2146</v>
      </c>
      <c r="E249" s="37">
        <f t="shared" si="31"/>
        <v>25705.498602050327</v>
      </c>
      <c r="F249" s="38">
        <f t="shared" si="38"/>
        <v>1.2107850300421377</v>
      </c>
      <c r="G249" s="39">
        <f t="shared" si="32"/>
        <v>-2685.0353253340463</v>
      </c>
      <c r="H249" s="39">
        <f t="shared" si="33"/>
        <v>0</v>
      </c>
      <c r="I249" s="37">
        <f t="shared" si="34"/>
        <v>-2685.0353253340463</v>
      </c>
      <c r="J249" s="40">
        <f t="shared" si="40"/>
        <v>-260.08908913593871</v>
      </c>
      <c r="K249" s="37">
        <f t="shared" si="35"/>
        <v>-2945.1244144699849</v>
      </c>
      <c r="L249" s="37">
        <f t="shared" si="36"/>
        <v>-5762085.8081668634</v>
      </c>
      <c r="M249" s="37">
        <f t="shared" si="37"/>
        <v>-6320236.9934525872</v>
      </c>
      <c r="N249" s="41">
        <f>'jan-aug'!M249</f>
        <v>-6524702.9293941213</v>
      </c>
      <c r="O249" s="41">
        <f t="shared" si="39"/>
        <v>204465.93594153412</v>
      </c>
    </row>
    <row r="250" spans="1:15" s="34" customFormat="1" x14ac:dyDescent="0.3">
      <c r="A250" s="33">
        <v>1424</v>
      </c>
      <c r="B250" s="34" t="s">
        <v>303</v>
      </c>
      <c r="C250" s="36">
        <v>127544</v>
      </c>
      <c r="D250" s="36">
        <v>5429</v>
      </c>
      <c r="E250" s="37">
        <f t="shared" si="31"/>
        <v>23493.092650580216</v>
      </c>
      <c r="F250" s="38">
        <f t="shared" si="38"/>
        <v>1.1065758860031079</v>
      </c>
      <c r="G250" s="39">
        <f t="shared" si="32"/>
        <v>-1357.5917544519798</v>
      </c>
      <c r="H250" s="39">
        <f t="shared" si="33"/>
        <v>0</v>
      </c>
      <c r="I250" s="37">
        <f t="shared" si="34"/>
        <v>-1357.5917544519798</v>
      </c>
      <c r="J250" s="40">
        <f t="shared" si="40"/>
        <v>-260.08908913593871</v>
      </c>
      <c r="K250" s="37">
        <f t="shared" si="35"/>
        <v>-1617.6808435879184</v>
      </c>
      <c r="L250" s="37">
        <f t="shared" si="36"/>
        <v>-7370365.634919798</v>
      </c>
      <c r="M250" s="37">
        <f t="shared" si="37"/>
        <v>-8782389.2998388093</v>
      </c>
      <c r="N250" s="41">
        <f>'jan-aug'!M250</f>
        <v>-9233849.0231503695</v>
      </c>
      <c r="O250" s="41">
        <f t="shared" si="39"/>
        <v>451459.72331156023</v>
      </c>
    </row>
    <row r="251" spans="1:15" s="34" customFormat="1" x14ac:dyDescent="0.3">
      <c r="A251" s="33">
        <v>1426</v>
      </c>
      <c r="B251" s="34" t="s">
        <v>304</v>
      </c>
      <c r="C251" s="36">
        <v>115045</v>
      </c>
      <c r="D251" s="36">
        <v>5118</v>
      </c>
      <c r="E251" s="37">
        <f t="shared" si="31"/>
        <v>22478.50722938648</v>
      </c>
      <c r="F251" s="38">
        <f t="shared" si="38"/>
        <v>1.0587867005569096</v>
      </c>
      <c r="G251" s="39">
        <f t="shared" si="32"/>
        <v>-748.8405017357378</v>
      </c>
      <c r="H251" s="39">
        <f t="shared" si="33"/>
        <v>0</v>
      </c>
      <c r="I251" s="37">
        <f t="shared" si="34"/>
        <v>-748.8405017357378</v>
      </c>
      <c r="J251" s="40">
        <f t="shared" si="40"/>
        <v>-260.08908913593871</v>
      </c>
      <c r="K251" s="37">
        <f t="shared" si="35"/>
        <v>-1008.9295908716765</v>
      </c>
      <c r="L251" s="37">
        <f t="shared" si="36"/>
        <v>-3832565.6878835061</v>
      </c>
      <c r="M251" s="37">
        <f t="shared" si="37"/>
        <v>-5163701.6460812399</v>
      </c>
      <c r="N251" s="41">
        <f>'jan-aug'!M251</f>
        <v>-7497254.9825904584</v>
      </c>
      <c r="O251" s="41">
        <f t="shared" si="39"/>
        <v>2333553.3365092184</v>
      </c>
    </row>
    <row r="252" spans="1:15" s="34" customFormat="1" x14ac:dyDescent="0.3">
      <c r="A252" s="33">
        <v>1428</v>
      </c>
      <c r="B252" s="34" t="s">
        <v>305</v>
      </c>
      <c r="C252" s="36">
        <v>51057</v>
      </c>
      <c r="D252" s="36">
        <v>3008</v>
      </c>
      <c r="E252" s="37">
        <f t="shared" si="31"/>
        <v>16973.736702127659</v>
      </c>
      <c r="F252" s="38">
        <f t="shared" si="38"/>
        <v>0.79950000663180043</v>
      </c>
      <c r="G252" s="39">
        <f t="shared" si="32"/>
        <v>2554.0218146195548</v>
      </c>
      <c r="H252" s="39">
        <f t="shared" si="33"/>
        <v>746.78066810079872</v>
      </c>
      <c r="I252" s="37">
        <f t="shared" si="34"/>
        <v>3300.8024827203535</v>
      </c>
      <c r="J252" s="40">
        <f t="shared" si="40"/>
        <v>-260.08908913593871</v>
      </c>
      <c r="K252" s="37">
        <f t="shared" si="35"/>
        <v>3040.7133935844149</v>
      </c>
      <c r="L252" s="37">
        <f t="shared" si="36"/>
        <v>9928813.8680228237</v>
      </c>
      <c r="M252" s="37">
        <f t="shared" si="37"/>
        <v>9146465.8879019208</v>
      </c>
      <c r="N252" s="41">
        <f>'jan-aug'!M252</f>
        <v>6983136.9839495597</v>
      </c>
      <c r="O252" s="41">
        <f t="shared" si="39"/>
        <v>2163328.9039523611</v>
      </c>
    </row>
    <row r="253" spans="1:15" s="34" customFormat="1" x14ac:dyDescent="0.3">
      <c r="A253" s="33">
        <v>1429</v>
      </c>
      <c r="B253" s="34" t="s">
        <v>306</v>
      </c>
      <c r="C253" s="36">
        <v>45126</v>
      </c>
      <c r="D253" s="36">
        <v>2823</v>
      </c>
      <c r="E253" s="37">
        <f t="shared" si="31"/>
        <v>15985.122210414453</v>
      </c>
      <c r="F253" s="38">
        <f t="shared" si="38"/>
        <v>0.75293410858874155</v>
      </c>
      <c r="G253" s="39">
        <f t="shared" si="32"/>
        <v>3147.1905096474784</v>
      </c>
      <c r="H253" s="39">
        <f t="shared" si="33"/>
        <v>1092.7957402004208</v>
      </c>
      <c r="I253" s="37">
        <f t="shared" si="34"/>
        <v>4239.9862498478997</v>
      </c>
      <c r="J253" s="40">
        <f t="shared" si="40"/>
        <v>-260.08908913593871</v>
      </c>
      <c r="K253" s="37">
        <f t="shared" si="35"/>
        <v>3979.8971607119611</v>
      </c>
      <c r="L253" s="37">
        <f t="shared" si="36"/>
        <v>11969481.183320621</v>
      </c>
      <c r="M253" s="37">
        <f t="shared" si="37"/>
        <v>11235249.684689866</v>
      </c>
      <c r="N253" s="41">
        <f>'jan-aug'!M253</f>
        <v>9193009.4101361725</v>
      </c>
      <c r="O253" s="41">
        <f t="shared" si="39"/>
        <v>2042240.2745536938</v>
      </c>
    </row>
    <row r="254" spans="1:15" s="34" customFormat="1" x14ac:dyDescent="0.3">
      <c r="A254" s="33">
        <v>1430</v>
      </c>
      <c r="B254" s="34" t="s">
        <v>307</v>
      </c>
      <c r="C254" s="36">
        <v>48943</v>
      </c>
      <c r="D254" s="36">
        <v>2960</v>
      </c>
      <c r="E254" s="37">
        <f t="shared" si="31"/>
        <v>16534.797297297297</v>
      </c>
      <c r="F254" s="38">
        <f t="shared" si="38"/>
        <v>0.77882500364151341</v>
      </c>
      <c r="G254" s="39">
        <f t="shared" si="32"/>
        <v>2817.385457517772</v>
      </c>
      <c r="H254" s="39">
        <f t="shared" si="33"/>
        <v>900.40945979142532</v>
      </c>
      <c r="I254" s="37">
        <f t="shared" si="34"/>
        <v>3717.7949173091974</v>
      </c>
      <c r="J254" s="40">
        <f t="shared" si="40"/>
        <v>-260.08908913593871</v>
      </c>
      <c r="K254" s="37">
        <f t="shared" si="35"/>
        <v>3457.7058281732589</v>
      </c>
      <c r="L254" s="37">
        <f t="shared" si="36"/>
        <v>11004672.955235224</v>
      </c>
      <c r="M254" s="37">
        <f t="shared" si="37"/>
        <v>10234809.251392847</v>
      </c>
      <c r="N254" s="41">
        <f>'jan-aug'!M254</f>
        <v>8139691.1810141979</v>
      </c>
      <c r="O254" s="41">
        <f t="shared" si="39"/>
        <v>2095118.070378649</v>
      </c>
    </row>
    <row r="255" spans="1:15" s="34" customFormat="1" x14ac:dyDescent="0.3">
      <c r="A255" s="33">
        <v>1431</v>
      </c>
      <c r="B255" s="34" t="s">
        <v>308</v>
      </c>
      <c r="C255" s="36">
        <v>57564</v>
      </c>
      <c r="D255" s="36">
        <v>3026</v>
      </c>
      <c r="E255" s="37">
        <f t="shared" si="31"/>
        <v>19023.132848645077</v>
      </c>
      <c r="F255" s="38">
        <f t="shared" si="38"/>
        <v>0.89603103344609503</v>
      </c>
      <c r="G255" s="39">
        <f t="shared" si="32"/>
        <v>1324.3841267091041</v>
      </c>
      <c r="H255" s="39">
        <f t="shared" si="33"/>
        <v>29.492016819702439</v>
      </c>
      <c r="I255" s="37">
        <f t="shared" si="34"/>
        <v>1353.8761435288066</v>
      </c>
      <c r="J255" s="40">
        <f t="shared" si="40"/>
        <v>-260.08908913593871</v>
      </c>
      <c r="K255" s="37">
        <f t="shared" si="35"/>
        <v>1093.787054392868</v>
      </c>
      <c r="L255" s="37">
        <f t="shared" si="36"/>
        <v>4096829.2103181686</v>
      </c>
      <c r="M255" s="37">
        <f t="shared" si="37"/>
        <v>3309799.6265928186</v>
      </c>
      <c r="N255" s="41">
        <f>'jan-aug'!M255</f>
        <v>2438422.9100503232</v>
      </c>
      <c r="O255" s="41">
        <f t="shared" si="39"/>
        <v>871376.71654249541</v>
      </c>
    </row>
    <row r="256" spans="1:15" s="34" customFormat="1" x14ac:dyDescent="0.3">
      <c r="A256" s="33">
        <v>1432</v>
      </c>
      <c r="B256" s="34" t="s">
        <v>309</v>
      </c>
      <c r="C256" s="36">
        <v>255232</v>
      </c>
      <c r="D256" s="36">
        <v>12801</v>
      </c>
      <c r="E256" s="37">
        <f t="shared" si="31"/>
        <v>19938.442309194594</v>
      </c>
      <c r="F256" s="38">
        <f t="shared" si="38"/>
        <v>0.93914410469385146</v>
      </c>
      <c r="G256" s="39">
        <f t="shared" si="32"/>
        <v>775.19845037939376</v>
      </c>
      <c r="H256" s="39">
        <f t="shared" si="33"/>
        <v>0</v>
      </c>
      <c r="I256" s="37">
        <f t="shared" si="34"/>
        <v>775.19845037939376</v>
      </c>
      <c r="J256" s="40">
        <f t="shared" si="40"/>
        <v>-260.08908913593871</v>
      </c>
      <c r="K256" s="37">
        <f t="shared" si="35"/>
        <v>515.10936124345506</v>
      </c>
      <c r="L256" s="37">
        <f t="shared" si="36"/>
        <v>9923315.3633066192</v>
      </c>
      <c r="M256" s="37">
        <f t="shared" si="37"/>
        <v>6593914.9332774682</v>
      </c>
      <c r="N256" s="41">
        <f>'jan-aug'!M256</f>
        <v>5618419.5716802627</v>
      </c>
      <c r="O256" s="41">
        <f t="shared" si="39"/>
        <v>975495.36159720551</v>
      </c>
    </row>
    <row r="257" spans="1:15" s="34" customFormat="1" x14ac:dyDescent="0.3">
      <c r="A257" s="33">
        <v>1433</v>
      </c>
      <c r="B257" s="34" t="s">
        <v>310</v>
      </c>
      <c r="C257" s="36">
        <v>47213</v>
      </c>
      <c r="D257" s="36">
        <v>2777</v>
      </c>
      <c r="E257" s="37">
        <f t="shared" si="31"/>
        <v>17001.440403312929</v>
      </c>
      <c r="F257" s="38">
        <f t="shared" si="38"/>
        <v>0.80080491136020782</v>
      </c>
      <c r="G257" s="39">
        <f t="shared" si="32"/>
        <v>2537.3995939083929</v>
      </c>
      <c r="H257" s="39">
        <f t="shared" si="33"/>
        <v>737.08437268595424</v>
      </c>
      <c r="I257" s="37">
        <f t="shared" si="34"/>
        <v>3274.4839665943473</v>
      </c>
      <c r="J257" s="40">
        <f t="shared" si="40"/>
        <v>-260.08908913593871</v>
      </c>
      <c r="K257" s="37">
        <f t="shared" si="35"/>
        <v>3014.3948774584087</v>
      </c>
      <c r="L257" s="37">
        <f t="shared" si="36"/>
        <v>9093241.9752325024</v>
      </c>
      <c r="M257" s="37">
        <f t="shared" si="37"/>
        <v>8370974.5747020012</v>
      </c>
      <c r="N257" s="41">
        <f>'jan-aug'!M257</f>
        <v>6589050.9323231159</v>
      </c>
      <c r="O257" s="41">
        <f t="shared" si="39"/>
        <v>1781923.6423788853</v>
      </c>
    </row>
    <row r="258" spans="1:15" s="34" customFormat="1" x14ac:dyDescent="0.3">
      <c r="A258" s="33">
        <v>1438</v>
      </c>
      <c r="B258" s="34" t="s">
        <v>311</v>
      </c>
      <c r="C258" s="36">
        <v>81879</v>
      </c>
      <c r="D258" s="36">
        <v>3890</v>
      </c>
      <c r="E258" s="37">
        <f t="shared" si="31"/>
        <v>21048.586118251929</v>
      </c>
      <c r="F258" s="38">
        <f t="shared" si="38"/>
        <v>0.99143429855507337</v>
      </c>
      <c r="G258" s="39">
        <f t="shared" si="32"/>
        <v>109.1121649449924</v>
      </c>
      <c r="H258" s="39">
        <f t="shared" si="33"/>
        <v>0</v>
      </c>
      <c r="I258" s="37">
        <f t="shared" si="34"/>
        <v>109.1121649449924</v>
      </c>
      <c r="J258" s="40">
        <f t="shared" si="40"/>
        <v>-260.08908913593871</v>
      </c>
      <c r="K258" s="37">
        <f t="shared" si="35"/>
        <v>-150.97692419094631</v>
      </c>
      <c r="L258" s="37">
        <f t="shared" si="36"/>
        <v>424446.32163602044</v>
      </c>
      <c r="M258" s="37">
        <f t="shared" si="37"/>
        <v>-587300.23510278109</v>
      </c>
      <c r="N258" s="41">
        <f>'jan-aug'!M258</f>
        <v>-2789926.7452670718</v>
      </c>
      <c r="O258" s="41">
        <f t="shared" si="39"/>
        <v>2202626.5101642907</v>
      </c>
    </row>
    <row r="259" spans="1:15" s="34" customFormat="1" x14ac:dyDescent="0.3">
      <c r="A259" s="33">
        <v>1439</v>
      </c>
      <c r="B259" s="34" t="s">
        <v>312</v>
      </c>
      <c r="C259" s="36">
        <v>117175</v>
      </c>
      <c r="D259" s="36">
        <v>6082</v>
      </c>
      <c r="E259" s="37">
        <f t="shared" si="31"/>
        <v>19265.86649128576</v>
      </c>
      <c r="F259" s="38">
        <f t="shared" si="38"/>
        <v>0.90746431724839782</v>
      </c>
      <c r="G259" s="39">
        <f t="shared" si="32"/>
        <v>1178.7439411246937</v>
      </c>
      <c r="H259" s="39">
        <f t="shared" si="33"/>
        <v>0</v>
      </c>
      <c r="I259" s="37">
        <f t="shared" si="34"/>
        <v>1178.7439411246937</v>
      </c>
      <c r="J259" s="40">
        <f t="shared" si="40"/>
        <v>-260.08908913593871</v>
      </c>
      <c r="K259" s="37">
        <f t="shared" si="35"/>
        <v>918.65485198875501</v>
      </c>
      <c r="L259" s="37">
        <f t="shared" si="36"/>
        <v>7169120.6499203872</v>
      </c>
      <c r="M259" s="37">
        <f t="shared" si="37"/>
        <v>5587258.8097956078</v>
      </c>
      <c r="N259" s="41">
        <f>'jan-aug'!M259</f>
        <v>3555507.541204541</v>
      </c>
      <c r="O259" s="41">
        <f t="shared" si="39"/>
        <v>2031751.2685910668</v>
      </c>
    </row>
    <row r="260" spans="1:15" s="34" customFormat="1" x14ac:dyDescent="0.3">
      <c r="A260" s="33">
        <v>1441</v>
      </c>
      <c r="B260" s="34" t="s">
        <v>313</v>
      </c>
      <c r="C260" s="36">
        <v>49243</v>
      </c>
      <c r="D260" s="36">
        <v>2752</v>
      </c>
      <c r="E260" s="37">
        <f t="shared" si="31"/>
        <v>17893.531976744187</v>
      </c>
      <c r="F260" s="38">
        <f t="shared" si="38"/>
        <v>0.84282436950256612</v>
      </c>
      <c r="G260" s="39">
        <f t="shared" si="32"/>
        <v>2002.1446498496377</v>
      </c>
      <c r="H260" s="39">
        <f t="shared" si="33"/>
        <v>424.85232198501376</v>
      </c>
      <c r="I260" s="37">
        <f t="shared" si="34"/>
        <v>2426.9969718346515</v>
      </c>
      <c r="J260" s="40">
        <f t="shared" si="40"/>
        <v>-260.08908913593871</v>
      </c>
      <c r="K260" s="37">
        <f t="shared" si="35"/>
        <v>2166.9078826987129</v>
      </c>
      <c r="L260" s="37">
        <f t="shared" si="36"/>
        <v>6679095.6664889613</v>
      </c>
      <c r="M260" s="37">
        <f t="shared" si="37"/>
        <v>5963330.4931868576</v>
      </c>
      <c r="N260" s="41">
        <f>'jan-aug'!M260</f>
        <v>4018759.3682942796</v>
      </c>
      <c r="O260" s="41">
        <f t="shared" si="39"/>
        <v>1944571.124892578</v>
      </c>
    </row>
    <row r="261" spans="1:15" s="34" customFormat="1" x14ac:dyDescent="0.3">
      <c r="A261" s="33">
        <v>1443</v>
      </c>
      <c r="B261" s="34" t="s">
        <v>314</v>
      </c>
      <c r="C261" s="36">
        <v>105437</v>
      </c>
      <c r="D261" s="36">
        <v>5987</v>
      </c>
      <c r="E261" s="37">
        <f t="shared" si="31"/>
        <v>17610.990479371972</v>
      </c>
      <c r="F261" s="38">
        <f t="shared" si="38"/>
        <v>0.82951604894905306</v>
      </c>
      <c r="G261" s="39">
        <f t="shared" si="32"/>
        <v>2171.6695482729665</v>
      </c>
      <c r="H261" s="39">
        <f t="shared" si="33"/>
        <v>523.74184606528888</v>
      </c>
      <c r="I261" s="37">
        <f t="shared" si="34"/>
        <v>2695.4113943382554</v>
      </c>
      <c r="J261" s="40">
        <f t="shared" si="40"/>
        <v>-260.08908913593871</v>
      </c>
      <c r="K261" s="37">
        <f t="shared" si="35"/>
        <v>2435.3223052023168</v>
      </c>
      <c r="L261" s="37">
        <f t="shared" si="36"/>
        <v>16137428.017903134</v>
      </c>
      <c r="M261" s="37">
        <f t="shared" si="37"/>
        <v>14580274.64124627</v>
      </c>
      <c r="N261" s="41">
        <f>'jan-aug'!M261</f>
        <v>10881907.753625672</v>
      </c>
      <c r="O261" s="41">
        <f t="shared" si="39"/>
        <v>3698366.8876205981</v>
      </c>
    </row>
    <row r="262" spans="1:15" s="34" customFormat="1" x14ac:dyDescent="0.3">
      <c r="A262" s="33">
        <v>1444</v>
      </c>
      <c r="B262" s="34" t="s">
        <v>315</v>
      </c>
      <c r="C262" s="36">
        <v>18575</v>
      </c>
      <c r="D262" s="36">
        <v>1221</v>
      </c>
      <c r="E262" s="37">
        <f t="shared" si="31"/>
        <v>15212.940212940213</v>
      </c>
      <c r="F262" s="38">
        <f t="shared" si="38"/>
        <v>0.71656265291367949</v>
      </c>
      <c r="G262" s="39">
        <f t="shared" si="32"/>
        <v>3610.4997081320221</v>
      </c>
      <c r="H262" s="39">
        <f t="shared" si="33"/>
        <v>1363.0594393164045</v>
      </c>
      <c r="I262" s="37">
        <f t="shared" si="34"/>
        <v>4973.5591474484263</v>
      </c>
      <c r="J262" s="40">
        <f t="shared" si="40"/>
        <v>-260.08908913593871</v>
      </c>
      <c r="K262" s="37">
        <f t="shared" si="35"/>
        <v>4713.4700583124877</v>
      </c>
      <c r="L262" s="37">
        <f t="shared" si="36"/>
        <v>6072715.7190345284</v>
      </c>
      <c r="M262" s="37">
        <f t="shared" si="37"/>
        <v>5755146.9411995476</v>
      </c>
      <c r="N262" s="41">
        <f>'jan-aug'!M262</f>
        <v>4319461.9871683558</v>
      </c>
      <c r="O262" s="41">
        <f t="shared" si="39"/>
        <v>1435684.9540311918</v>
      </c>
    </row>
    <row r="263" spans="1:15" s="34" customFormat="1" x14ac:dyDescent="0.3">
      <c r="A263" s="33">
        <v>1445</v>
      </c>
      <c r="B263" s="34" t="s">
        <v>316</v>
      </c>
      <c r="C263" s="36">
        <v>103445</v>
      </c>
      <c r="D263" s="36">
        <v>5751</v>
      </c>
      <c r="E263" s="37">
        <f t="shared" si="31"/>
        <v>17987.306555381674</v>
      </c>
      <c r="F263" s="38">
        <f t="shared" si="38"/>
        <v>0.84724135661378763</v>
      </c>
      <c r="G263" s="39">
        <f t="shared" si="32"/>
        <v>1945.8799026671454</v>
      </c>
      <c r="H263" s="39">
        <f t="shared" si="33"/>
        <v>392.03121946189327</v>
      </c>
      <c r="I263" s="37">
        <f t="shared" si="34"/>
        <v>2337.9111221290386</v>
      </c>
      <c r="J263" s="40">
        <f t="shared" si="40"/>
        <v>-260.08908913593871</v>
      </c>
      <c r="K263" s="37">
        <f t="shared" si="35"/>
        <v>2077.8220329931</v>
      </c>
      <c r="L263" s="37">
        <f t="shared" si="36"/>
        <v>13445326.8633641</v>
      </c>
      <c r="M263" s="37">
        <f t="shared" si="37"/>
        <v>11949554.511743318</v>
      </c>
      <c r="N263" s="41">
        <f>'jan-aug'!M263</f>
        <v>9422003.3891934622</v>
      </c>
      <c r="O263" s="41">
        <f t="shared" si="39"/>
        <v>2527551.1225498561</v>
      </c>
    </row>
    <row r="264" spans="1:15" s="34" customFormat="1" x14ac:dyDescent="0.3">
      <c r="A264" s="33">
        <v>1449</v>
      </c>
      <c r="B264" s="34" t="s">
        <v>317</v>
      </c>
      <c r="C264" s="36">
        <v>119256</v>
      </c>
      <c r="D264" s="36">
        <v>7155</v>
      </c>
      <c r="E264" s="37">
        <f t="shared" ref="E264:E327" si="41">(C264*1000)/D264</f>
        <v>16667.505241090148</v>
      </c>
      <c r="F264" s="38">
        <f t="shared" si="38"/>
        <v>0.7850758371382518</v>
      </c>
      <c r="G264" s="39">
        <f t="shared" ref="G264:G327" si="42">(E$437-E264)*0.6</f>
        <v>2737.7606912420611</v>
      </c>
      <c r="H264" s="39">
        <f t="shared" ref="H264:H327" si="43">IF(E264&gt;=E$437*0.9,0,IF(E264&lt;0.9*E$437,(E$437*0.9-E264)*0.35))</f>
        <v>853.96167946392734</v>
      </c>
      <c r="I264" s="37">
        <f t="shared" ref="I264:I327" si="44">G264+H264</f>
        <v>3591.7223707059884</v>
      </c>
      <c r="J264" s="40">
        <f t="shared" si="40"/>
        <v>-260.08908913593871</v>
      </c>
      <c r="K264" s="37">
        <f t="shared" ref="K264:K327" si="45">I264+J264</f>
        <v>3331.6332815700498</v>
      </c>
      <c r="L264" s="37">
        <f t="shared" ref="L264:L327" si="46">(I264*D264)</f>
        <v>25698773.562401347</v>
      </c>
      <c r="M264" s="37">
        <f t="shared" ref="M264:M327" si="47">(K264*D264)</f>
        <v>23837836.129633706</v>
      </c>
      <c r="N264" s="41">
        <f>'jan-aug'!M264</f>
        <v>19692505.625052892</v>
      </c>
      <c r="O264" s="41">
        <f t="shared" si="39"/>
        <v>4145330.5045808144</v>
      </c>
    </row>
    <row r="265" spans="1:15" s="34" customFormat="1" x14ac:dyDescent="0.3">
      <c r="A265" s="33">
        <v>1502</v>
      </c>
      <c r="B265" s="34" t="s">
        <v>318</v>
      </c>
      <c r="C265" s="36">
        <v>558213</v>
      </c>
      <c r="D265" s="36">
        <v>26392</v>
      </c>
      <c r="E265" s="37">
        <f t="shared" si="41"/>
        <v>21150.841163989087</v>
      </c>
      <c r="F265" s="38">
        <f t="shared" ref="F265:F328" si="48">IF(ISNUMBER(C265),E265/E$437,"")</f>
        <v>0.9962507341567135</v>
      </c>
      <c r="G265" s="39">
        <f t="shared" si="42"/>
        <v>47.759137502697556</v>
      </c>
      <c r="H265" s="39">
        <f t="shared" si="43"/>
        <v>0</v>
      </c>
      <c r="I265" s="37">
        <f t="shared" si="44"/>
        <v>47.759137502697556</v>
      </c>
      <c r="J265" s="40">
        <f t="shared" si="40"/>
        <v>-260.08908913593871</v>
      </c>
      <c r="K265" s="37">
        <f t="shared" si="45"/>
        <v>-212.32995163324114</v>
      </c>
      <c r="L265" s="37">
        <f t="shared" si="46"/>
        <v>1260459.1569711939</v>
      </c>
      <c r="M265" s="37">
        <f t="shared" si="47"/>
        <v>-5603812.0835044999</v>
      </c>
      <c r="N265" s="41">
        <f>'jan-aug'!M265</f>
        <v>-3644352.1493800683</v>
      </c>
      <c r="O265" s="41">
        <f t="shared" ref="O265:O328" si="49">M265-N265</f>
        <v>-1959459.9341244316</v>
      </c>
    </row>
    <row r="266" spans="1:15" s="34" customFormat="1" x14ac:dyDescent="0.3">
      <c r="A266" s="33">
        <v>1504</v>
      </c>
      <c r="B266" s="34" t="s">
        <v>319</v>
      </c>
      <c r="C266" s="36">
        <v>989241</v>
      </c>
      <c r="D266" s="36">
        <v>46316</v>
      </c>
      <c r="E266" s="37">
        <f t="shared" si="41"/>
        <v>21358.515415839018</v>
      </c>
      <c r="F266" s="38">
        <f t="shared" si="48"/>
        <v>1.0060326442125269</v>
      </c>
      <c r="G266" s="39">
        <f t="shared" si="42"/>
        <v>-76.84541360726071</v>
      </c>
      <c r="H266" s="39">
        <f t="shared" si="43"/>
        <v>0</v>
      </c>
      <c r="I266" s="37">
        <f t="shared" si="44"/>
        <v>-76.84541360726071</v>
      </c>
      <c r="J266" s="40">
        <f t="shared" ref="J266:J329" si="50">I$439</f>
        <v>-260.08908913593871</v>
      </c>
      <c r="K266" s="37">
        <f t="shared" si="45"/>
        <v>-336.9345027431994</v>
      </c>
      <c r="L266" s="37">
        <f t="shared" si="46"/>
        <v>-3559172.176633887</v>
      </c>
      <c r="M266" s="37">
        <f t="shared" si="47"/>
        <v>-15605458.429054024</v>
      </c>
      <c r="N266" s="41">
        <f>'jan-aug'!M266</f>
        <v>-12909780.651359843</v>
      </c>
      <c r="O266" s="41">
        <f t="shared" si="49"/>
        <v>-2695677.7776941806</v>
      </c>
    </row>
    <row r="267" spans="1:15" s="34" customFormat="1" x14ac:dyDescent="0.3">
      <c r="A267" s="33">
        <v>1505</v>
      </c>
      <c r="B267" s="34" t="s">
        <v>320</v>
      </c>
      <c r="C267" s="36">
        <v>472541</v>
      </c>
      <c r="D267" s="36">
        <v>24507</v>
      </c>
      <c r="E267" s="37">
        <f t="shared" si="41"/>
        <v>19281.878646917208</v>
      </c>
      <c r="F267" s="38">
        <f t="shared" si="48"/>
        <v>0.90821852469005837</v>
      </c>
      <c r="G267" s="39">
        <f t="shared" si="42"/>
        <v>1169.136647745825</v>
      </c>
      <c r="H267" s="39">
        <f t="shared" si="43"/>
        <v>0</v>
      </c>
      <c r="I267" s="37">
        <f t="shared" si="44"/>
        <v>1169.136647745825</v>
      </c>
      <c r="J267" s="40">
        <f t="shared" si="50"/>
        <v>-260.08908913593871</v>
      </c>
      <c r="K267" s="37">
        <f t="shared" si="45"/>
        <v>909.04755860988632</v>
      </c>
      <c r="L267" s="37">
        <f t="shared" si="46"/>
        <v>28652031.826306935</v>
      </c>
      <c r="M267" s="37">
        <f t="shared" si="47"/>
        <v>22278028.518852483</v>
      </c>
      <c r="N267" s="41">
        <f>'jan-aug'!M267</f>
        <v>18635981.50481746</v>
      </c>
      <c r="O267" s="41">
        <f t="shared" si="49"/>
        <v>3642047.0140350237</v>
      </c>
    </row>
    <row r="268" spans="1:15" s="34" customFormat="1" x14ac:dyDescent="0.3">
      <c r="A268" s="33">
        <v>1511</v>
      </c>
      <c r="B268" s="34" t="s">
        <v>321</v>
      </c>
      <c r="C268" s="36">
        <v>60965</v>
      </c>
      <c r="D268" s="36">
        <v>3258</v>
      </c>
      <c r="E268" s="37">
        <f t="shared" si="41"/>
        <v>18712.400245549416</v>
      </c>
      <c r="F268" s="38">
        <f t="shared" si="48"/>
        <v>0.88139485034773479</v>
      </c>
      <c r="G268" s="39">
        <f t="shared" si="42"/>
        <v>1510.8236885665006</v>
      </c>
      <c r="H268" s="39">
        <f t="shared" si="43"/>
        <v>138.2484279031838</v>
      </c>
      <c r="I268" s="37">
        <f t="shared" si="44"/>
        <v>1649.0721164696843</v>
      </c>
      <c r="J268" s="40">
        <f t="shared" si="50"/>
        <v>-260.08908913593871</v>
      </c>
      <c r="K268" s="37">
        <f t="shared" si="45"/>
        <v>1388.9830273337457</v>
      </c>
      <c r="L268" s="37">
        <f t="shared" si="46"/>
        <v>5372676.9554582313</v>
      </c>
      <c r="M268" s="37">
        <f t="shared" si="47"/>
        <v>4525306.7030533431</v>
      </c>
      <c r="N268" s="41">
        <f>'jan-aug'!M268</f>
        <v>3031802.6242379243</v>
      </c>
      <c r="O268" s="41">
        <f t="shared" si="49"/>
        <v>1493504.0788154188</v>
      </c>
    </row>
    <row r="269" spans="1:15" s="34" customFormat="1" x14ac:dyDescent="0.3">
      <c r="A269" s="33">
        <v>1514</v>
      </c>
      <c r="B269" s="34" t="s">
        <v>178</v>
      </c>
      <c r="C269" s="36">
        <v>50822</v>
      </c>
      <c r="D269" s="36">
        <v>2635</v>
      </c>
      <c r="E269" s="37">
        <f t="shared" si="41"/>
        <v>19287.286527514232</v>
      </c>
      <c r="F269" s="38">
        <f t="shared" si="48"/>
        <v>0.90847324765701953</v>
      </c>
      <c r="G269" s="39">
        <f t="shared" si="42"/>
        <v>1165.8919193876106</v>
      </c>
      <c r="H269" s="39">
        <f t="shared" si="43"/>
        <v>0</v>
      </c>
      <c r="I269" s="37">
        <f t="shared" si="44"/>
        <v>1165.8919193876106</v>
      </c>
      <c r="J269" s="40">
        <f t="shared" si="50"/>
        <v>-260.08908913593871</v>
      </c>
      <c r="K269" s="37">
        <f t="shared" si="45"/>
        <v>905.80283025167194</v>
      </c>
      <c r="L269" s="37">
        <f t="shared" si="46"/>
        <v>3072125.2075863541</v>
      </c>
      <c r="M269" s="37">
        <f t="shared" si="47"/>
        <v>2386790.4577131555</v>
      </c>
      <c r="N269" s="41">
        <f>'jan-aug'!M269</f>
        <v>1452894.8653525126</v>
      </c>
      <c r="O269" s="41">
        <f t="shared" si="49"/>
        <v>933895.59236064297</v>
      </c>
    </row>
    <row r="270" spans="1:15" s="34" customFormat="1" x14ac:dyDescent="0.3">
      <c r="A270" s="33">
        <v>1515</v>
      </c>
      <c r="B270" s="34" t="s">
        <v>322</v>
      </c>
      <c r="C270" s="36">
        <v>203412</v>
      </c>
      <c r="D270" s="36">
        <v>8934</v>
      </c>
      <c r="E270" s="37">
        <f t="shared" si="41"/>
        <v>22768.300873069173</v>
      </c>
      <c r="F270" s="38">
        <f t="shared" si="48"/>
        <v>1.0724366130135536</v>
      </c>
      <c r="G270" s="39">
        <f t="shared" si="42"/>
        <v>-922.71668794535356</v>
      </c>
      <c r="H270" s="39">
        <f t="shared" si="43"/>
        <v>0</v>
      </c>
      <c r="I270" s="37">
        <f t="shared" si="44"/>
        <v>-922.71668794535356</v>
      </c>
      <c r="J270" s="40">
        <f t="shared" si="50"/>
        <v>-260.08908913593871</v>
      </c>
      <c r="K270" s="37">
        <f t="shared" si="45"/>
        <v>-1182.8057770812923</v>
      </c>
      <c r="L270" s="37">
        <f t="shared" si="46"/>
        <v>-8243550.890103789</v>
      </c>
      <c r="M270" s="37">
        <f t="shared" si="47"/>
        <v>-10567186.812444266</v>
      </c>
      <c r="N270" s="41">
        <f>'jan-aug'!M270</f>
        <v>-9240585.0751197971</v>
      </c>
      <c r="O270" s="41">
        <f t="shared" si="49"/>
        <v>-1326601.7373244688</v>
      </c>
    </row>
    <row r="271" spans="1:15" s="34" customFormat="1" x14ac:dyDescent="0.3">
      <c r="A271" s="33">
        <v>1516</v>
      </c>
      <c r="B271" s="34" t="s">
        <v>323</v>
      </c>
      <c r="C271" s="36">
        <v>209192</v>
      </c>
      <c r="D271" s="36">
        <v>8292</v>
      </c>
      <c r="E271" s="37">
        <f t="shared" si="41"/>
        <v>25228.171731789676</v>
      </c>
      <c r="F271" s="38">
        <f t="shared" si="48"/>
        <v>1.1883018937336141</v>
      </c>
      <c r="G271" s="39">
        <f t="shared" si="42"/>
        <v>-2398.6392031776559</v>
      </c>
      <c r="H271" s="39">
        <f t="shared" si="43"/>
        <v>0</v>
      </c>
      <c r="I271" s="37">
        <f t="shared" si="44"/>
        <v>-2398.6392031776559</v>
      </c>
      <c r="J271" s="40">
        <f t="shared" si="50"/>
        <v>-260.08908913593871</v>
      </c>
      <c r="K271" s="37">
        <f t="shared" si="45"/>
        <v>-2658.7282923135945</v>
      </c>
      <c r="L271" s="37">
        <f t="shared" si="46"/>
        <v>-19889516.272749122</v>
      </c>
      <c r="M271" s="37">
        <f t="shared" si="47"/>
        <v>-22046174.999864325</v>
      </c>
      <c r="N271" s="41">
        <f>'jan-aug'!M271</f>
        <v>-16723587.087854639</v>
      </c>
      <c r="O271" s="41">
        <f t="shared" si="49"/>
        <v>-5322587.9120096862</v>
      </c>
    </row>
    <row r="272" spans="1:15" s="34" customFormat="1" x14ac:dyDescent="0.3">
      <c r="A272" s="33">
        <v>1517</v>
      </c>
      <c r="B272" s="34" t="s">
        <v>324</v>
      </c>
      <c r="C272" s="36">
        <v>93258</v>
      </c>
      <c r="D272" s="36">
        <v>5065</v>
      </c>
      <c r="E272" s="37">
        <f t="shared" si="41"/>
        <v>18412.240868706813</v>
      </c>
      <c r="F272" s="38">
        <f t="shared" si="48"/>
        <v>0.86725668925877575</v>
      </c>
      <c r="G272" s="39">
        <f t="shared" si="42"/>
        <v>1690.9193146720622</v>
      </c>
      <c r="H272" s="39">
        <f t="shared" si="43"/>
        <v>243.30420979809477</v>
      </c>
      <c r="I272" s="37">
        <f t="shared" si="44"/>
        <v>1934.2235244701569</v>
      </c>
      <c r="J272" s="40">
        <f t="shared" si="50"/>
        <v>-260.08908913593871</v>
      </c>
      <c r="K272" s="37">
        <f t="shared" si="45"/>
        <v>1674.1344353342183</v>
      </c>
      <c r="L272" s="37">
        <f t="shared" si="46"/>
        <v>9796842.151441345</v>
      </c>
      <c r="M272" s="37">
        <f t="shared" si="47"/>
        <v>8479490.9149678163</v>
      </c>
      <c r="N272" s="41">
        <f>'jan-aug'!M272</f>
        <v>6002950.8722421993</v>
      </c>
      <c r="O272" s="41">
        <f t="shared" si="49"/>
        <v>2476540.0427256171</v>
      </c>
    </row>
    <row r="273" spans="1:15" s="34" customFormat="1" x14ac:dyDescent="0.3">
      <c r="A273" s="33">
        <v>1519</v>
      </c>
      <c r="B273" s="34" t="s">
        <v>325</v>
      </c>
      <c r="C273" s="36">
        <v>156004</v>
      </c>
      <c r="D273" s="36">
        <v>8977</v>
      </c>
      <c r="E273" s="37">
        <f t="shared" si="41"/>
        <v>17378.188704466971</v>
      </c>
      <c r="F273" s="38">
        <f t="shared" si="48"/>
        <v>0.81855057777162443</v>
      </c>
      <c r="G273" s="39">
        <f t="shared" si="42"/>
        <v>2311.3506132159673</v>
      </c>
      <c r="H273" s="39">
        <f t="shared" si="43"/>
        <v>605.22246728203936</v>
      </c>
      <c r="I273" s="37">
        <f t="shared" si="44"/>
        <v>2916.5730804980067</v>
      </c>
      <c r="J273" s="40">
        <f t="shared" si="50"/>
        <v>-260.08908913593871</v>
      </c>
      <c r="K273" s="37">
        <f t="shared" si="45"/>
        <v>2656.4839913620681</v>
      </c>
      <c r="L273" s="37">
        <f t="shared" si="46"/>
        <v>26182076.543630607</v>
      </c>
      <c r="M273" s="37">
        <f t="shared" si="47"/>
        <v>23847256.790457286</v>
      </c>
      <c r="N273" s="41">
        <f>'jan-aug'!M273</f>
        <v>19461908.811474469</v>
      </c>
      <c r="O273" s="41">
        <f t="shared" si="49"/>
        <v>4385347.9789828174</v>
      </c>
    </row>
    <row r="274" spans="1:15" s="34" customFormat="1" x14ac:dyDescent="0.3">
      <c r="A274" s="33">
        <v>1520</v>
      </c>
      <c r="B274" s="34" t="s">
        <v>326</v>
      </c>
      <c r="C274" s="36">
        <v>195798</v>
      </c>
      <c r="D274" s="36">
        <v>10589</v>
      </c>
      <c r="E274" s="37">
        <f t="shared" si="41"/>
        <v>18490.697894040986</v>
      </c>
      <c r="F274" s="38">
        <f t="shared" si="48"/>
        <v>0.87095218621243831</v>
      </c>
      <c r="G274" s="39">
        <f t="shared" si="42"/>
        <v>1643.8450994715581</v>
      </c>
      <c r="H274" s="39">
        <f t="shared" si="43"/>
        <v>215.84425093113404</v>
      </c>
      <c r="I274" s="37">
        <f t="shared" si="44"/>
        <v>1859.6893504026921</v>
      </c>
      <c r="J274" s="40">
        <f t="shared" si="50"/>
        <v>-260.08908913593871</v>
      </c>
      <c r="K274" s="37">
        <f t="shared" si="45"/>
        <v>1599.6002612667535</v>
      </c>
      <c r="L274" s="37">
        <f t="shared" si="46"/>
        <v>19692250.531414106</v>
      </c>
      <c r="M274" s="37">
        <f t="shared" si="47"/>
        <v>16938167.166553654</v>
      </c>
      <c r="N274" s="41">
        <f>'jan-aug'!M274</f>
        <v>12776642.86005383</v>
      </c>
      <c r="O274" s="41">
        <f t="shared" si="49"/>
        <v>4161524.3064998239</v>
      </c>
    </row>
    <row r="275" spans="1:15" s="34" customFormat="1" x14ac:dyDescent="0.3">
      <c r="A275" s="33">
        <v>1523</v>
      </c>
      <c r="B275" s="34" t="s">
        <v>327</v>
      </c>
      <c r="C275" s="36">
        <v>41406</v>
      </c>
      <c r="D275" s="36">
        <v>2294</v>
      </c>
      <c r="E275" s="37">
        <f t="shared" si="41"/>
        <v>18049.694856146471</v>
      </c>
      <c r="F275" s="38">
        <f t="shared" si="48"/>
        <v>0.85017998160547548</v>
      </c>
      <c r="G275" s="39">
        <f t="shared" si="42"/>
        <v>1908.4469222082676</v>
      </c>
      <c r="H275" s="39">
        <f t="shared" si="43"/>
        <v>370.19531419421452</v>
      </c>
      <c r="I275" s="37">
        <f t="shared" si="44"/>
        <v>2278.642236402482</v>
      </c>
      <c r="J275" s="40">
        <f t="shared" si="50"/>
        <v>-260.08908913593871</v>
      </c>
      <c r="K275" s="37">
        <f t="shared" si="45"/>
        <v>2018.5531472665434</v>
      </c>
      <c r="L275" s="37">
        <f t="shared" si="46"/>
        <v>5227205.2903072936</v>
      </c>
      <c r="M275" s="37">
        <f t="shared" si="47"/>
        <v>4630560.9198294505</v>
      </c>
      <c r="N275" s="41">
        <f>'jan-aug'!M275</f>
        <v>3864361.9152860036</v>
      </c>
      <c r="O275" s="41">
        <f t="shared" si="49"/>
        <v>766199.00454344694</v>
      </c>
    </row>
    <row r="276" spans="1:15" s="34" customFormat="1" x14ac:dyDescent="0.3">
      <c r="A276" s="33">
        <v>1524</v>
      </c>
      <c r="B276" s="34" t="s">
        <v>328</v>
      </c>
      <c r="C276" s="36">
        <v>36656</v>
      </c>
      <c r="D276" s="36">
        <v>1676</v>
      </c>
      <c r="E276" s="37">
        <f t="shared" si="41"/>
        <v>21871.12171837709</v>
      </c>
      <c r="F276" s="38">
        <f t="shared" si="48"/>
        <v>1.03017751870132</v>
      </c>
      <c r="G276" s="39">
        <f t="shared" si="42"/>
        <v>-384.40919513010374</v>
      </c>
      <c r="H276" s="39">
        <f t="shared" si="43"/>
        <v>0</v>
      </c>
      <c r="I276" s="37">
        <f t="shared" si="44"/>
        <v>-384.40919513010374</v>
      </c>
      <c r="J276" s="40">
        <f t="shared" si="50"/>
        <v>-260.08908913593871</v>
      </c>
      <c r="K276" s="37">
        <f t="shared" si="45"/>
        <v>-644.49828426604245</v>
      </c>
      <c r="L276" s="37">
        <f t="shared" si="46"/>
        <v>-644269.81103805383</v>
      </c>
      <c r="M276" s="37">
        <f t="shared" si="47"/>
        <v>-1080179.1244298872</v>
      </c>
      <c r="N276" s="41">
        <f>'jan-aug'!M276</f>
        <v>-1798470.1349788203</v>
      </c>
      <c r="O276" s="41">
        <f t="shared" si="49"/>
        <v>718291.01054893318</v>
      </c>
    </row>
    <row r="277" spans="1:15" s="34" customFormat="1" x14ac:dyDescent="0.3">
      <c r="A277" s="33">
        <v>1525</v>
      </c>
      <c r="B277" s="34" t="s">
        <v>329</v>
      </c>
      <c r="C277" s="36">
        <v>86142</v>
      </c>
      <c r="D277" s="36">
        <v>4605</v>
      </c>
      <c r="E277" s="37">
        <f t="shared" si="41"/>
        <v>18706.188925081435</v>
      </c>
      <c r="F277" s="38">
        <f t="shared" si="48"/>
        <v>0.88110228361110565</v>
      </c>
      <c r="G277" s="39">
        <f t="shared" si="42"/>
        <v>1514.550480847289</v>
      </c>
      <c r="H277" s="39">
        <f t="shared" si="43"/>
        <v>140.42239006697707</v>
      </c>
      <c r="I277" s="37">
        <f t="shared" si="44"/>
        <v>1654.972870914266</v>
      </c>
      <c r="J277" s="40">
        <f t="shared" si="50"/>
        <v>-260.08908913593871</v>
      </c>
      <c r="K277" s="37">
        <f t="shared" si="45"/>
        <v>1394.8837817783274</v>
      </c>
      <c r="L277" s="37">
        <f t="shared" si="46"/>
        <v>7621150.0705601946</v>
      </c>
      <c r="M277" s="37">
        <f t="shared" si="47"/>
        <v>6423439.8150891978</v>
      </c>
      <c r="N277" s="41">
        <f>'jan-aug'!M277</f>
        <v>4653866.094111613</v>
      </c>
      <c r="O277" s="41">
        <f t="shared" si="49"/>
        <v>1769573.7209775848</v>
      </c>
    </row>
    <row r="278" spans="1:15" s="34" customFormat="1" x14ac:dyDescent="0.3">
      <c r="A278" s="33">
        <v>1526</v>
      </c>
      <c r="B278" s="34" t="s">
        <v>330</v>
      </c>
      <c r="C278" s="36">
        <v>15337</v>
      </c>
      <c r="D278" s="36">
        <v>1043</v>
      </c>
      <c r="E278" s="37">
        <f t="shared" si="41"/>
        <v>14704.697986577181</v>
      </c>
      <c r="F278" s="38">
        <f t="shared" si="48"/>
        <v>0.69262333592775782</v>
      </c>
      <c r="G278" s="39">
        <f t="shared" si="42"/>
        <v>3915.4450439498414</v>
      </c>
      <c r="H278" s="39">
        <f t="shared" si="43"/>
        <v>1540.9442185434659</v>
      </c>
      <c r="I278" s="37">
        <f t="shared" si="44"/>
        <v>5456.3892624933069</v>
      </c>
      <c r="J278" s="40">
        <f t="shared" si="50"/>
        <v>-260.08908913593871</v>
      </c>
      <c r="K278" s="37">
        <f t="shared" si="45"/>
        <v>5196.3001733573683</v>
      </c>
      <c r="L278" s="37">
        <f t="shared" si="46"/>
        <v>5691014.0007805191</v>
      </c>
      <c r="M278" s="37">
        <f t="shared" si="47"/>
        <v>5419741.0808117352</v>
      </c>
      <c r="N278" s="41">
        <f>'jan-aug'!M278</f>
        <v>4183290.0512830433</v>
      </c>
      <c r="O278" s="41">
        <f t="shared" si="49"/>
        <v>1236451.0295286919</v>
      </c>
    </row>
    <row r="279" spans="1:15" s="34" customFormat="1" x14ac:dyDescent="0.3">
      <c r="A279" s="33">
        <v>1528</v>
      </c>
      <c r="B279" s="34" t="s">
        <v>331</v>
      </c>
      <c r="C279" s="36">
        <v>133827</v>
      </c>
      <c r="D279" s="36">
        <v>7707</v>
      </c>
      <c r="E279" s="37">
        <f t="shared" si="41"/>
        <v>17364.34410276372</v>
      </c>
      <c r="F279" s="38">
        <f t="shared" si="48"/>
        <v>0.81789846684591549</v>
      </c>
      <c r="G279" s="39">
        <f t="shared" si="42"/>
        <v>2319.6573742379178</v>
      </c>
      <c r="H279" s="39">
        <f t="shared" si="43"/>
        <v>610.06807787817718</v>
      </c>
      <c r="I279" s="37">
        <f t="shared" si="44"/>
        <v>2929.7254521160949</v>
      </c>
      <c r="J279" s="40">
        <f t="shared" si="50"/>
        <v>-260.08908913593871</v>
      </c>
      <c r="K279" s="37">
        <f t="shared" si="45"/>
        <v>2669.6363629801563</v>
      </c>
      <c r="L279" s="37">
        <f t="shared" si="46"/>
        <v>22579394.059458744</v>
      </c>
      <c r="M279" s="37">
        <f t="shared" si="47"/>
        <v>20574887.449488066</v>
      </c>
      <c r="N279" s="41">
        <f>'jan-aug'!M279</f>
        <v>14062907.358809603</v>
      </c>
      <c r="O279" s="41">
        <f t="shared" si="49"/>
        <v>6511980.0906784628</v>
      </c>
    </row>
    <row r="280" spans="1:15" s="34" customFormat="1" x14ac:dyDescent="0.3">
      <c r="A280" s="33">
        <v>1529</v>
      </c>
      <c r="B280" s="34" t="s">
        <v>332</v>
      </c>
      <c r="C280" s="36">
        <v>80236</v>
      </c>
      <c r="D280" s="36">
        <v>4465</v>
      </c>
      <c r="E280" s="37">
        <f t="shared" si="41"/>
        <v>17969.988801791715</v>
      </c>
      <c r="F280" s="38">
        <f t="shared" si="48"/>
        <v>0.84642565266167646</v>
      </c>
      <c r="G280" s="39">
        <f t="shared" si="42"/>
        <v>1956.2705548211211</v>
      </c>
      <c r="H280" s="39">
        <f t="shared" si="43"/>
        <v>398.09243321837909</v>
      </c>
      <c r="I280" s="37">
        <f t="shared" si="44"/>
        <v>2354.3629880395001</v>
      </c>
      <c r="J280" s="40">
        <f t="shared" si="50"/>
        <v>-260.08908913593871</v>
      </c>
      <c r="K280" s="37">
        <f t="shared" si="45"/>
        <v>2094.2738989035615</v>
      </c>
      <c r="L280" s="37">
        <f t="shared" si="46"/>
        <v>10512230.741596367</v>
      </c>
      <c r="M280" s="37">
        <f t="shared" si="47"/>
        <v>9350932.9586044028</v>
      </c>
      <c r="N280" s="41">
        <f>'jan-aug'!M280</f>
        <v>7954553.3355501294</v>
      </c>
      <c r="O280" s="41">
        <f t="shared" si="49"/>
        <v>1396379.6230542734</v>
      </c>
    </row>
    <row r="281" spans="1:15" s="34" customFormat="1" x14ac:dyDescent="0.3">
      <c r="A281" s="33">
        <v>1531</v>
      </c>
      <c r="B281" s="34" t="s">
        <v>333</v>
      </c>
      <c r="C281" s="36">
        <v>153911</v>
      </c>
      <c r="D281" s="36">
        <v>8855</v>
      </c>
      <c r="E281" s="37">
        <f t="shared" si="41"/>
        <v>17381.253529079615</v>
      </c>
      <c r="F281" s="38">
        <f t="shared" si="48"/>
        <v>0.81869493769313939</v>
      </c>
      <c r="G281" s="39">
        <f t="shared" si="42"/>
        <v>2309.5117184483811</v>
      </c>
      <c r="H281" s="39">
        <f t="shared" si="43"/>
        <v>604.14977866761399</v>
      </c>
      <c r="I281" s="37">
        <f t="shared" si="44"/>
        <v>2913.6614971159952</v>
      </c>
      <c r="J281" s="40">
        <f t="shared" si="50"/>
        <v>-260.08908913593871</v>
      </c>
      <c r="K281" s="37">
        <f t="shared" si="45"/>
        <v>2653.5724079800566</v>
      </c>
      <c r="L281" s="37">
        <f t="shared" si="46"/>
        <v>25800472.556962136</v>
      </c>
      <c r="M281" s="37">
        <f t="shared" si="47"/>
        <v>23497383.672663402</v>
      </c>
      <c r="N281" s="41">
        <f>'jan-aug'!M281</f>
        <v>17040831.979013752</v>
      </c>
      <c r="O281" s="41">
        <f t="shared" si="49"/>
        <v>6456551.6936496496</v>
      </c>
    </row>
    <row r="282" spans="1:15" s="34" customFormat="1" x14ac:dyDescent="0.3">
      <c r="A282" s="33">
        <v>1532</v>
      </c>
      <c r="B282" s="34" t="s">
        <v>334</v>
      </c>
      <c r="C282" s="36">
        <v>154207</v>
      </c>
      <c r="D282" s="36">
        <v>7924</v>
      </c>
      <c r="E282" s="37">
        <f t="shared" si="41"/>
        <v>19460.75214538112</v>
      </c>
      <c r="F282" s="38">
        <f t="shared" si="48"/>
        <v>0.91664385646689839</v>
      </c>
      <c r="G282" s="39">
        <f t="shared" si="42"/>
        <v>1061.8125486674776</v>
      </c>
      <c r="H282" s="39">
        <f t="shared" si="43"/>
        <v>0</v>
      </c>
      <c r="I282" s="37">
        <f t="shared" si="44"/>
        <v>1061.8125486674776</v>
      </c>
      <c r="J282" s="40">
        <f t="shared" si="50"/>
        <v>-260.08908913593871</v>
      </c>
      <c r="K282" s="37">
        <f t="shared" si="45"/>
        <v>801.72345953153888</v>
      </c>
      <c r="L282" s="37">
        <f t="shared" si="46"/>
        <v>8413802.6356410924</v>
      </c>
      <c r="M282" s="37">
        <f t="shared" si="47"/>
        <v>6352856.693327914</v>
      </c>
      <c r="N282" s="41">
        <f>'jan-aug'!M282</f>
        <v>4266915.1852194676</v>
      </c>
      <c r="O282" s="41">
        <f t="shared" si="49"/>
        <v>2085941.5081084464</v>
      </c>
    </row>
    <row r="283" spans="1:15" s="34" customFormat="1" x14ac:dyDescent="0.3">
      <c r="A283" s="33">
        <v>1534</v>
      </c>
      <c r="B283" s="34" t="s">
        <v>335</v>
      </c>
      <c r="C283" s="36">
        <v>178516</v>
      </c>
      <c r="D283" s="36">
        <v>9120</v>
      </c>
      <c r="E283" s="37">
        <f t="shared" si="41"/>
        <v>19574.122807017542</v>
      </c>
      <c r="F283" s="38">
        <f t="shared" si="48"/>
        <v>0.92198386181285197</v>
      </c>
      <c r="G283" s="39">
        <f t="shared" si="42"/>
        <v>993.79015168562466</v>
      </c>
      <c r="H283" s="39">
        <f t="shared" si="43"/>
        <v>0</v>
      </c>
      <c r="I283" s="37">
        <f t="shared" si="44"/>
        <v>993.79015168562466</v>
      </c>
      <c r="J283" s="40">
        <f t="shared" si="50"/>
        <v>-260.08908913593871</v>
      </c>
      <c r="K283" s="37">
        <f t="shared" si="45"/>
        <v>733.70106254968596</v>
      </c>
      <c r="L283" s="37">
        <f t="shared" si="46"/>
        <v>9063366.1833728962</v>
      </c>
      <c r="M283" s="37">
        <f t="shared" si="47"/>
        <v>6691353.6904531363</v>
      </c>
      <c r="N283" s="41">
        <f>'jan-aug'!M283</f>
        <v>3890682.7977286116</v>
      </c>
      <c r="O283" s="41">
        <f t="shared" si="49"/>
        <v>2800670.8927245247</v>
      </c>
    </row>
    <row r="284" spans="1:15" s="34" customFormat="1" x14ac:dyDescent="0.3">
      <c r="A284" s="33">
        <v>1535</v>
      </c>
      <c r="B284" s="34" t="s">
        <v>336</v>
      </c>
      <c r="C284" s="36">
        <v>128470</v>
      </c>
      <c r="D284" s="36">
        <v>6708</v>
      </c>
      <c r="E284" s="37">
        <f t="shared" si="41"/>
        <v>19151.759093619559</v>
      </c>
      <c r="F284" s="38">
        <f t="shared" si="48"/>
        <v>0.90208961002913068</v>
      </c>
      <c r="G284" s="39">
        <f t="shared" si="42"/>
        <v>1247.2083797244143</v>
      </c>
      <c r="H284" s="39">
        <f t="shared" si="43"/>
        <v>0</v>
      </c>
      <c r="I284" s="37">
        <f t="shared" si="44"/>
        <v>1247.2083797244143</v>
      </c>
      <c r="J284" s="40">
        <f t="shared" si="50"/>
        <v>-260.08908913593871</v>
      </c>
      <c r="K284" s="37">
        <f t="shared" si="45"/>
        <v>987.11929058847556</v>
      </c>
      <c r="L284" s="37">
        <f t="shared" si="46"/>
        <v>8366273.8111913707</v>
      </c>
      <c r="M284" s="37">
        <f t="shared" si="47"/>
        <v>6621596.2012674939</v>
      </c>
      <c r="N284" s="41">
        <f>'jan-aug'!M284</f>
        <v>4407157.4788556565</v>
      </c>
      <c r="O284" s="41">
        <f t="shared" si="49"/>
        <v>2214438.7224118374</v>
      </c>
    </row>
    <row r="285" spans="1:15" s="34" customFormat="1" x14ac:dyDescent="0.3">
      <c r="A285" s="33">
        <v>1539</v>
      </c>
      <c r="B285" s="34" t="s">
        <v>337</v>
      </c>
      <c r="C285" s="36">
        <v>142106</v>
      </c>
      <c r="D285" s="36">
        <v>7445</v>
      </c>
      <c r="E285" s="37">
        <f t="shared" si="41"/>
        <v>19087.441235728678</v>
      </c>
      <c r="F285" s="38">
        <f t="shared" si="48"/>
        <v>0.89906009868977677</v>
      </c>
      <c r="G285" s="39">
        <f t="shared" si="42"/>
        <v>1285.799094458943</v>
      </c>
      <c r="H285" s="39">
        <f t="shared" si="43"/>
        <v>6.9840813404418434</v>
      </c>
      <c r="I285" s="37">
        <f t="shared" si="44"/>
        <v>1292.7831757993849</v>
      </c>
      <c r="J285" s="40">
        <f t="shared" si="50"/>
        <v>-260.08908913593871</v>
      </c>
      <c r="K285" s="37">
        <f t="shared" si="45"/>
        <v>1032.6940866634463</v>
      </c>
      <c r="L285" s="37">
        <f t="shared" si="46"/>
        <v>9624770.743826421</v>
      </c>
      <c r="M285" s="37">
        <f t="shared" si="47"/>
        <v>7688407.4752093581</v>
      </c>
      <c r="N285" s="41">
        <f>'jan-aug'!M285</f>
        <v>5996367.7677873997</v>
      </c>
      <c r="O285" s="41">
        <f t="shared" si="49"/>
        <v>1692039.7074219584</v>
      </c>
    </row>
    <row r="286" spans="1:15" s="34" customFormat="1" x14ac:dyDescent="0.3">
      <c r="A286" s="33">
        <v>1543</v>
      </c>
      <c r="B286" s="34" t="s">
        <v>338</v>
      </c>
      <c r="C286" s="36">
        <v>63036</v>
      </c>
      <c r="D286" s="36">
        <v>2975</v>
      </c>
      <c r="E286" s="37">
        <f t="shared" si="41"/>
        <v>21188.571428571428</v>
      </c>
      <c r="F286" s="38">
        <f t="shared" si="48"/>
        <v>0.99802791188211193</v>
      </c>
      <c r="G286" s="39">
        <f t="shared" si="42"/>
        <v>25.120978753293457</v>
      </c>
      <c r="H286" s="39">
        <f t="shared" si="43"/>
        <v>0</v>
      </c>
      <c r="I286" s="37">
        <f t="shared" si="44"/>
        <v>25.120978753293457</v>
      </c>
      <c r="J286" s="40">
        <f t="shared" si="50"/>
        <v>-260.08908913593871</v>
      </c>
      <c r="K286" s="37">
        <f t="shared" si="45"/>
        <v>-234.96811038264525</v>
      </c>
      <c r="L286" s="37">
        <f t="shared" si="46"/>
        <v>74734.911791048042</v>
      </c>
      <c r="M286" s="37">
        <f t="shared" si="47"/>
        <v>-699030.12838836957</v>
      </c>
      <c r="N286" s="41">
        <f>'jan-aug'!M286</f>
        <v>-2113273.5391181349</v>
      </c>
      <c r="O286" s="41">
        <f t="shared" si="49"/>
        <v>1414243.4107297654</v>
      </c>
    </row>
    <row r="287" spans="1:15" s="34" customFormat="1" x14ac:dyDescent="0.3">
      <c r="A287" s="33">
        <v>1545</v>
      </c>
      <c r="B287" s="34" t="s">
        <v>339</v>
      </c>
      <c r="C287" s="36">
        <v>38861</v>
      </c>
      <c r="D287" s="36">
        <v>2068</v>
      </c>
      <c r="E287" s="37">
        <f t="shared" si="41"/>
        <v>18791.586073500966</v>
      </c>
      <c r="F287" s="38">
        <f t="shared" si="48"/>
        <v>0.88512467549368945</v>
      </c>
      <c r="G287" s="39">
        <f t="shared" si="42"/>
        <v>1463.31219179557</v>
      </c>
      <c r="H287" s="39">
        <f t="shared" si="43"/>
        <v>110.53338812014098</v>
      </c>
      <c r="I287" s="37">
        <f t="shared" si="44"/>
        <v>1573.8455799157109</v>
      </c>
      <c r="J287" s="40">
        <f t="shared" si="50"/>
        <v>-260.08908913593871</v>
      </c>
      <c r="K287" s="37">
        <f t="shared" si="45"/>
        <v>1313.7564907797723</v>
      </c>
      <c r="L287" s="37">
        <f t="shared" si="46"/>
        <v>3254712.65926569</v>
      </c>
      <c r="M287" s="37">
        <f t="shared" si="47"/>
        <v>2716848.4229325689</v>
      </c>
      <c r="N287" s="41">
        <f>'jan-aug'!M287</f>
        <v>1790594.176465322</v>
      </c>
      <c r="O287" s="41">
        <f t="shared" si="49"/>
        <v>926254.24646724691</v>
      </c>
    </row>
    <row r="288" spans="1:15" s="34" customFormat="1" x14ac:dyDescent="0.3">
      <c r="A288" s="33">
        <v>1546</v>
      </c>
      <c r="B288" s="34" t="s">
        <v>340</v>
      </c>
      <c r="C288" s="36">
        <v>28989</v>
      </c>
      <c r="D288" s="36">
        <v>1262</v>
      </c>
      <c r="E288" s="37">
        <f t="shared" si="41"/>
        <v>22970.681458003168</v>
      </c>
      <c r="F288" s="38">
        <f t="shared" si="48"/>
        <v>1.081969179815806</v>
      </c>
      <c r="G288" s="39">
        <f t="shared" si="42"/>
        <v>-1044.1450389057507</v>
      </c>
      <c r="H288" s="39">
        <f t="shared" si="43"/>
        <v>0</v>
      </c>
      <c r="I288" s="37">
        <f t="shared" si="44"/>
        <v>-1044.1450389057507</v>
      </c>
      <c r="J288" s="40">
        <f t="shared" si="50"/>
        <v>-260.08908913593871</v>
      </c>
      <c r="K288" s="37">
        <f t="shared" si="45"/>
        <v>-1304.2341280416895</v>
      </c>
      <c r="L288" s="37">
        <f t="shared" si="46"/>
        <v>-1317711.0390990574</v>
      </c>
      <c r="M288" s="37">
        <f t="shared" si="47"/>
        <v>-1645943.4695886122</v>
      </c>
      <c r="N288" s="41">
        <f>'jan-aug'!M288</f>
        <v>-1428905.0777704485</v>
      </c>
      <c r="O288" s="41">
        <f t="shared" si="49"/>
        <v>-217038.39181816368</v>
      </c>
    </row>
    <row r="289" spans="1:15" s="34" customFormat="1" x14ac:dyDescent="0.3">
      <c r="A289" s="33">
        <v>1547</v>
      </c>
      <c r="B289" s="34" t="s">
        <v>341</v>
      </c>
      <c r="C289" s="36">
        <v>74852</v>
      </c>
      <c r="D289" s="36">
        <v>3466</v>
      </c>
      <c r="E289" s="37">
        <f t="shared" si="41"/>
        <v>21596.076168493943</v>
      </c>
      <c r="F289" s="38">
        <f t="shared" si="48"/>
        <v>1.0172222736180108</v>
      </c>
      <c r="G289" s="39">
        <f t="shared" si="42"/>
        <v>-219.38186520021554</v>
      </c>
      <c r="H289" s="39">
        <f t="shared" si="43"/>
        <v>0</v>
      </c>
      <c r="I289" s="37">
        <f t="shared" si="44"/>
        <v>-219.38186520021554</v>
      </c>
      <c r="J289" s="40">
        <f t="shared" si="50"/>
        <v>-260.08908913593871</v>
      </c>
      <c r="K289" s="37">
        <f t="shared" si="45"/>
        <v>-479.47095433615425</v>
      </c>
      <c r="L289" s="37">
        <f t="shared" si="46"/>
        <v>-760377.54478394706</v>
      </c>
      <c r="M289" s="37">
        <f t="shared" si="47"/>
        <v>-1661846.3277291106</v>
      </c>
      <c r="N289" s="41">
        <f>'jan-aug'!M289</f>
        <v>-1193156.7349860303</v>
      </c>
      <c r="O289" s="41">
        <f t="shared" si="49"/>
        <v>-468689.59274308034</v>
      </c>
    </row>
    <row r="290" spans="1:15" s="34" customFormat="1" x14ac:dyDescent="0.3">
      <c r="A290" s="33">
        <v>1548</v>
      </c>
      <c r="B290" s="34" t="s">
        <v>342</v>
      </c>
      <c r="C290" s="36">
        <v>173184</v>
      </c>
      <c r="D290" s="36">
        <v>9787</v>
      </c>
      <c r="E290" s="37">
        <f t="shared" si="41"/>
        <v>17695.310105241646</v>
      </c>
      <c r="F290" s="38">
        <f t="shared" si="48"/>
        <v>0.83348768717020827</v>
      </c>
      <c r="G290" s="39">
        <f t="shared" si="42"/>
        <v>2121.0777727511622</v>
      </c>
      <c r="H290" s="39">
        <f t="shared" si="43"/>
        <v>494.22997701090316</v>
      </c>
      <c r="I290" s="37">
        <f t="shared" si="44"/>
        <v>2615.3077497620652</v>
      </c>
      <c r="J290" s="40">
        <f t="shared" si="50"/>
        <v>-260.08908913593871</v>
      </c>
      <c r="K290" s="37">
        <f t="shared" si="45"/>
        <v>2355.2186606261266</v>
      </c>
      <c r="L290" s="37">
        <f t="shared" si="46"/>
        <v>25596016.946921334</v>
      </c>
      <c r="M290" s="37">
        <f t="shared" si="47"/>
        <v>23050525.0315479</v>
      </c>
      <c r="N290" s="41">
        <f>'jan-aug'!M290</f>
        <v>17827025.486008763</v>
      </c>
      <c r="O290" s="41">
        <f t="shared" si="49"/>
        <v>5223499.545539137</v>
      </c>
    </row>
    <row r="291" spans="1:15" s="34" customFormat="1" x14ac:dyDescent="0.3">
      <c r="A291" s="33">
        <v>1551</v>
      </c>
      <c r="B291" s="34" t="s">
        <v>343</v>
      </c>
      <c r="C291" s="36">
        <v>61420</v>
      </c>
      <c r="D291" s="36">
        <v>3463</v>
      </c>
      <c r="E291" s="37">
        <f t="shared" si="41"/>
        <v>17736.066993935892</v>
      </c>
      <c r="F291" s="38">
        <f t="shared" si="48"/>
        <v>0.83540742549024816</v>
      </c>
      <c r="G291" s="39">
        <f t="shared" si="42"/>
        <v>2096.6236395346145</v>
      </c>
      <c r="H291" s="39">
        <f t="shared" si="43"/>
        <v>479.96506596791693</v>
      </c>
      <c r="I291" s="37">
        <f t="shared" si="44"/>
        <v>2576.5887055025314</v>
      </c>
      <c r="J291" s="40">
        <f t="shared" si="50"/>
        <v>-260.08908913593871</v>
      </c>
      <c r="K291" s="37">
        <f t="shared" si="45"/>
        <v>2316.4996163665928</v>
      </c>
      <c r="L291" s="37">
        <f t="shared" si="46"/>
        <v>8922726.6871552654</v>
      </c>
      <c r="M291" s="37">
        <f t="shared" si="47"/>
        <v>8022038.1714775106</v>
      </c>
      <c r="N291" s="41">
        <f>'jan-aug'!M291</f>
        <v>6587153.4492743807</v>
      </c>
      <c r="O291" s="41">
        <f t="shared" si="49"/>
        <v>1434884.7222031299</v>
      </c>
    </row>
    <row r="292" spans="1:15" s="34" customFormat="1" x14ac:dyDescent="0.3">
      <c r="A292" s="33">
        <v>1554</v>
      </c>
      <c r="B292" s="34" t="s">
        <v>344</v>
      </c>
      <c r="C292" s="36">
        <v>110330</v>
      </c>
      <c r="D292" s="36">
        <v>5794</v>
      </c>
      <c r="E292" s="37">
        <f t="shared" si="41"/>
        <v>19042.11253020366</v>
      </c>
      <c r="F292" s="38">
        <f t="shared" si="48"/>
        <v>0.8969250178290421</v>
      </c>
      <c r="G292" s="39">
        <f t="shared" si="42"/>
        <v>1312.9963177739539</v>
      </c>
      <c r="H292" s="39">
        <f t="shared" si="43"/>
        <v>22.8491282741983</v>
      </c>
      <c r="I292" s="37">
        <f t="shared" si="44"/>
        <v>1335.8454460481523</v>
      </c>
      <c r="J292" s="40">
        <f t="shared" si="50"/>
        <v>-260.08908913593871</v>
      </c>
      <c r="K292" s="37">
        <f t="shared" si="45"/>
        <v>1075.7563569122135</v>
      </c>
      <c r="L292" s="37">
        <f t="shared" si="46"/>
        <v>7739888.5144029949</v>
      </c>
      <c r="M292" s="37">
        <f t="shared" si="47"/>
        <v>6232932.3319493653</v>
      </c>
      <c r="N292" s="41">
        <f>'jan-aug'!M292</f>
        <v>5027930.8793230578</v>
      </c>
      <c r="O292" s="41">
        <f t="shared" si="49"/>
        <v>1205001.4526263075</v>
      </c>
    </row>
    <row r="293" spans="1:15" s="34" customFormat="1" x14ac:dyDescent="0.3">
      <c r="A293" s="33">
        <v>1557</v>
      </c>
      <c r="B293" s="34" t="s">
        <v>345</v>
      </c>
      <c r="C293" s="36">
        <v>47590</v>
      </c>
      <c r="D293" s="36">
        <v>2580</v>
      </c>
      <c r="E293" s="37">
        <f t="shared" si="41"/>
        <v>18445.736434108527</v>
      </c>
      <c r="F293" s="38">
        <f t="shared" si="48"/>
        <v>0.86883440341982132</v>
      </c>
      <c r="G293" s="39">
        <f t="shared" si="42"/>
        <v>1670.8219754310339</v>
      </c>
      <c r="H293" s="39">
        <f t="shared" si="43"/>
        <v>231.58076190749486</v>
      </c>
      <c r="I293" s="37">
        <f t="shared" si="44"/>
        <v>1902.4027373385288</v>
      </c>
      <c r="J293" s="40">
        <f t="shared" si="50"/>
        <v>-260.08908913593871</v>
      </c>
      <c r="K293" s="37">
        <f t="shared" si="45"/>
        <v>1642.3136482025902</v>
      </c>
      <c r="L293" s="37">
        <f t="shared" si="46"/>
        <v>4908199.0623334041</v>
      </c>
      <c r="M293" s="37">
        <f t="shared" si="47"/>
        <v>4237169.2123626824</v>
      </c>
      <c r="N293" s="41">
        <f>'jan-aug'!M293</f>
        <v>2919949.4077758901</v>
      </c>
      <c r="O293" s="41">
        <f t="shared" si="49"/>
        <v>1317219.8045867924</v>
      </c>
    </row>
    <row r="294" spans="1:15" s="34" customFormat="1" x14ac:dyDescent="0.3">
      <c r="A294" s="33">
        <v>1560</v>
      </c>
      <c r="B294" s="34" t="s">
        <v>346</v>
      </c>
      <c r="C294" s="36">
        <v>48966</v>
      </c>
      <c r="D294" s="36">
        <v>3090</v>
      </c>
      <c r="E294" s="37">
        <f t="shared" si="41"/>
        <v>15846.601941747573</v>
      </c>
      <c r="F294" s="38">
        <f t="shared" si="48"/>
        <v>0.74640950191778221</v>
      </c>
      <c r="G294" s="39">
        <f t="shared" si="42"/>
        <v>3230.3026708476064</v>
      </c>
      <c r="H294" s="39">
        <f t="shared" si="43"/>
        <v>1141.2778342338288</v>
      </c>
      <c r="I294" s="37">
        <f t="shared" si="44"/>
        <v>4371.5805050814351</v>
      </c>
      <c r="J294" s="40">
        <f t="shared" si="50"/>
        <v>-260.08908913593871</v>
      </c>
      <c r="K294" s="37">
        <f t="shared" si="45"/>
        <v>4111.4914159454966</v>
      </c>
      <c r="L294" s="37">
        <f t="shared" si="46"/>
        <v>13508183.760701634</v>
      </c>
      <c r="M294" s="37">
        <f t="shared" si="47"/>
        <v>12704508.475271584</v>
      </c>
      <c r="N294" s="41">
        <f>'jan-aug'!M294</f>
        <v>10181017.313964143</v>
      </c>
      <c r="O294" s="41">
        <f t="shared" si="49"/>
        <v>2523491.1613074411</v>
      </c>
    </row>
    <row r="295" spans="1:15" s="34" customFormat="1" x14ac:dyDescent="0.3">
      <c r="A295" s="33">
        <v>1563</v>
      </c>
      <c r="B295" s="34" t="s">
        <v>347</v>
      </c>
      <c r="C295" s="36">
        <v>146266</v>
      </c>
      <c r="D295" s="36">
        <v>7155</v>
      </c>
      <c r="E295" s="37">
        <f t="shared" si="41"/>
        <v>20442.487770789656</v>
      </c>
      <c r="F295" s="38">
        <f t="shared" si="48"/>
        <v>0.96288574490896495</v>
      </c>
      <c r="G295" s="39">
        <f t="shared" si="42"/>
        <v>472.77117342235647</v>
      </c>
      <c r="H295" s="39">
        <f t="shared" si="43"/>
        <v>0</v>
      </c>
      <c r="I295" s="37">
        <f t="shared" si="44"/>
        <v>472.77117342235647</v>
      </c>
      <c r="J295" s="40">
        <f t="shared" si="50"/>
        <v>-260.08908913593871</v>
      </c>
      <c r="K295" s="37">
        <f t="shared" si="45"/>
        <v>212.68208428641776</v>
      </c>
      <c r="L295" s="37">
        <f t="shared" si="46"/>
        <v>3382677.7458369606</v>
      </c>
      <c r="M295" s="37">
        <f t="shared" si="47"/>
        <v>1521740.3130693191</v>
      </c>
      <c r="N295" s="41">
        <f>'jan-aug'!M295</f>
        <v>-266343.9234925168</v>
      </c>
      <c r="O295" s="41">
        <f t="shared" si="49"/>
        <v>1788084.236561836</v>
      </c>
    </row>
    <row r="296" spans="1:15" s="34" customFormat="1" x14ac:dyDescent="0.3">
      <c r="A296" s="33">
        <v>1566</v>
      </c>
      <c r="B296" s="34" t="s">
        <v>348</v>
      </c>
      <c r="C296" s="36">
        <v>98753</v>
      </c>
      <c r="D296" s="36">
        <v>5976</v>
      </c>
      <c r="E296" s="37">
        <f t="shared" si="41"/>
        <v>16524.933065595716</v>
      </c>
      <c r="F296" s="38">
        <f t="shared" si="48"/>
        <v>0.77836037682131287</v>
      </c>
      <c r="G296" s="39">
        <f t="shared" si="42"/>
        <v>2823.3039965387202</v>
      </c>
      <c r="H296" s="39">
        <f t="shared" si="43"/>
        <v>903.86194088697846</v>
      </c>
      <c r="I296" s="37">
        <f t="shared" si="44"/>
        <v>3727.1659374256988</v>
      </c>
      <c r="J296" s="40">
        <f t="shared" si="50"/>
        <v>-260.08908913593871</v>
      </c>
      <c r="K296" s="37">
        <f t="shared" si="45"/>
        <v>3467.0768482897602</v>
      </c>
      <c r="L296" s="37">
        <f t="shared" si="46"/>
        <v>22273543.642055977</v>
      </c>
      <c r="M296" s="37">
        <f t="shared" si="47"/>
        <v>20719251.245379608</v>
      </c>
      <c r="N296" s="41">
        <f>'jan-aug'!M296</f>
        <v>15468877.465452986</v>
      </c>
      <c r="O296" s="41">
        <f t="shared" si="49"/>
        <v>5250373.7799266223</v>
      </c>
    </row>
    <row r="297" spans="1:15" s="34" customFormat="1" x14ac:dyDescent="0.3">
      <c r="A297" s="33">
        <v>1567</v>
      </c>
      <c r="B297" s="34" t="s">
        <v>349</v>
      </c>
      <c r="C297" s="36">
        <v>34689</v>
      </c>
      <c r="D297" s="36">
        <v>2038</v>
      </c>
      <c r="E297" s="37">
        <f t="shared" si="41"/>
        <v>17021.099116781159</v>
      </c>
      <c r="F297" s="38">
        <f t="shared" si="48"/>
        <v>0.80173087962659739</v>
      </c>
      <c r="G297" s="39">
        <f t="shared" si="42"/>
        <v>2525.6043658274543</v>
      </c>
      <c r="H297" s="39">
        <f t="shared" si="43"/>
        <v>730.20382297207357</v>
      </c>
      <c r="I297" s="37">
        <f t="shared" si="44"/>
        <v>3255.8081887995277</v>
      </c>
      <c r="J297" s="40">
        <f t="shared" si="50"/>
        <v>-260.08908913593871</v>
      </c>
      <c r="K297" s="37">
        <f t="shared" si="45"/>
        <v>2995.7190996635891</v>
      </c>
      <c r="L297" s="37">
        <f t="shared" si="46"/>
        <v>6635337.0887734378</v>
      </c>
      <c r="M297" s="37">
        <f t="shared" si="47"/>
        <v>6105275.5251143947</v>
      </c>
      <c r="N297" s="41">
        <f>'jan-aug'!M297</f>
        <v>4288634.299630722</v>
      </c>
      <c r="O297" s="41">
        <f t="shared" si="49"/>
        <v>1816641.2254836727</v>
      </c>
    </row>
    <row r="298" spans="1:15" s="34" customFormat="1" x14ac:dyDescent="0.3">
      <c r="A298" s="33">
        <v>1571</v>
      </c>
      <c r="B298" s="34" t="s">
        <v>350</v>
      </c>
      <c r="C298" s="36">
        <v>25937</v>
      </c>
      <c r="D298" s="36">
        <v>1563</v>
      </c>
      <c r="E298" s="37">
        <f t="shared" si="41"/>
        <v>16594.369801663466</v>
      </c>
      <c r="F298" s="38">
        <f t="shared" si="48"/>
        <v>0.78163099848352457</v>
      </c>
      <c r="G298" s="39">
        <f t="shared" si="42"/>
        <v>2781.6419548980703</v>
      </c>
      <c r="H298" s="39">
        <f t="shared" si="43"/>
        <v>879.55908326326607</v>
      </c>
      <c r="I298" s="37">
        <f t="shared" si="44"/>
        <v>3661.2010381613363</v>
      </c>
      <c r="J298" s="40">
        <f t="shared" si="50"/>
        <v>-260.08908913593871</v>
      </c>
      <c r="K298" s="37">
        <f t="shared" si="45"/>
        <v>3401.1119490253977</v>
      </c>
      <c r="L298" s="37">
        <f t="shared" si="46"/>
        <v>5722457.2226461684</v>
      </c>
      <c r="M298" s="37">
        <f t="shared" si="47"/>
        <v>5315937.9763266966</v>
      </c>
      <c r="N298" s="41">
        <f>'jan-aug'!M298</f>
        <v>4640294.5830828333</v>
      </c>
      <c r="O298" s="41">
        <f t="shared" si="49"/>
        <v>675643.39324386325</v>
      </c>
    </row>
    <row r="299" spans="1:15" s="34" customFormat="1" x14ac:dyDescent="0.3">
      <c r="A299" s="33">
        <v>1573</v>
      </c>
      <c r="B299" s="34" t="s">
        <v>351</v>
      </c>
      <c r="C299" s="36">
        <v>36253</v>
      </c>
      <c r="D299" s="36">
        <v>2146</v>
      </c>
      <c r="E299" s="37">
        <f t="shared" si="41"/>
        <v>16893.289841565704</v>
      </c>
      <c r="F299" s="38">
        <f t="shared" si="48"/>
        <v>0.79571078410045715</v>
      </c>
      <c r="G299" s="39">
        <f t="shared" si="42"/>
        <v>2602.2899309567279</v>
      </c>
      <c r="H299" s="39">
        <f t="shared" si="43"/>
        <v>774.93706929748294</v>
      </c>
      <c r="I299" s="37">
        <f t="shared" si="44"/>
        <v>3377.2270002542109</v>
      </c>
      <c r="J299" s="40">
        <f t="shared" si="50"/>
        <v>-260.08908913593871</v>
      </c>
      <c r="K299" s="37">
        <f t="shared" si="45"/>
        <v>3117.1379111182723</v>
      </c>
      <c r="L299" s="37">
        <f t="shared" si="46"/>
        <v>7247529.1425455362</v>
      </c>
      <c r="M299" s="37">
        <f t="shared" si="47"/>
        <v>6689377.9572598124</v>
      </c>
      <c r="N299" s="41">
        <f>'jan-aug'!M299</f>
        <v>5320849.8562352909</v>
      </c>
      <c r="O299" s="41">
        <f t="shared" si="49"/>
        <v>1368528.1010245215</v>
      </c>
    </row>
    <row r="300" spans="1:15" s="34" customFormat="1" x14ac:dyDescent="0.3">
      <c r="A300" s="33">
        <v>1576</v>
      </c>
      <c r="B300" s="34" t="s">
        <v>352</v>
      </c>
      <c r="C300" s="36">
        <v>60424</v>
      </c>
      <c r="D300" s="36">
        <v>3549</v>
      </c>
      <c r="E300" s="37">
        <f t="shared" si="41"/>
        <v>17025.641025641027</v>
      </c>
      <c r="F300" s="38">
        <f t="shared" si="48"/>
        <v>0.80194481343665414</v>
      </c>
      <c r="G300" s="39">
        <f t="shared" si="42"/>
        <v>2522.8792205115337</v>
      </c>
      <c r="H300" s="39">
        <f t="shared" si="43"/>
        <v>728.61415487111969</v>
      </c>
      <c r="I300" s="37">
        <f t="shared" si="44"/>
        <v>3251.4933753826535</v>
      </c>
      <c r="J300" s="40">
        <f t="shared" si="50"/>
        <v>-260.08908913593871</v>
      </c>
      <c r="K300" s="37">
        <f t="shared" si="45"/>
        <v>2991.4042862467149</v>
      </c>
      <c r="L300" s="37">
        <f t="shared" si="46"/>
        <v>11539549.989233037</v>
      </c>
      <c r="M300" s="37">
        <f t="shared" si="47"/>
        <v>10616493.811889591</v>
      </c>
      <c r="N300" s="41">
        <f>'jan-aug'!M300</f>
        <v>8276558.4295335747</v>
      </c>
      <c r="O300" s="41">
        <f t="shared" si="49"/>
        <v>2339935.382356016</v>
      </c>
    </row>
    <row r="301" spans="1:15" s="34" customFormat="1" x14ac:dyDescent="0.3">
      <c r="A301" s="33">
        <v>1601</v>
      </c>
      <c r="B301" s="34" t="s">
        <v>353</v>
      </c>
      <c r="C301" s="36">
        <v>3853627</v>
      </c>
      <c r="D301" s="36">
        <v>184960</v>
      </c>
      <c r="E301" s="37">
        <f t="shared" si="41"/>
        <v>20834.921064013841</v>
      </c>
      <c r="F301" s="38">
        <f t="shared" si="48"/>
        <v>0.98137020864498758</v>
      </c>
      <c r="G301" s="39">
        <f t="shared" si="42"/>
        <v>237.31119748784548</v>
      </c>
      <c r="H301" s="39">
        <f t="shared" si="43"/>
        <v>0</v>
      </c>
      <c r="I301" s="37">
        <f t="shared" si="44"/>
        <v>237.31119748784548</v>
      </c>
      <c r="J301" s="40">
        <f t="shared" si="50"/>
        <v>-260.08908913593871</v>
      </c>
      <c r="K301" s="37">
        <f t="shared" si="45"/>
        <v>-22.777891648093231</v>
      </c>
      <c r="L301" s="37">
        <f t="shared" si="46"/>
        <v>43893079.087351896</v>
      </c>
      <c r="M301" s="37">
        <f t="shared" si="47"/>
        <v>-4212998.8392313244</v>
      </c>
      <c r="N301" s="41">
        <f>'jan-aug'!M301</f>
        <v>13011587.967969764</v>
      </c>
      <c r="O301" s="41">
        <f t="shared" si="49"/>
        <v>-17224586.807201087</v>
      </c>
    </row>
    <row r="302" spans="1:15" s="34" customFormat="1" x14ac:dyDescent="0.3">
      <c r="A302" s="33">
        <v>1612</v>
      </c>
      <c r="B302" s="34" t="s">
        <v>354</v>
      </c>
      <c r="C302" s="36">
        <v>74303</v>
      </c>
      <c r="D302" s="36">
        <v>4254</v>
      </c>
      <c r="E302" s="37">
        <f t="shared" si="41"/>
        <v>17466.619652092148</v>
      </c>
      <c r="F302" s="38">
        <f t="shared" si="48"/>
        <v>0.82271586821140852</v>
      </c>
      <c r="G302" s="39">
        <f t="shared" si="42"/>
        <v>2258.2920446408611</v>
      </c>
      <c r="H302" s="39">
        <f t="shared" si="43"/>
        <v>574.27163561322755</v>
      </c>
      <c r="I302" s="37">
        <f t="shared" si="44"/>
        <v>2832.5636802540885</v>
      </c>
      <c r="J302" s="40">
        <f t="shared" si="50"/>
        <v>-260.08908913593871</v>
      </c>
      <c r="K302" s="37">
        <f t="shared" si="45"/>
        <v>2572.4745911181499</v>
      </c>
      <c r="L302" s="37">
        <f t="shared" si="46"/>
        <v>12049725.895800892</v>
      </c>
      <c r="M302" s="37">
        <f t="shared" si="47"/>
        <v>10943306.91061661</v>
      </c>
      <c r="N302" s="41">
        <f>'jan-aug'!M302</f>
        <v>8663090.535146758</v>
      </c>
      <c r="O302" s="41">
        <f t="shared" si="49"/>
        <v>2280216.3754698522</v>
      </c>
    </row>
    <row r="303" spans="1:15" s="34" customFormat="1" x14ac:dyDescent="0.3">
      <c r="A303" s="33">
        <v>1613</v>
      </c>
      <c r="B303" s="34" t="s">
        <v>355</v>
      </c>
      <c r="C303" s="36">
        <v>16511</v>
      </c>
      <c r="D303" s="36">
        <v>982</v>
      </c>
      <c r="E303" s="37">
        <f t="shared" si="41"/>
        <v>16813.645621181262</v>
      </c>
      <c r="F303" s="38">
        <f t="shared" si="48"/>
        <v>0.7919593676714769</v>
      </c>
      <c r="G303" s="39">
        <f t="shared" si="42"/>
        <v>2650.0764631873926</v>
      </c>
      <c r="H303" s="39">
        <f t="shared" si="43"/>
        <v>802.81254643203749</v>
      </c>
      <c r="I303" s="37">
        <f t="shared" si="44"/>
        <v>3452.88900961943</v>
      </c>
      <c r="J303" s="40">
        <f t="shared" si="50"/>
        <v>-260.08908913593871</v>
      </c>
      <c r="K303" s="37">
        <f t="shared" si="45"/>
        <v>3192.7999204834914</v>
      </c>
      <c r="L303" s="37">
        <f t="shared" si="46"/>
        <v>3390737.0074462802</v>
      </c>
      <c r="M303" s="37">
        <f t="shared" si="47"/>
        <v>3135329.5219147885</v>
      </c>
      <c r="N303" s="41">
        <f>'jan-aug'!M303</f>
        <v>2713876.6350526819</v>
      </c>
      <c r="O303" s="41">
        <f t="shared" si="49"/>
        <v>421452.88686210662</v>
      </c>
    </row>
    <row r="304" spans="1:15" s="34" customFormat="1" x14ac:dyDescent="0.3">
      <c r="A304" s="33">
        <v>1617</v>
      </c>
      <c r="B304" s="34" t="s">
        <v>356</v>
      </c>
      <c r="C304" s="36">
        <v>74328</v>
      </c>
      <c r="D304" s="36">
        <v>4569</v>
      </c>
      <c r="E304" s="37">
        <f t="shared" si="41"/>
        <v>16267.892317793829</v>
      </c>
      <c r="F304" s="38">
        <f t="shared" si="48"/>
        <v>0.766253197172032</v>
      </c>
      <c r="G304" s="39">
        <f t="shared" si="42"/>
        <v>2977.5284452198525</v>
      </c>
      <c r="H304" s="39">
        <f t="shared" si="43"/>
        <v>993.82620261763918</v>
      </c>
      <c r="I304" s="37">
        <f t="shared" si="44"/>
        <v>3971.3546478374919</v>
      </c>
      <c r="J304" s="40">
        <f t="shared" si="50"/>
        <v>-260.08908913593871</v>
      </c>
      <c r="K304" s="37">
        <f t="shared" si="45"/>
        <v>3711.2655587015533</v>
      </c>
      <c r="L304" s="37">
        <f t="shared" si="46"/>
        <v>18145119.385969501</v>
      </c>
      <c r="M304" s="37">
        <f t="shared" si="47"/>
        <v>16956772.337707397</v>
      </c>
      <c r="N304" s="41">
        <f>'jan-aug'!M304</f>
        <v>13458294.241910085</v>
      </c>
      <c r="O304" s="41">
        <f t="shared" si="49"/>
        <v>3498478.0957973115</v>
      </c>
    </row>
    <row r="305" spans="1:15" s="34" customFormat="1" x14ac:dyDescent="0.3">
      <c r="A305" s="33">
        <v>1620</v>
      </c>
      <c r="B305" s="34" t="s">
        <v>357</v>
      </c>
      <c r="C305" s="36">
        <v>107573</v>
      </c>
      <c r="D305" s="36">
        <v>4634</v>
      </c>
      <c r="E305" s="37">
        <f t="shared" si="41"/>
        <v>23213.854121709108</v>
      </c>
      <c r="F305" s="38">
        <f t="shared" si="48"/>
        <v>1.0934231424674832</v>
      </c>
      <c r="G305" s="39">
        <f t="shared" si="42"/>
        <v>-1190.0486371293148</v>
      </c>
      <c r="H305" s="39">
        <f t="shared" si="43"/>
        <v>0</v>
      </c>
      <c r="I305" s="37">
        <f t="shared" si="44"/>
        <v>-1190.0486371293148</v>
      </c>
      <c r="J305" s="40">
        <f t="shared" si="50"/>
        <v>-260.08908913593871</v>
      </c>
      <c r="K305" s="37">
        <f t="shared" si="45"/>
        <v>-1450.1377262652536</v>
      </c>
      <c r="L305" s="37">
        <f t="shared" si="46"/>
        <v>-5514685.3844572445</v>
      </c>
      <c r="M305" s="37">
        <f t="shared" si="47"/>
        <v>-6719938.223513185</v>
      </c>
      <c r="N305" s="41">
        <f>'jan-aug'!M305</f>
        <v>-4411255.2538734181</v>
      </c>
      <c r="O305" s="41">
        <f t="shared" si="49"/>
        <v>-2308682.969639767</v>
      </c>
    </row>
    <row r="306" spans="1:15" s="34" customFormat="1" x14ac:dyDescent="0.3">
      <c r="A306" s="33">
        <v>1621</v>
      </c>
      <c r="B306" s="34" t="s">
        <v>358</v>
      </c>
      <c r="C306" s="36">
        <v>88763</v>
      </c>
      <c r="D306" s="36">
        <v>5183</v>
      </c>
      <c r="E306" s="37">
        <f t="shared" si="41"/>
        <v>17125.795871117112</v>
      </c>
      <c r="F306" s="38">
        <f t="shared" si="48"/>
        <v>0.80666232502691582</v>
      </c>
      <c r="G306" s="39">
        <f t="shared" si="42"/>
        <v>2462.7863132258826</v>
      </c>
      <c r="H306" s="39">
        <f t="shared" si="43"/>
        <v>693.55995895448996</v>
      </c>
      <c r="I306" s="37">
        <f t="shared" si="44"/>
        <v>3156.3462721803726</v>
      </c>
      <c r="J306" s="40">
        <f t="shared" si="50"/>
        <v>-260.08908913593871</v>
      </c>
      <c r="K306" s="37">
        <f t="shared" si="45"/>
        <v>2896.257183044434</v>
      </c>
      <c r="L306" s="37">
        <f t="shared" si="46"/>
        <v>16359342.728710871</v>
      </c>
      <c r="M306" s="37">
        <f t="shared" si="47"/>
        <v>15011300.979719302</v>
      </c>
      <c r="N306" s="41">
        <f>'jan-aug'!M306</f>
        <v>12948753.054458303</v>
      </c>
      <c r="O306" s="41">
        <f t="shared" si="49"/>
        <v>2062547.9252609983</v>
      </c>
    </row>
    <row r="307" spans="1:15" s="34" customFormat="1" x14ac:dyDescent="0.3">
      <c r="A307" s="33">
        <v>1622</v>
      </c>
      <c r="B307" s="34" t="s">
        <v>359</v>
      </c>
      <c r="C307" s="36">
        <v>26786</v>
      </c>
      <c r="D307" s="36">
        <v>1770</v>
      </c>
      <c r="E307" s="37">
        <f t="shared" si="41"/>
        <v>15133.333333333334</v>
      </c>
      <c r="F307" s="38">
        <f t="shared" si="48"/>
        <v>0.71281299531673681</v>
      </c>
      <c r="G307" s="39">
        <f t="shared" si="42"/>
        <v>3658.2638358961494</v>
      </c>
      <c r="H307" s="39">
        <f t="shared" si="43"/>
        <v>1390.9218471788122</v>
      </c>
      <c r="I307" s="37">
        <f t="shared" si="44"/>
        <v>5049.1856830749621</v>
      </c>
      <c r="J307" s="40">
        <f t="shared" si="50"/>
        <v>-260.08908913593871</v>
      </c>
      <c r="K307" s="37">
        <f t="shared" si="45"/>
        <v>4789.0965939390235</v>
      </c>
      <c r="L307" s="37">
        <f t="shared" si="46"/>
        <v>8937058.6590426825</v>
      </c>
      <c r="M307" s="37">
        <f t="shared" si="47"/>
        <v>8476700.9712720718</v>
      </c>
      <c r="N307" s="41">
        <f>'jan-aug'!M307</f>
        <v>6584982.7332415972</v>
      </c>
      <c r="O307" s="41">
        <f t="shared" si="49"/>
        <v>1891718.2380304746</v>
      </c>
    </row>
    <row r="308" spans="1:15" s="34" customFormat="1" x14ac:dyDescent="0.3">
      <c r="A308" s="33">
        <v>1624</v>
      </c>
      <c r="B308" s="34" t="s">
        <v>360</v>
      </c>
      <c r="C308" s="36">
        <v>101387</v>
      </c>
      <c r="D308" s="36">
        <v>6676</v>
      </c>
      <c r="E308" s="37">
        <f t="shared" si="41"/>
        <v>15186.788496105451</v>
      </c>
      <c r="F308" s="38">
        <f t="shared" si="48"/>
        <v>0.71533085003198371</v>
      </c>
      <c r="G308" s="39">
        <f t="shared" si="42"/>
        <v>3626.1907382328791</v>
      </c>
      <c r="H308" s="39">
        <f t="shared" si="43"/>
        <v>1372.2125402085712</v>
      </c>
      <c r="I308" s="37">
        <f t="shared" si="44"/>
        <v>4998.4032784414503</v>
      </c>
      <c r="J308" s="40">
        <f t="shared" si="50"/>
        <v>-260.08908913593871</v>
      </c>
      <c r="K308" s="37">
        <f t="shared" si="45"/>
        <v>4738.3141893055117</v>
      </c>
      <c r="L308" s="37">
        <f t="shared" si="46"/>
        <v>33369340.286875121</v>
      </c>
      <c r="M308" s="37">
        <f t="shared" si="47"/>
        <v>31632985.527803596</v>
      </c>
      <c r="N308" s="41">
        <f>'jan-aug'!M308</f>
        <v>25187341.258260395</v>
      </c>
      <c r="O308" s="41">
        <f t="shared" si="49"/>
        <v>6445644.2695432007</v>
      </c>
    </row>
    <row r="309" spans="1:15" s="34" customFormat="1" x14ac:dyDescent="0.3">
      <c r="A309" s="33">
        <v>1627</v>
      </c>
      <c r="B309" s="34" t="s">
        <v>361</v>
      </c>
      <c r="C309" s="36">
        <v>70803</v>
      </c>
      <c r="D309" s="36">
        <v>4715</v>
      </c>
      <c r="E309" s="37">
        <f t="shared" si="41"/>
        <v>15016.542948038175</v>
      </c>
      <c r="F309" s="38">
        <f t="shared" si="48"/>
        <v>0.70731191353040834</v>
      </c>
      <c r="G309" s="39">
        <f t="shared" si="42"/>
        <v>3728.3380670732445</v>
      </c>
      <c r="H309" s="39">
        <f t="shared" si="43"/>
        <v>1431.7984820321178</v>
      </c>
      <c r="I309" s="37">
        <f t="shared" si="44"/>
        <v>5160.1365491053621</v>
      </c>
      <c r="J309" s="40">
        <f t="shared" si="50"/>
        <v>-260.08908913593871</v>
      </c>
      <c r="K309" s="37">
        <f t="shared" si="45"/>
        <v>4900.0474599694235</v>
      </c>
      <c r="L309" s="37">
        <f t="shared" si="46"/>
        <v>24330043.82903178</v>
      </c>
      <c r="M309" s="37">
        <f t="shared" si="47"/>
        <v>23103723.773755834</v>
      </c>
      <c r="N309" s="41">
        <f>'jan-aug'!M309</f>
        <v>18445118.975838494</v>
      </c>
      <c r="O309" s="41">
        <f t="shared" si="49"/>
        <v>4658604.79791734</v>
      </c>
    </row>
    <row r="310" spans="1:15" s="34" customFormat="1" x14ac:dyDescent="0.3">
      <c r="A310" s="33">
        <v>1630</v>
      </c>
      <c r="B310" s="34" t="s">
        <v>362</v>
      </c>
      <c r="C310" s="36">
        <v>55214</v>
      </c>
      <c r="D310" s="36">
        <v>3248</v>
      </c>
      <c r="E310" s="37">
        <f t="shared" si="41"/>
        <v>16999.384236453203</v>
      </c>
      <c r="F310" s="38">
        <f t="shared" si="48"/>
        <v>0.80070806141803919</v>
      </c>
      <c r="G310" s="39">
        <f t="shared" si="42"/>
        <v>2538.6332940242282</v>
      </c>
      <c r="H310" s="39">
        <f t="shared" si="43"/>
        <v>737.80403108685823</v>
      </c>
      <c r="I310" s="37">
        <f t="shared" si="44"/>
        <v>3276.4373251110865</v>
      </c>
      <c r="J310" s="40">
        <f t="shared" si="50"/>
        <v>-260.08908913593871</v>
      </c>
      <c r="K310" s="37">
        <f t="shared" si="45"/>
        <v>3016.3482359751479</v>
      </c>
      <c r="L310" s="37">
        <f t="shared" si="46"/>
        <v>10641868.431960808</v>
      </c>
      <c r="M310" s="37">
        <f t="shared" si="47"/>
        <v>9797099.070447281</v>
      </c>
      <c r="N310" s="41">
        <f>'jan-aug'!M310</f>
        <v>7798115.9986263867</v>
      </c>
      <c r="O310" s="41">
        <f t="shared" si="49"/>
        <v>1998983.0718208943</v>
      </c>
    </row>
    <row r="311" spans="1:15" s="34" customFormat="1" x14ac:dyDescent="0.3">
      <c r="A311" s="33">
        <v>1632</v>
      </c>
      <c r="B311" s="34" t="s">
        <v>363</v>
      </c>
      <c r="C311" s="36">
        <v>14288</v>
      </c>
      <c r="D311" s="36">
        <v>977</v>
      </c>
      <c r="E311" s="37">
        <f t="shared" si="41"/>
        <v>14624.360286591607</v>
      </c>
      <c r="F311" s="38">
        <f t="shared" si="48"/>
        <v>0.68883925509756572</v>
      </c>
      <c r="G311" s="39">
        <f t="shared" si="42"/>
        <v>3963.6476639411853</v>
      </c>
      <c r="H311" s="39">
        <f t="shared" si="43"/>
        <v>1569.0624135384166</v>
      </c>
      <c r="I311" s="37">
        <f t="shared" si="44"/>
        <v>5532.7100774796018</v>
      </c>
      <c r="J311" s="40">
        <f t="shared" si="50"/>
        <v>-260.08908913593871</v>
      </c>
      <c r="K311" s="37">
        <f t="shared" si="45"/>
        <v>5272.6209883436632</v>
      </c>
      <c r="L311" s="37">
        <f t="shared" si="46"/>
        <v>5405457.745697571</v>
      </c>
      <c r="M311" s="37">
        <f t="shared" si="47"/>
        <v>5151350.7056117589</v>
      </c>
      <c r="N311" s="41">
        <f>'jan-aug'!M311</f>
        <v>3993608.3222469157</v>
      </c>
      <c r="O311" s="41">
        <f t="shared" si="49"/>
        <v>1157742.3833648432</v>
      </c>
    </row>
    <row r="312" spans="1:15" s="34" customFormat="1" x14ac:dyDescent="0.3">
      <c r="A312" s="33">
        <v>1633</v>
      </c>
      <c r="B312" s="34" t="s">
        <v>364</v>
      </c>
      <c r="C312" s="36">
        <v>14778</v>
      </c>
      <c r="D312" s="36">
        <v>1010</v>
      </c>
      <c r="E312" s="37">
        <f t="shared" si="41"/>
        <v>14631.683168316831</v>
      </c>
      <c r="F312" s="38">
        <f t="shared" si="48"/>
        <v>0.68918417879295613</v>
      </c>
      <c r="G312" s="39">
        <f t="shared" si="42"/>
        <v>3959.2539349060512</v>
      </c>
      <c r="H312" s="39">
        <f t="shared" si="43"/>
        <v>1566.4994049345883</v>
      </c>
      <c r="I312" s="37">
        <f t="shared" si="44"/>
        <v>5525.7533398406395</v>
      </c>
      <c r="J312" s="40">
        <f t="shared" si="50"/>
        <v>-260.08908913593871</v>
      </c>
      <c r="K312" s="37">
        <f t="shared" si="45"/>
        <v>5265.6642507047009</v>
      </c>
      <c r="L312" s="37">
        <f t="shared" si="46"/>
        <v>5581010.873239046</v>
      </c>
      <c r="M312" s="37">
        <f t="shared" si="47"/>
        <v>5318320.8932117475</v>
      </c>
      <c r="N312" s="41">
        <f>'jan-aug'!M312</f>
        <v>4013399.1867649788</v>
      </c>
      <c r="O312" s="41">
        <f t="shared" si="49"/>
        <v>1304921.7064467687</v>
      </c>
    </row>
    <row r="313" spans="1:15" s="34" customFormat="1" x14ac:dyDescent="0.3">
      <c r="A313" s="33">
        <v>1634</v>
      </c>
      <c r="B313" s="34" t="s">
        <v>365</v>
      </c>
      <c r="C313" s="36">
        <v>114857</v>
      </c>
      <c r="D313" s="36">
        <v>6852</v>
      </c>
      <c r="E313" s="37">
        <f t="shared" si="41"/>
        <v>16762.551079976649</v>
      </c>
      <c r="F313" s="38">
        <f t="shared" si="48"/>
        <v>0.78955270337893979</v>
      </c>
      <c r="G313" s="39">
        <f t="shared" si="42"/>
        <v>2680.7331879101607</v>
      </c>
      <c r="H313" s="39">
        <f t="shared" si="43"/>
        <v>820.69563585365211</v>
      </c>
      <c r="I313" s="37">
        <f t="shared" si="44"/>
        <v>3501.4288237638129</v>
      </c>
      <c r="J313" s="40">
        <f t="shared" si="50"/>
        <v>-260.08908913593871</v>
      </c>
      <c r="K313" s="37">
        <f t="shared" si="45"/>
        <v>3241.3397346278743</v>
      </c>
      <c r="L313" s="37">
        <f t="shared" si="46"/>
        <v>23991790.300429646</v>
      </c>
      <c r="M313" s="37">
        <f t="shared" si="47"/>
        <v>22209659.861670196</v>
      </c>
      <c r="N313" s="41">
        <f>'jan-aug'!M313</f>
        <v>17475975.869023401</v>
      </c>
      <c r="O313" s="41">
        <f t="shared" si="49"/>
        <v>4733683.9926467948</v>
      </c>
    </row>
    <row r="314" spans="1:15" s="34" customFormat="1" x14ac:dyDescent="0.3">
      <c r="A314" s="33">
        <v>1635</v>
      </c>
      <c r="B314" s="34" t="s">
        <v>366</v>
      </c>
      <c r="C314" s="36">
        <v>44003</v>
      </c>
      <c r="D314" s="36">
        <v>2567</v>
      </c>
      <c r="E314" s="37">
        <f t="shared" si="41"/>
        <v>17141.799766264121</v>
      </c>
      <c r="F314" s="38">
        <f t="shared" si="48"/>
        <v>0.80741614338174894</v>
      </c>
      <c r="G314" s="39">
        <f t="shared" si="42"/>
        <v>2453.1839761376773</v>
      </c>
      <c r="H314" s="39">
        <f t="shared" si="43"/>
        <v>687.95859565303681</v>
      </c>
      <c r="I314" s="37">
        <f t="shared" si="44"/>
        <v>3141.1425717907141</v>
      </c>
      <c r="J314" s="40">
        <f t="shared" si="50"/>
        <v>-260.08908913593871</v>
      </c>
      <c r="K314" s="37">
        <f t="shared" si="45"/>
        <v>2881.0534826547755</v>
      </c>
      <c r="L314" s="37">
        <f t="shared" si="46"/>
        <v>8063312.9817867633</v>
      </c>
      <c r="M314" s="37">
        <f t="shared" si="47"/>
        <v>7395664.2899748087</v>
      </c>
      <c r="N314" s="41">
        <f>'jan-aug'!M314</f>
        <v>4104431.7944808952</v>
      </c>
      <c r="O314" s="41">
        <f t="shared" si="49"/>
        <v>3291232.4954939135</v>
      </c>
    </row>
    <row r="315" spans="1:15" s="34" customFormat="1" x14ac:dyDescent="0.3">
      <c r="A315" s="33">
        <v>1636</v>
      </c>
      <c r="B315" s="34" t="s">
        <v>367</v>
      </c>
      <c r="C315" s="36">
        <v>60279</v>
      </c>
      <c r="D315" s="36">
        <v>3967</v>
      </c>
      <c r="E315" s="37">
        <f t="shared" si="41"/>
        <v>15195.109654650869</v>
      </c>
      <c r="F315" s="38">
        <f t="shared" si="48"/>
        <v>0.71572279474215539</v>
      </c>
      <c r="G315" s="39">
        <f t="shared" si="42"/>
        <v>3621.1980431056286</v>
      </c>
      <c r="H315" s="39">
        <f t="shared" si="43"/>
        <v>1369.3001347176751</v>
      </c>
      <c r="I315" s="37">
        <f t="shared" si="44"/>
        <v>4990.4981778233032</v>
      </c>
      <c r="J315" s="40">
        <f t="shared" si="50"/>
        <v>-260.08908913593871</v>
      </c>
      <c r="K315" s="37">
        <f t="shared" si="45"/>
        <v>4730.4090886873646</v>
      </c>
      <c r="L315" s="37">
        <f t="shared" si="46"/>
        <v>19797306.271425042</v>
      </c>
      <c r="M315" s="37">
        <f t="shared" si="47"/>
        <v>18765532.854822777</v>
      </c>
      <c r="N315" s="41">
        <f>'jan-aug'!M315</f>
        <v>15058809.380095717</v>
      </c>
      <c r="O315" s="41">
        <f t="shared" si="49"/>
        <v>3706723.4747270606</v>
      </c>
    </row>
    <row r="316" spans="1:15" s="34" customFormat="1" x14ac:dyDescent="0.3">
      <c r="A316" s="33">
        <v>1638</v>
      </c>
      <c r="B316" s="34" t="s">
        <v>368</v>
      </c>
      <c r="C316" s="36">
        <v>199878</v>
      </c>
      <c r="D316" s="36">
        <v>11722</v>
      </c>
      <c r="E316" s="37">
        <f t="shared" si="41"/>
        <v>17051.527043166694</v>
      </c>
      <c r="F316" s="38">
        <f t="shared" si="48"/>
        <v>0.80316410130158533</v>
      </c>
      <c r="G316" s="39">
        <f t="shared" si="42"/>
        <v>2507.3476099961335</v>
      </c>
      <c r="H316" s="39">
        <f t="shared" si="43"/>
        <v>719.55404873713633</v>
      </c>
      <c r="I316" s="37">
        <f t="shared" si="44"/>
        <v>3226.9016587332699</v>
      </c>
      <c r="J316" s="40">
        <f t="shared" si="50"/>
        <v>-260.08908913593871</v>
      </c>
      <c r="K316" s="37">
        <f t="shared" si="45"/>
        <v>2966.8125695973313</v>
      </c>
      <c r="L316" s="37">
        <f t="shared" si="46"/>
        <v>37825741.243671387</v>
      </c>
      <c r="M316" s="37">
        <f t="shared" si="47"/>
        <v>34776976.940819919</v>
      </c>
      <c r="N316" s="41">
        <f>'jan-aug'!M316</f>
        <v>27387562.541840687</v>
      </c>
      <c r="O316" s="41">
        <f t="shared" si="49"/>
        <v>7389414.3989792317</v>
      </c>
    </row>
    <row r="317" spans="1:15" s="34" customFormat="1" x14ac:dyDescent="0.3">
      <c r="A317" s="33">
        <v>1640</v>
      </c>
      <c r="B317" s="34" t="s">
        <v>369</v>
      </c>
      <c r="C317" s="36">
        <v>101548</v>
      </c>
      <c r="D317" s="36">
        <v>5593</v>
      </c>
      <c r="E317" s="37">
        <f t="shared" si="41"/>
        <v>18156.266762023959</v>
      </c>
      <c r="F317" s="38">
        <f t="shared" si="48"/>
        <v>0.85519975073180676</v>
      </c>
      <c r="G317" s="39">
        <f t="shared" si="42"/>
        <v>1844.5037786817745</v>
      </c>
      <c r="H317" s="39">
        <f t="shared" si="43"/>
        <v>332.89514713709355</v>
      </c>
      <c r="I317" s="37">
        <f t="shared" si="44"/>
        <v>2177.3989258188681</v>
      </c>
      <c r="J317" s="40">
        <f t="shared" si="50"/>
        <v>-260.08908913593871</v>
      </c>
      <c r="K317" s="37">
        <f t="shared" si="45"/>
        <v>1917.3098366829295</v>
      </c>
      <c r="L317" s="37">
        <f t="shared" si="46"/>
        <v>12178192.192104928</v>
      </c>
      <c r="M317" s="37">
        <f t="shared" si="47"/>
        <v>10723513.916567624</v>
      </c>
      <c r="N317" s="41">
        <f>'jan-aug'!M317</f>
        <v>9197154.7045312207</v>
      </c>
      <c r="O317" s="41">
        <f t="shared" si="49"/>
        <v>1526359.2120364029</v>
      </c>
    </row>
    <row r="318" spans="1:15" s="34" customFormat="1" x14ac:dyDescent="0.3">
      <c r="A318" s="33">
        <v>1644</v>
      </c>
      <c r="B318" s="34" t="s">
        <v>370</v>
      </c>
      <c r="C318" s="36">
        <v>30486</v>
      </c>
      <c r="D318" s="36">
        <v>2014</v>
      </c>
      <c r="E318" s="37">
        <f t="shared" si="41"/>
        <v>15137.040714995035</v>
      </c>
      <c r="F318" s="38">
        <f t="shared" si="48"/>
        <v>0.71298762107623415</v>
      </c>
      <c r="G318" s="39">
        <f t="shared" si="42"/>
        <v>3656.0394068991286</v>
      </c>
      <c r="H318" s="39">
        <f t="shared" si="43"/>
        <v>1389.6242635972169</v>
      </c>
      <c r="I318" s="37">
        <f t="shared" si="44"/>
        <v>5045.6636704963457</v>
      </c>
      <c r="J318" s="40">
        <f t="shared" si="50"/>
        <v>-260.08908913593871</v>
      </c>
      <c r="K318" s="37">
        <f t="shared" si="45"/>
        <v>4785.5745813604071</v>
      </c>
      <c r="L318" s="37">
        <f t="shared" si="46"/>
        <v>10161966.63237964</v>
      </c>
      <c r="M318" s="37">
        <f t="shared" si="47"/>
        <v>9638147.2068598606</v>
      </c>
      <c r="N318" s="41">
        <f>'jan-aug'!M318</f>
        <v>7789586.3981630392</v>
      </c>
      <c r="O318" s="41">
        <f t="shared" si="49"/>
        <v>1848560.8086968213</v>
      </c>
    </row>
    <row r="319" spans="1:15" s="34" customFormat="1" x14ac:dyDescent="0.3">
      <c r="A319" s="33">
        <v>1648</v>
      </c>
      <c r="B319" s="34" t="s">
        <v>371</v>
      </c>
      <c r="C319" s="36">
        <v>96088</v>
      </c>
      <c r="D319" s="36">
        <v>6336</v>
      </c>
      <c r="E319" s="37">
        <f t="shared" si="41"/>
        <v>15165.404040404041</v>
      </c>
      <c r="F319" s="38">
        <f t="shared" si="48"/>
        <v>0.71432359554376301</v>
      </c>
      <c r="G319" s="39">
        <f t="shared" si="42"/>
        <v>3639.0214116537254</v>
      </c>
      <c r="H319" s="39">
        <f t="shared" si="43"/>
        <v>1379.6970997040648</v>
      </c>
      <c r="I319" s="37">
        <f t="shared" si="44"/>
        <v>5018.7185113577907</v>
      </c>
      <c r="J319" s="40">
        <f t="shared" si="50"/>
        <v>-260.08908913593871</v>
      </c>
      <c r="K319" s="37">
        <f t="shared" si="45"/>
        <v>4758.6294222218521</v>
      </c>
      <c r="L319" s="37">
        <f t="shared" si="46"/>
        <v>31798600.487962961</v>
      </c>
      <c r="M319" s="37">
        <f t="shared" si="47"/>
        <v>30150676.019197654</v>
      </c>
      <c r="N319" s="41">
        <f>'jan-aug'!M319</f>
        <v>24165945.987468224</v>
      </c>
      <c r="O319" s="41">
        <f t="shared" si="49"/>
        <v>5984730.03172943</v>
      </c>
    </row>
    <row r="320" spans="1:15" s="34" customFormat="1" x14ac:dyDescent="0.3">
      <c r="A320" s="33">
        <v>1653</v>
      </c>
      <c r="B320" s="34" t="s">
        <v>372</v>
      </c>
      <c r="C320" s="36">
        <v>272709</v>
      </c>
      <c r="D320" s="36">
        <v>15916</v>
      </c>
      <c r="E320" s="37">
        <f t="shared" si="41"/>
        <v>17134.267403870319</v>
      </c>
      <c r="F320" s="38">
        <f t="shared" si="48"/>
        <v>0.80706135269013635</v>
      </c>
      <c r="G320" s="39">
        <f t="shared" si="42"/>
        <v>2457.7033935739587</v>
      </c>
      <c r="H320" s="39">
        <f t="shared" si="43"/>
        <v>690.59492249086759</v>
      </c>
      <c r="I320" s="37">
        <f t="shared" si="44"/>
        <v>3148.2983160648264</v>
      </c>
      <c r="J320" s="40">
        <f t="shared" si="50"/>
        <v>-260.08908913593871</v>
      </c>
      <c r="K320" s="37">
        <f t="shared" si="45"/>
        <v>2888.2092269288878</v>
      </c>
      <c r="L320" s="37">
        <f t="shared" si="46"/>
        <v>50108315.998487778</v>
      </c>
      <c r="M320" s="37">
        <f t="shared" si="47"/>
        <v>45968738.055800177</v>
      </c>
      <c r="N320" s="41">
        <f>'jan-aug'!M320</f>
        <v>36290083.323318228</v>
      </c>
      <c r="O320" s="41">
        <f t="shared" si="49"/>
        <v>9678654.732481949</v>
      </c>
    </row>
    <row r="321" spans="1:15" s="34" customFormat="1" x14ac:dyDescent="0.3">
      <c r="A321" s="33">
        <v>1657</v>
      </c>
      <c r="B321" s="34" t="s">
        <v>373</v>
      </c>
      <c r="C321" s="36">
        <v>122839</v>
      </c>
      <c r="D321" s="36">
        <v>7668</v>
      </c>
      <c r="E321" s="37">
        <f t="shared" si="41"/>
        <v>16019.692227438707</v>
      </c>
      <c r="F321" s="38">
        <f t="shared" si="48"/>
        <v>0.75456243176384352</v>
      </c>
      <c r="G321" s="39">
        <f t="shared" si="42"/>
        <v>3126.4484994329255</v>
      </c>
      <c r="H321" s="39">
        <f t="shared" si="43"/>
        <v>1080.6962342419317</v>
      </c>
      <c r="I321" s="37">
        <f t="shared" si="44"/>
        <v>4207.144733674857</v>
      </c>
      <c r="J321" s="40">
        <f t="shared" si="50"/>
        <v>-260.08908913593871</v>
      </c>
      <c r="K321" s="37">
        <f t="shared" si="45"/>
        <v>3947.0556445389184</v>
      </c>
      <c r="L321" s="37">
        <f t="shared" si="46"/>
        <v>32260385.817818802</v>
      </c>
      <c r="M321" s="37">
        <f t="shared" si="47"/>
        <v>30266022.682324424</v>
      </c>
      <c r="N321" s="41">
        <f>'jan-aug'!M321</f>
        <v>24419304.518924616</v>
      </c>
      <c r="O321" s="41">
        <f t="shared" si="49"/>
        <v>5846718.1633998081</v>
      </c>
    </row>
    <row r="322" spans="1:15" s="34" customFormat="1" x14ac:dyDescent="0.3">
      <c r="A322" s="33">
        <v>1662</v>
      </c>
      <c r="B322" s="34" t="s">
        <v>374</v>
      </c>
      <c r="C322" s="36">
        <v>108439</v>
      </c>
      <c r="D322" s="36">
        <v>5995</v>
      </c>
      <c r="E322" s="37">
        <f t="shared" si="41"/>
        <v>18088.240200166805</v>
      </c>
      <c r="F322" s="38">
        <f t="shared" si="48"/>
        <v>0.8519955513495272</v>
      </c>
      <c r="G322" s="39">
        <f t="shared" si="42"/>
        <v>1885.3197157960667</v>
      </c>
      <c r="H322" s="39">
        <f t="shared" si="43"/>
        <v>356.70444378709743</v>
      </c>
      <c r="I322" s="37">
        <f t="shared" si="44"/>
        <v>2242.024159583164</v>
      </c>
      <c r="J322" s="40">
        <f t="shared" si="50"/>
        <v>-260.08908913593871</v>
      </c>
      <c r="K322" s="37">
        <f t="shared" si="45"/>
        <v>1981.9350704472254</v>
      </c>
      <c r="L322" s="37">
        <f t="shared" si="46"/>
        <v>13440934.836701067</v>
      </c>
      <c r="M322" s="37">
        <f t="shared" si="47"/>
        <v>11881700.747331116</v>
      </c>
      <c r="N322" s="41">
        <f>'jan-aug'!M322</f>
        <v>8748457.054114908</v>
      </c>
      <c r="O322" s="41">
        <f t="shared" si="49"/>
        <v>3133243.6932162084</v>
      </c>
    </row>
    <row r="323" spans="1:15" s="34" customFormat="1" x14ac:dyDescent="0.3">
      <c r="A323" s="33">
        <v>1663</v>
      </c>
      <c r="B323" s="34" t="s">
        <v>375</v>
      </c>
      <c r="C323" s="36">
        <v>256504</v>
      </c>
      <c r="D323" s="36">
        <v>13498</v>
      </c>
      <c r="E323" s="37">
        <f t="shared" si="41"/>
        <v>19003.111572084752</v>
      </c>
      <c r="F323" s="38">
        <f t="shared" si="48"/>
        <v>0.89508798766756881</v>
      </c>
      <c r="G323" s="39">
        <f t="shared" si="42"/>
        <v>1336.3968926452987</v>
      </c>
      <c r="H323" s="39">
        <f t="shared" si="43"/>
        <v>36.499463615816055</v>
      </c>
      <c r="I323" s="37">
        <f t="shared" si="44"/>
        <v>1372.8963562611148</v>
      </c>
      <c r="J323" s="40">
        <f t="shared" si="50"/>
        <v>-260.08908913593871</v>
      </c>
      <c r="K323" s="37">
        <f t="shared" si="45"/>
        <v>1112.8072671251762</v>
      </c>
      <c r="L323" s="37">
        <f t="shared" si="46"/>
        <v>18531355.016812526</v>
      </c>
      <c r="M323" s="37">
        <f t="shared" si="47"/>
        <v>15020672.491655627</v>
      </c>
      <c r="N323" s="41">
        <f>'jan-aug'!M323</f>
        <v>13015257.250449199</v>
      </c>
      <c r="O323" s="41">
        <f t="shared" si="49"/>
        <v>2005415.241206428</v>
      </c>
    </row>
    <row r="324" spans="1:15" s="34" customFormat="1" x14ac:dyDescent="0.3">
      <c r="A324" s="33">
        <v>1664</v>
      </c>
      <c r="B324" s="34" t="s">
        <v>376</v>
      </c>
      <c r="C324" s="36">
        <v>68300</v>
      </c>
      <c r="D324" s="36">
        <v>4078</v>
      </c>
      <c r="E324" s="37">
        <f t="shared" si="41"/>
        <v>16748.406081412457</v>
      </c>
      <c r="F324" s="38">
        <f t="shared" si="48"/>
        <v>0.7888864431061231</v>
      </c>
      <c r="G324" s="39">
        <f t="shared" si="42"/>
        <v>2689.2201870486756</v>
      </c>
      <c r="H324" s="39">
        <f t="shared" si="43"/>
        <v>825.64638535111931</v>
      </c>
      <c r="I324" s="37">
        <f t="shared" si="44"/>
        <v>3514.8665723997947</v>
      </c>
      <c r="J324" s="40">
        <f t="shared" si="50"/>
        <v>-260.08908913593871</v>
      </c>
      <c r="K324" s="37">
        <f t="shared" si="45"/>
        <v>3254.7774832638561</v>
      </c>
      <c r="L324" s="37">
        <f t="shared" si="46"/>
        <v>14333625.882246362</v>
      </c>
      <c r="M324" s="37">
        <f t="shared" si="47"/>
        <v>13272982.576750005</v>
      </c>
      <c r="N324" s="41">
        <f>'jan-aug'!M324</f>
        <v>9757705.9243837446</v>
      </c>
      <c r="O324" s="41">
        <f t="shared" si="49"/>
        <v>3515276.6523662601</v>
      </c>
    </row>
    <row r="325" spans="1:15" s="34" customFormat="1" x14ac:dyDescent="0.3">
      <c r="A325" s="33">
        <v>1665</v>
      </c>
      <c r="B325" s="34" t="s">
        <v>377</v>
      </c>
      <c r="C325" s="36">
        <v>29371</v>
      </c>
      <c r="D325" s="36">
        <v>863</v>
      </c>
      <c r="E325" s="37">
        <f t="shared" si="41"/>
        <v>34033.603707995368</v>
      </c>
      <c r="F325" s="38">
        <f t="shared" si="48"/>
        <v>1.6030569383602848</v>
      </c>
      <c r="G325" s="39">
        <f t="shared" si="42"/>
        <v>-7681.8983889010706</v>
      </c>
      <c r="H325" s="39">
        <f t="shared" si="43"/>
        <v>0</v>
      </c>
      <c r="I325" s="37">
        <f t="shared" si="44"/>
        <v>-7681.8983889010706</v>
      </c>
      <c r="J325" s="40">
        <f t="shared" si="50"/>
        <v>-260.08908913593871</v>
      </c>
      <c r="K325" s="37">
        <f t="shared" si="45"/>
        <v>-7941.9874780370092</v>
      </c>
      <c r="L325" s="37">
        <f t="shared" si="46"/>
        <v>-6629478.3096216237</v>
      </c>
      <c r="M325" s="37">
        <f t="shared" si="47"/>
        <v>-6853935.1935459385</v>
      </c>
      <c r="N325" s="41">
        <f>'jan-aug'!M325</f>
        <v>-7205147.4501710748</v>
      </c>
      <c r="O325" s="41">
        <f t="shared" si="49"/>
        <v>351212.25662513636</v>
      </c>
    </row>
    <row r="326" spans="1:15" s="34" customFormat="1" x14ac:dyDescent="0.3">
      <c r="A326" s="33">
        <v>1702</v>
      </c>
      <c r="B326" s="34" t="s">
        <v>378</v>
      </c>
      <c r="C326" s="36">
        <v>343820</v>
      </c>
      <c r="D326" s="36">
        <v>21650</v>
      </c>
      <c r="E326" s="37">
        <f t="shared" si="41"/>
        <v>15880.831408775981</v>
      </c>
      <c r="F326" s="38">
        <f t="shared" si="48"/>
        <v>0.74802178444557621</v>
      </c>
      <c r="G326" s="39">
        <f t="shared" si="42"/>
        <v>3209.7649906305614</v>
      </c>
      <c r="H326" s="39">
        <f t="shared" si="43"/>
        <v>1129.2975207738859</v>
      </c>
      <c r="I326" s="37">
        <f t="shared" si="44"/>
        <v>4339.0625114044469</v>
      </c>
      <c r="J326" s="40">
        <f t="shared" si="50"/>
        <v>-260.08908913593871</v>
      </c>
      <c r="K326" s="37">
        <f t="shared" si="45"/>
        <v>4078.9734222685083</v>
      </c>
      <c r="L326" s="37">
        <f t="shared" si="46"/>
        <v>93940703.371906281</v>
      </c>
      <c r="M326" s="37">
        <f t="shared" si="47"/>
        <v>88309774.592113212</v>
      </c>
      <c r="N326" s="41">
        <f>'jan-aug'!M326</f>
        <v>71617344.448972076</v>
      </c>
      <c r="O326" s="41">
        <f t="shared" si="49"/>
        <v>16692430.143141136</v>
      </c>
    </row>
    <row r="327" spans="1:15" s="34" customFormat="1" x14ac:dyDescent="0.3">
      <c r="A327" s="33">
        <v>1703</v>
      </c>
      <c r="B327" s="34" t="s">
        <v>379</v>
      </c>
      <c r="C327" s="36">
        <v>217651</v>
      </c>
      <c r="D327" s="36">
        <v>13026</v>
      </c>
      <c r="E327" s="37">
        <f t="shared" si="41"/>
        <v>16708.966682020575</v>
      </c>
      <c r="F327" s="38">
        <f t="shared" si="48"/>
        <v>0.78702876140475619</v>
      </c>
      <c r="G327" s="39">
        <f t="shared" si="42"/>
        <v>2712.8838266838052</v>
      </c>
      <c r="H327" s="39">
        <f t="shared" si="43"/>
        <v>839.45017513827804</v>
      </c>
      <c r="I327" s="37">
        <f t="shared" si="44"/>
        <v>3552.3340018220833</v>
      </c>
      <c r="J327" s="40">
        <f t="shared" si="50"/>
        <v>-260.08908913593871</v>
      </c>
      <c r="K327" s="37">
        <f t="shared" si="45"/>
        <v>3292.2449126861447</v>
      </c>
      <c r="L327" s="37">
        <f t="shared" si="46"/>
        <v>46272702.707734458</v>
      </c>
      <c r="M327" s="37">
        <f t="shared" si="47"/>
        <v>42884782.232649721</v>
      </c>
      <c r="N327" s="41">
        <f>'jan-aug'!M327</f>
        <v>35083298.521584764</v>
      </c>
      <c r="O327" s="41">
        <f t="shared" si="49"/>
        <v>7801483.7110649571</v>
      </c>
    </row>
    <row r="328" spans="1:15" s="34" customFormat="1" x14ac:dyDescent="0.3">
      <c r="A328" s="33">
        <v>1711</v>
      </c>
      <c r="B328" s="34" t="s">
        <v>380</v>
      </c>
      <c r="C328" s="36">
        <v>41887</v>
      </c>
      <c r="D328" s="36">
        <v>2558</v>
      </c>
      <c r="E328" s="37">
        <f t="shared" ref="E328:E391" si="51">(C328*1000)/D328</f>
        <v>16374.902267396403</v>
      </c>
      <c r="F328" s="38">
        <f t="shared" si="48"/>
        <v>0.77129359911288464</v>
      </c>
      <c r="G328" s="39">
        <f t="shared" ref="G328:G391" si="52">(E$437-E328)*0.6</f>
        <v>2913.3224754583084</v>
      </c>
      <c r="H328" s="39">
        <f t="shared" ref="H328:H391" si="53">IF(E328&gt;=E$437*0.9,0,IF(E328&lt;0.9*E$437,(E$437*0.9-E328)*0.35))</f>
        <v>956.37272025673826</v>
      </c>
      <c r="I328" s="37">
        <f t="shared" ref="I328:I391" si="54">G328+H328</f>
        <v>3869.6951957150468</v>
      </c>
      <c r="J328" s="40">
        <f t="shared" si="50"/>
        <v>-260.08908913593871</v>
      </c>
      <c r="K328" s="37">
        <f t="shared" ref="K328:K391" si="55">I328+J328</f>
        <v>3609.6061065791082</v>
      </c>
      <c r="L328" s="37">
        <f t="shared" ref="L328:L391" si="56">(I328*D328)</f>
        <v>9898680.310639089</v>
      </c>
      <c r="M328" s="37">
        <f t="shared" ref="M328:M391" si="57">(K328*D328)</f>
        <v>9233372.4206293579</v>
      </c>
      <c r="N328" s="41">
        <f>'jan-aug'!M328</f>
        <v>6067088.8314305134</v>
      </c>
      <c r="O328" s="41">
        <f t="shared" si="49"/>
        <v>3166283.5891988445</v>
      </c>
    </row>
    <row r="329" spans="1:15" s="34" customFormat="1" x14ac:dyDescent="0.3">
      <c r="A329" s="33">
        <v>1714</v>
      </c>
      <c r="B329" s="34" t="s">
        <v>381</v>
      </c>
      <c r="C329" s="36">
        <v>398281</v>
      </c>
      <c r="D329" s="36">
        <v>22957</v>
      </c>
      <c r="E329" s="37">
        <f t="shared" si="51"/>
        <v>17349.000304917889</v>
      </c>
      <c r="F329" s="38">
        <f t="shared" ref="F329:F392" si="58">IF(ISNUMBER(C329),E329/E$437,"")</f>
        <v>0.81717574051318287</v>
      </c>
      <c r="G329" s="39">
        <f t="shared" si="52"/>
        <v>2328.8636529454166</v>
      </c>
      <c r="H329" s="39">
        <f t="shared" si="53"/>
        <v>615.4384071242182</v>
      </c>
      <c r="I329" s="37">
        <f t="shared" si="54"/>
        <v>2944.3020600696345</v>
      </c>
      <c r="J329" s="40">
        <f t="shared" si="50"/>
        <v>-260.08908913593871</v>
      </c>
      <c r="K329" s="37">
        <f t="shared" si="55"/>
        <v>2684.2129709336959</v>
      </c>
      <c r="L329" s="37">
        <f t="shared" si="56"/>
        <v>67592342.393018603</v>
      </c>
      <c r="M329" s="37">
        <f t="shared" si="57"/>
        <v>61621477.17372486</v>
      </c>
      <c r="N329" s="41">
        <f>'jan-aug'!M329</f>
        <v>51010061.416399643</v>
      </c>
      <c r="O329" s="41">
        <f t="shared" ref="O329:O392" si="59">M329-N329</f>
        <v>10611415.757325217</v>
      </c>
    </row>
    <row r="330" spans="1:15" s="34" customFormat="1" x14ac:dyDescent="0.3">
      <c r="A330" s="33">
        <v>1717</v>
      </c>
      <c r="B330" s="34" t="s">
        <v>382</v>
      </c>
      <c r="C330" s="36">
        <v>36337</v>
      </c>
      <c r="D330" s="36">
        <v>2624</v>
      </c>
      <c r="E330" s="37">
        <f t="shared" si="51"/>
        <v>13847.942073170732</v>
      </c>
      <c r="F330" s="38">
        <f t="shared" si="58"/>
        <v>0.65226826441516461</v>
      </c>
      <c r="G330" s="39">
        <f t="shared" si="52"/>
        <v>4429.4985919937108</v>
      </c>
      <c r="H330" s="39">
        <f t="shared" si="53"/>
        <v>1840.8087882357229</v>
      </c>
      <c r="I330" s="37">
        <f t="shared" si="54"/>
        <v>6270.3073802294339</v>
      </c>
      <c r="J330" s="40">
        <f t="shared" ref="J330:J393" si="60">I$439</f>
        <v>-260.08908913593871</v>
      </c>
      <c r="K330" s="37">
        <f t="shared" si="55"/>
        <v>6010.2182910934953</v>
      </c>
      <c r="L330" s="37">
        <f t="shared" si="56"/>
        <v>16453286.565722035</v>
      </c>
      <c r="M330" s="37">
        <f t="shared" si="57"/>
        <v>15770812.795829332</v>
      </c>
      <c r="N330" s="41">
        <f>'jan-aug'!M330</f>
        <v>12880170.560466638</v>
      </c>
      <c r="O330" s="41">
        <f t="shared" si="59"/>
        <v>2890642.2353626937</v>
      </c>
    </row>
    <row r="331" spans="1:15" s="34" customFormat="1" x14ac:dyDescent="0.3">
      <c r="A331" s="33">
        <v>1718</v>
      </c>
      <c r="B331" s="34" t="s">
        <v>383</v>
      </c>
      <c r="C331" s="36">
        <v>51148</v>
      </c>
      <c r="D331" s="36">
        <v>3506</v>
      </c>
      <c r="E331" s="37">
        <f t="shared" si="51"/>
        <v>14588.705077010838</v>
      </c>
      <c r="F331" s="38">
        <f t="shared" si="58"/>
        <v>0.68715981698699868</v>
      </c>
      <c r="G331" s="39">
        <f t="shared" si="52"/>
        <v>3985.0407896896468</v>
      </c>
      <c r="H331" s="39">
        <f t="shared" si="53"/>
        <v>1581.5417368916858</v>
      </c>
      <c r="I331" s="37">
        <f t="shared" si="54"/>
        <v>5566.5825265813328</v>
      </c>
      <c r="J331" s="40">
        <f t="shared" si="60"/>
        <v>-260.08908913593871</v>
      </c>
      <c r="K331" s="37">
        <f t="shared" si="55"/>
        <v>5306.4934374453942</v>
      </c>
      <c r="L331" s="37">
        <f t="shared" si="56"/>
        <v>19516438.338194154</v>
      </c>
      <c r="M331" s="37">
        <f t="shared" si="57"/>
        <v>18604565.99168355</v>
      </c>
      <c r="N331" s="41">
        <f>'jan-aug'!M331</f>
        <v>14597230.939403974</v>
      </c>
      <c r="O331" s="41">
        <f t="shared" si="59"/>
        <v>4007335.0522795767</v>
      </c>
    </row>
    <row r="332" spans="1:15" s="34" customFormat="1" x14ac:dyDescent="0.3">
      <c r="A332" s="33">
        <v>1719</v>
      </c>
      <c r="B332" s="34" t="s">
        <v>384</v>
      </c>
      <c r="C332" s="36">
        <v>318028</v>
      </c>
      <c r="D332" s="36">
        <v>19474</v>
      </c>
      <c r="E332" s="37">
        <f t="shared" si="51"/>
        <v>16330.902742117696</v>
      </c>
      <c r="F332" s="38">
        <f t="shared" si="58"/>
        <v>0.76922112553977262</v>
      </c>
      <c r="G332" s="39">
        <f t="shared" si="52"/>
        <v>2939.7221906255322</v>
      </c>
      <c r="H332" s="39">
        <f t="shared" si="53"/>
        <v>971.77255410428552</v>
      </c>
      <c r="I332" s="37">
        <f t="shared" si="54"/>
        <v>3911.4947447298177</v>
      </c>
      <c r="J332" s="40">
        <f t="shared" si="60"/>
        <v>-260.08908913593871</v>
      </c>
      <c r="K332" s="37">
        <f t="shared" si="55"/>
        <v>3651.4056555938791</v>
      </c>
      <c r="L332" s="37">
        <f t="shared" si="56"/>
        <v>76172448.658868477</v>
      </c>
      <c r="M332" s="37">
        <f t="shared" si="57"/>
        <v>71107473.7370352</v>
      </c>
      <c r="N332" s="41">
        <f>'jan-aug'!M332</f>
        <v>60213184.715902194</v>
      </c>
      <c r="O332" s="41">
        <f t="shared" si="59"/>
        <v>10894289.021133006</v>
      </c>
    </row>
    <row r="333" spans="1:15" s="34" customFormat="1" x14ac:dyDescent="0.3">
      <c r="A333" s="33">
        <v>1721</v>
      </c>
      <c r="B333" s="34" t="s">
        <v>385</v>
      </c>
      <c r="C333" s="36">
        <v>226698</v>
      </c>
      <c r="D333" s="36">
        <v>14809</v>
      </c>
      <c r="E333" s="37">
        <f t="shared" si="51"/>
        <v>15308.123438449591</v>
      </c>
      <c r="F333" s="38">
        <f t="shared" si="58"/>
        <v>0.72104599036384998</v>
      </c>
      <c r="G333" s="39">
        <f t="shared" si="52"/>
        <v>3553.3897728263951</v>
      </c>
      <c r="H333" s="39">
        <f t="shared" si="53"/>
        <v>1329.7453103881223</v>
      </c>
      <c r="I333" s="37">
        <f t="shared" si="54"/>
        <v>4883.1350832145172</v>
      </c>
      <c r="J333" s="40">
        <f t="shared" si="60"/>
        <v>-260.08908913593871</v>
      </c>
      <c r="K333" s="37">
        <f t="shared" si="55"/>
        <v>4623.0459940785786</v>
      </c>
      <c r="L333" s="37">
        <f t="shared" si="56"/>
        <v>72314347.447323784</v>
      </c>
      <c r="M333" s="37">
        <f t="shared" si="57"/>
        <v>68462688.126309663</v>
      </c>
      <c r="N333" s="41">
        <f>'jan-aug'!M333</f>
        <v>55202148.868121363</v>
      </c>
      <c r="O333" s="41">
        <f t="shared" si="59"/>
        <v>13260539.2581883</v>
      </c>
    </row>
    <row r="334" spans="1:15" s="34" customFormat="1" x14ac:dyDescent="0.3">
      <c r="A334" s="33">
        <v>1724</v>
      </c>
      <c r="B334" s="34" t="s">
        <v>386</v>
      </c>
      <c r="C334" s="36">
        <v>36004</v>
      </c>
      <c r="D334" s="36">
        <v>2547</v>
      </c>
      <c r="E334" s="37">
        <f t="shared" si="51"/>
        <v>14135.846093443266</v>
      </c>
      <c r="F334" s="38">
        <f t="shared" si="58"/>
        <v>0.66582917148923038</v>
      </c>
      <c r="G334" s="39">
        <f t="shared" si="52"/>
        <v>4256.7561798301904</v>
      </c>
      <c r="H334" s="39">
        <f t="shared" si="53"/>
        <v>1740.0423811403361</v>
      </c>
      <c r="I334" s="37">
        <f t="shared" si="54"/>
        <v>5996.7985609705265</v>
      </c>
      <c r="J334" s="40">
        <f t="shared" si="60"/>
        <v>-260.08908913593871</v>
      </c>
      <c r="K334" s="37">
        <f t="shared" si="55"/>
        <v>5736.7094718345879</v>
      </c>
      <c r="L334" s="37">
        <f t="shared" si="56"/>
        <v>15273845.934791932</v>
      </c>
      <c r="M334" s="37">
        <f t="shared" si="57"/>
        <v>14611399.024762696</v>
      </c>
      <c r="N334" s="41">
        <f>'jan-aug'!M334</f>
        <v>10819358.543257823</v>
      </c>
      <c r="O334" s="41">
        <f t="shared" si="59"/>
        <v>3792040.4815048724</v>
      </c>
    </row>
    <row r="335" spans="1:15" s="34" customFormat="1" x14ac:dyDescent="0.3">
      <c r="A335" s="33">
        <v>1725</v>
      </c>
      <c r="B335" s="34" t="s">
        <v>387</v>
      </c>
      <c r="C335" s="36">
        <v>21465</v>
      </c>
      <c r="D335" s="36">
        <v>1644</v>
      </c>
      <c r="E335" s="37">
        <f t="shared" si="51"/>
        <v>13056.569343065694</v>
      </c>
      <c r="F335" s="38">
        <f t="shared" si="58"/>
        <v>0.61499288339149794</v>
      </c>
      <c r="G335" s="39">
        <f t="shared" si="52"/>
        <v>4904.3222300567331</v>
      </c>
      <c r="H335" s="39">
        <f t="shared" si="53"/>
        <v>2117.7892437724863</v>
      </c>
      <c r="I335" s="37">
        <f t="shared" si="54"/>
        <v>7022.1114738292199</v>
      </c>
      <c r="J335" s="40">
        <f t="shared" si="60"/>
        <v>-260.08908913593871</v>
      </c>
      <c r="K335" s="37">
        <f t="shared" si="55"/>
        <v>6762.0223846932813</v>
      </c>
      <c r="L335" s="37">
        <f t="shared" si="56"/>
        <v>11544351.262975238</v>
      </c>
      <c r="M335" s="37">
        <f t="shared" si="57"/>
        <v>11116764.800435755</v>
      </c>
      <c r="N335" s="41">
        <f>'jan-aug'!M335</f>
        <v>9206381.250536263</v>
      </c>
      <c r="O335" s="41">
        <f t="shared" si="59"/>
        <v>1910383.5498994924</v>
      </c>
    </row>
    <row r="336" spans="1:15" s="34" customFormat="1" x14ac:dyDescent="0.3">
      <c r="A336" s="33">
        <v>1736</v>
      </c>
      <c r="B336" s="34" t="s">
        <v>388</v>
      </c>
      <c r="C336" s="36">
        <v>33071</v>
      </c>
      <c r="D336" s="36">
        <v>2153</v>
      </c>
      <c r="E336" s="37">
        <f t="shared" si="51"/>
        <v>15360.427310729216</v>
      </c>
      <c r="F336" s="38">
        <f t="shared" si="58"/>
        <v>0.72350961678673353</v>
      </c>
      <c r="G336" s="39">
        <f t="shared" si="52"/>
        <v>3522.0074494586206</v>
      </c>
      <c r="H336" s="39">
        <f t="shared" si="53"/>
        <v>1311.4389550902538</v>
      </c>
      <c r="I336" s="37">
        <f t="shared" si="54"/>
        <v>4833.4464045488749</v>
      </c>
      <c r="J336" s="40">
        <f t="shared" si="60"/>
        <v>-260.08908913593871</v>
      </c>
      <c r="K336" s="37">
        <f t="shared" si="55"/>
        <v>4573.3573154129363</v>
      </c>
      <c r="L336" s="37">
        <f t="shared" si="56"/>
        <v>10406410.108993728</v>
      </c>
      <c r="M336" s="37">
        <f t="shared" si="57"/>
        <v>9846438.3000840526</v>
      </c>
      <c r="N336" s="41">
        <f>'jan-aug'!M336</f>
        <v>7473055.4941633642</v>
      </c>
      <c r="O336" s="41">
        <f t="shared" si="59"/>
        <v>2373382.8059206884</v>
      </c>
    </row>
    <row r="337" spans="1:15" s="34" customFormat="1" x14ac:dyDescent="0.3">
      <c r="A337" s="33">
        <v>1738</v>
      </c>
      <c r="B337" s="34" t="s">
        <v>389</v>
      </c>
      <c r="C337" s="36">
        <v>23819</v>
      </c>
      <c r="D337" s="36">
        <v>1394</v>
      </c>
      <c r="E337" s="37">
        <f t="shared" si="51"/>
        <v>17086.800573888093</v>
      </c>
      <c r="F337" s="38">
        <f t="shared" si="58"/>
        <v>0.80482556150569884</v>
      </c>
      <c r="G337" s="39">
        <f t="shared" si="52"/>
        <v>2486.183491563294</v>
      </c>
      <c r="H337" s="39">
        <f t="shared" si="53"/>
        <v>707.20831298464668</v>
      </c>
      <c r="I337" s="37">
        <f t="shared" si="54"/>
        <v>3193.3918045479404</v>
      </c>
      <c r="J337" s="40">
        <f t="shared" si="60"/>
        <v>-260.08908913593871</v>
      </c>
      <c r="K337" s="37">
        <f t="shared" si="55"/>
        <v>2933.3027154120018</v>
      </c>
      <c r="L337" s="37">
        <f t="shared" si="56"/>
        <v>4451588.1755398288</v>
      </c>
      <c r="M337" s="37">
        <f t="shared" si="57"/>
        <v>4089023.9852843303</v>
      </c>
      <c r="N337" s="41">
        <f>'jan-aug'!M337</f>
        <v>3328065.6102479016</v>
      </c>
      <c r="O337" s="41">
        <f t="shared" si="59"/>
        <v>760958.37503642868</v>
      </c>
    </row>
    <row r="338" spans="1:15" s="34" customFormat="1" x14ac:dyDescent="0.3">
      <c r="A338" s="33">
        <v>1739</v>
      </c>
      <c r="B338" s="34" t="s">
        <v>390</v>
      </c>
      <c r="C338" s="36">
        <v>11436</v>
      </c>
      <c r="D338" s="36">
        <v>475</v>
      </c>
      <c r="E338" s="37">
        <f t="shared" si="51"/>
        <v>24075.78947368421</v>
      </c>
      <c r="F338" s="38">
        <f t="shared" si="58"/>
        <v>1.1340221768294276</v>
      </c>
      <c r="G338" s="39">
        <f t="shared" si="52"/>
        <v>-1707.2098483143759</v>
      </c>
      <c r="H338" s="39">
        <f t="shared" si="53"/>
        <v>0</v>
      </c>
      <c r="I338" s="37">
        <f t="shared" si="54"/>
        <v>-1707.2098483143759</v>
      </c>
      <c r="J338" s="40">
        <f t="shared" si="60"/>
        <v>-260.08908913593871</v>
      </c>
      <c r="K338" s="37">
        <f t="shared" si="55"/>
        <v>-1967.2989374503145</v>
      </c>
      <c r="L338" s="37">
        <f t="shared" si="56"/>
        <v>-810924.67794932856</v>
      </c>
      <c r="M338" s="37">
        <f t="shared" si="57"/>
        <v>-934466.9952888994</v>
      </c>
      <c r="N338" s="41">
        <f>'jan-aug'!M338</f>
        <v>-1225035.2709516347</v>
      </c>
      <c r="O338" s="41">
        <f t="shared" si="59"/>
        <v>290568.27566273534</v>
      </c>
    </row>
    <row r="339" spans="1:15" s="34" customFormat="1" x14ac:dyDescent="0.3">
      <c r="A339" s="33">
        <v>1740</v>
      </c>
      <c r="B339" s="34" t="s">
        <v>391</v>
      </c>
      <c r="C339" s="36">
        <v>22217</v>
      </c>
      <c r="D339" s="36">
        <v>892</v>
      </c>
      <c r="E339" s="37">
        <f t="shared" si="51"/>
        <v>24906.95067264574</v>
      </c>
      <c r="F339" s="38">
        <f t="shared" si="58"/>
        <v>1.173171681487323</v>
      </c>
      <c r="G339" s="39">
        <f t="shared" si="52"/>
        <v>-2205.9065676912942</v>
      </c>
      <c r="H339" s="39">
        <f t="shared" si="53"/>
        <v>0</v>
      </c>
      <c r="I339" s="37">
        <f t="shared" si="54"/>
        <v>-2205.9065676912942</v>
      </c>
      <c r="J339" s="40">
        <f t="shared" si="60"/>
        <v>-260.08908913593871</v>
      </c>
      <c r="K339" s="37">
        <f t="shared" si="55"/>
        <v>-2465.9956568272328</v>
      </c>
      <c r="L339" s="37">
        <f t="shared" si="56"/>
        <v>-1967668.6583806344</v>
      </c>
      <c r="M339" s="37">
        <f t="shared" si="57"/>
        <v>-2199668.1258898918</v>
      </c>
      <c r="N339" s="41">
        <f>'jan-aug'!M339</f>
        <v>-2867321.8140818072</v>
      </c>
      <c r="O339" s="41">
        <f t="shared" si="59"/>
        <v>667653.6881919154</v>
      </c>
    </row>
    <row r="340" spans="1:15" s="34" customFormat="1" x14ac:dyDescent="0.3">
      <c r="A340" s="33">
        <v>1742</v>
      </c>
      <c r="B340" s="34" t="s">
        <v>392</v>
      </c>
      <c r="C340" s="36">
        <v>44107</v>
      </c>
      <c r="D340" s="36">
        <v>2489</v>
      </c>
      <c r="E340" s="37">
        <f t="shared" si="51"/>
        <v>17720.77139413419</v>
      </c>
      <c r="F340" s="38">
        <f t="shared" si="58"/>
        <v>0.83468696939048048</v>
      </c>
      <c r="G340" s="39">
        <f t="shared" si="52"/>
        <v>2105.8009994156359</v>
      </c>
      <c r="H340" s="39">
        <f t="shared" si="53"/>
        <v>485.31852589851275</v>
      </c>
      <c r="I340" s="37">
        <f t="shared" si="54"/>
        <v>2591.1195253141486</v>
      </c>
      <c r="J340" s="40">
        <f t="shared" si="60"/>
        <v>-260.08908913593871</v>
      </c>
      <c r="K340" s="37">
        <f t="shared" si="55"/>
        <v>2331.03043617821</v>
      </c>
      <c r="L340" s="37">
        <f t="shared" si="56"/>
        <v>6449296.4985069158</v>
      </c>
      <c r="M340" s="37">
        <f t="shared" si="57"/>
        <v>5801934.7556475652</v>
      </c>
      <c r="N340" s="41">
        <f>'jan-aug'!M340</f>
        <v>3699676.1147109237</v>
      </c>
      <c r="O340" s="41">
        <f t="shared" si="59"/>
        <v>2102258.6409366415</v>
      </c>
    </row>
    <row r="341" spans="1:15" s="34" customFormat="1" x14ac:dyDescent="0.3">
      <c r="A341" s="33">
        <v>1743</v>
      </c>
      <c r="B341" s="34" t="s">
        <v>393</v>
      </c>
      <c r="C341" s="36">
        <v>18658</v>
      </c>
      <c r="D341" s="36">
        <v>1252</v>
      </c>
      <c r="E341" s="37">
        <f t="shared" si="51"/>
        <v>14902.555910543131</v>
      </c>
      <c r="F341" s="38">
        <f t="shared" si="58"/>
        <v>0.7019428755376248</v>
      </c>
      <c r="G341" s="39">
        <f t="shared" si="52"/>
        <v>3796.730289570271</v>
      </c>
      <c r="H341" s="39">
        <f t="shared" si="53"/>
        <v>1471.6939451553833</v>
      </c>
      <c r="I341" s="37">
        <f t="shared" si="54"/>
        <v>5268.4242347256541</v>
      </c>
      <c r="J341" s="40">
        <f t="shared" si="60"/>
        <v>-260.08908913593871</v>
      </c>
      <c r="K341" s="37">
        <f t="shared" si="55"/>
        <v>5008.3351455897155</v>
      </c>
      <c r="L341" s="37">
        <f t="shared" si="56"/>
        <v>6596067.1418765187</v>
      </c>
      <c r="M341" s="37">
        <f t="shared" si="57"/>
        <v>6270435.6022783238</v>
      </c>
      <c r="N341" s="41">
        <f>'jan-aug'!M341</f>
        <v>5097765.5265641129</v>
      </c>
      <c r="O341" s="41">
        <f t="shared" si="59"/>
        <v>1172670.075714211</v>
      </c>
    </row>
    <row r="342" spans="1:15" s="34" customFormat="1" x14ac:dyDescent="0.3">
      <c r="A342" s="33">
        <v>1744</v>
      </c>
      <c r="B342" s="34" t="s">
        <v>394</v>
      </c>
      <c r="C342" s="36">
        <v>60348</v>
      </c>
      <c r="D342" s="36">
        <v>3751</v>
      </c>
      <c r="E342" s="37">
        <f t="shared" si="51"/>
        <v>16088.509730738469</v>
      </c>
      <c r="F342" s="38">
        <f t="shared" si="58"/>
        <v>0.75780388621256534</v>
      </c>
      <c r="G342" s="39">
        <f t="shared" si="52"/>
        <v>3085.1579974530682</v>
      </c>
      <c r="H342" s="39">
        <f t="shared" si="53"/>
        <v>1056.6101080870149</v>
      </c>
      <c r="I342" s="37">
        <f t="shared" si="54"/>
        <v>4141.7681055400826</v>
      </c>
      <c r="J342" s="40">
        <f t="shared" si="60"/>
        <v>-260.08908913593871</v>
      </c>
      <c r="K342" s="37">
        <f t="shared" si="55"/>
        <v>3881.679016404144</v>
      </c>
      <c r="L342" s="37">
        <f t="shared" si="56"/>
        <v>15535772.163880849</v>
      </c>
      <c r="M342" s="37">
        <f t="shared" si="57"/>
        <v>14560177.990531944</v>
      </c>
      <c r="N342" s="41">
        <f>'jan-aug'!M342</f>
        <v>12481378.26688657</v>
      </c>
      <c r="O342" s="41">
        <f t="shared" si="59"/>
        <v>2078799.7236453742</v>
      </c>
    </row>
    <row r="343" spans="1:15" s="34" customFormat="1" x14ac:dyDescent="0.3">
      <c r="A343" s="33">
        <v>1748</v>
      </c>
      <c r="B343" s="34" t="s">
        <v>395</v>
      </c>
      <c r="C343" s="36">
        <v>8594</v>
      </c>
      <c r="D343" s="36">
        <v>630</v>
      </c>
      <c r="E343" s="37">
        <f t="shared" si="51"/>
        <v>13641.269841269841</v>
      </c>
      <c r="F343" s="38">
        <f t="shared" si="58"/>
        <v>0.64253355168366222</v>
      </c>
      <c r="G343" s="39">
        <f t="shared" si="52"/>
        <v>4553.5019311342448</v>
      </c>
      <c r="H343" s="39">
        <f t="shared" si="53"/>
        <v>1913.1440694010348</v>
      </c>
      <c r="I343" s="37">
        <f t="shared" si="54"/>
        <v>6466.6460005352801</v>
      </c>
      <c r="J343" s="40">
        <f t="shared" si="60"/>
        <v>-260.08908913593871</v>
      </c>
      <c r="K343" s="37">
        <f t="shared" si="55"/>
        <v>6206.5569113993415</v>
      </c>
      <c r="L343" s="37">
        <f t="shared" si="56"/>
        <v>4073986.9803372263</v>
      </c>
      <c r="M343" s="37">
        <f t="shared" si="57"/>
        <v>3910130.8541815854</v>
      </c>
      <c r="N343" s="41">
        <f>'jan-aug'!M343</f>
        <v>3101907.4135266701</v>
      </c>
      <c r="O343" s="41">
        <f t="shared" si="59"/>
        <v>808223.44065491529</v>
      </c>
    </row>
    <row r="344" spans="1:15" s="34" customFormat="1" x14ac:dyDescent="0.3">
      <c r="A344" s="33">
        <v>1749</v>
      </c>
      <c r="B344" s="34" t="s">
        <v>396</v>
      </c>
      <c r="C344" s="36">
        <v>18359</v>
      </c>
      <c r="D344" s="36">
        <v>1119</v>
      </c>
      <c r="E344" s="37">
        <f t="shared" si="51"/>
        <v>16406.613047363717</v>
      </c>
      <c r="F344" s="38">
        <f t="shared" si="58"/>
        <v>0.77278724598858939</v>
      </c>
      <c r="G344" s="39">
        <f t="shared" si="52"/>
        <v>2894.2960074779198</v>
      </c>
      <c r="H344" s="39">
        <f t="shared" si="53"/>
        <v>945.27394726817829</v>
      </c>
      <c r="I344" s="37">
        <f t="shared" si="54"/>
        <v>3839.5699547460981</v>
      </c>
      <c r="J344" s="40">
        <f t="shared" si="60"/>
        <v>-260.08908913593871</v>
      </c>
      <c r="K344" s="37">
        <f t="shared" si="55"/>
        <v>3579.4808656101595</v>
      </c>
      <c r="L344" s="37">
        <f t="shared" si="56"/>
        <v>4296478.7793608839</v>
      </c>
      <c r="M344" s="37">
        <f t="shared" si="57"/>
        <v>4005439.0886177686</v>
      </c>
      <c r="N344" s="41">
        <f>'jan-aug'!M344</f>
        <v>3257508.405930704</v>
      </c>
      <c r="O344" s="41">
        <f t="shared" si="59"/>
        <v>747930.68268706463</v>
      </c>
    </row>
    <row r="345" spans="1:15" s="34" customFormat="1" x14ac:dyDescent="0.3">
      <c r="A345" s="33">
        <v>1750</v>
      </c>
      <c r="B345" s="34" t="s">
        <v>397</v>
      </c>
      <c r="C345" s="36">
        <v>74742</v>
      </c>
      <c r="D345" s="36">
        <v>4363</v>
      </c>
      <c r="E345" s="37">
        <f t="shared" si="51"/>
        <v>17130.873252349302</v>
      </c>
      <c r="F345" s="38">
        <f t="shared" si="58"/>
        <v>0.80690148075320312</v>
      </c>
      <c r="G345" s="39">
        <f t="shared" si="52"/>
        <v>2459.7398844865688</v>
      </c>
      <c r="H345" s="39">
        <f t="shared" si="53"/>
        <v>691.78287552322354</v>
      </c>
      <c r="I345" s="37">
        <f t="shared" si="54"/>
        <v>3151.5227600097924</v>
      </c>
      <c r="J345" s="40">
        <f t="shared" si="60"/>
        <v>-260.08908913593871</v>
      </c>
      <c r="K345" s="37">
        <f t="shared" si="55"/>
        <v>2891.4336708738538</v>
      </c>
      <c r="L345" s="37">
        <f t="shared" si="56"/>
        <v>13750093.801922724</v>
      </c>
      <c r="M345" s="37">
        <f t="shared" si="57"/>
        <v>12615325.106022624</v>
      </c>
      <c r="N345" s="41">
        <f>'jan-aug'!M345</f>
        <v>9762549.7543124761</v>
      </c>
      <c r="O345" s="41">
        <f t="shared" si="59"/>
        <v>2852775.3517101482</v>
      </c>
    </row>
    <row r="346" spans="1:15" s="34" customFormat="1" x14ac:dyDescent="0.3">
      <c r="A346" s="33">
        <v>1751</v>
      </c>
      <c r="B346" s="34" t="s">
        <v>398</v>
      </c>
      <c r="C346" s="36">
        <v>79251</v>
      </c>
      <c r="D346" s="36">
        <v>5081</v>
      </c>
      <c r="E346" s="37">
        <f t="shared" si="51"/>
        <v>15597.520173194252</v>
      </c>
      <c r="F346" s="38">
        <f t="shared" si="58"/>
        <v>0.73467720754412924</v>
      </c>
      <c r="G346" s="39">
        <f t="shared" si="52"/>
        <v>3379.7517319795984</v>
      </c>
      <c r="H346" s="39">
        <f t="shared" si="53"/>
        <v>1228.4564532274908</v>
      </c>
      <c r="I346" s="37">
        <f t="shared" si="54"/>
        <v>4608.2081852070896</v>
      </c>
      <c r="J346" s="40">
        <f t="shared" si="60"/>
        <v>-260.08908913593871</v>
      </c>
      <c r="K346" s="37">
        <f t="shared" si="55"/>
        <v>4348.119096071151</v>
      </c>
      <c r="L346" s="37">
        <f t="shared" si="56"/>
        <v>23414305.789037224</v>
      </c>
      <c r="M346" s="37">
        <f t="shared" si="57"/>
        <v>22092793.127137519</v>
      </c>
      <c r="N346" s="41">
        <f>'jan-aug'!M346</f>
        <v>17500349.473220654</v>
      </c>
      <c r="O346" s="41">
        <f t="shared" si="59"/>
        <v>4592443.6539168656</v>
      </c>
    </row>
    <row r="347" spans="1:15" s="34" customFormat="1" x14ac:dyDescent="0.3">
      <c r="A347" s="33">
        <v>1755</v>
      </c>
      <c r="B347" s="34" t="s">
        <v>399</v>
      </c>
      <c r="C347" s="36">
        <v>8422</v>
      </c>
      <c r="D347" s="36">
        <v>574</v>
      </c>
      <c r="E347" s="37">
        <f t="shared" si="51"/>
        <v>14672.47386759582</v>
      </c>
      <c r="F347" s="38">
        <f t="shared" si="58"/>
        <v>0.69110550966525475</v>
      </c>
      <c r="G347" s="39">
        <f t="shared" si="52"/>
        <v>3934.7795153386578</v>
      </c>
      <c r="H347" s="39">
        <f t="shared" si="53"/>
        <v>1552.2226601869422</v>
      </c>
      <c r="I347" s="37">
        <f t="shared" si="54"/>
        <v>5487.0021755256003</v>
      </c>
      <c r="J347" s="40">
        <f t="shared" si="60"/>
        <v>-260.08908913593871</v>
      </c>
      <c r="K347" s="37">
        <f t="shared" si="55"/>
        <v>5226.9130863896617</v>
      </c>
      <c r="L347" s="37">
        <f t="shared" si="56"/>
        <v>3149539.2487516943</v>
      </c>
      <c r="M347" s="37">
        <f t="shared" si="57"/>
        <v>3000248.111587666</v>
      </c>
      <c r="N347" s="41">
        <f>'jan-aug'!M347</f>
        <v>2305012.3101020767</v>
      </c>
      <c r="O347" s="41">
        <f t="shared" si="59"/>
        <v>695235.80148558924</v>
      </c>
    </row>
    <row r="348" spans="1:15" s="34" customFormat="1" x14ac:dyDescent="0.3">
      <c r="A348" s="33">
        <v>1756</v>
      </c>
      <c r="B348" s="34" t="s">
        <v>400</v>
      </c>
      <c r="C348" s="36">
        <v>110291</v>
      </c>
      <c r="D348" s="36">
        <v>6770</v>
      </c>
      <c r="E348" s="37">
        <f t="shared" si="51"/>
        <v>16291.137370753324</v>
      </c>
      <c r="F348" s="38">
        <f t="shared" si="58"/>
        <v>0.76734808984778224</v>
      </c>
      <c r="G348" s="39">
        <f t="shared" si="52"/>
        <v>2963.5814134441557</v>
      </c>
      <c r="H348" s="39">
        <f t="shared" si="53"/>
        <v>985.69043408181585</v>
      </c>
      <c r="I348" s="37">
        <f t="shared" si="54"/>
        <v>3949.2718475259717</v>
      </c>
      <c r="J348" s="40">
        <f t="shared" si="60"/>
        <v>-260.08908913593871</v>
      </c>
      <c r="K348" s="37">
        <f t="shared" si="55"/>
        <v>3689.1827583900331</v>
      </c>
      <c r="L348" s="37">
        <f t="shared" si="56"/>
        <v>26736570.40775083</v>
      </c>
      <c r="M348" s="37">
        <f t="shared" si="57"/>
        <v>24975767.274300523</v>
      </c>
      <c r="N348" s="41">
        <f>'jan-aug'!M348</f>
        <v>19884995.539008819</v>
      </c>
      <c r="O348" s="41">
        <f t="shared" si="59"/>
        <v>5090771.7352917045</v>
      </c>
    </row>
    <row r="349" spans="1:15" s="34" customFormat="1" x14ac:dyDescent="0.3">
      <c r="A349" s="33">
        <v>1804</v>
      </c>
      <c r="B349" s="34" t="s">
        <v>401</v>
      </c>
      <c r="C349" s="36">
        <v>1008868</v>
      </c>
      <c r="D349" s="36">
        <v>50185</v>
      </c>
      <c r="E349" s="37">
        <f t="shared" si="51"/>
        <v>20102.978977782204</v>
      </c>
      <c r="F349" s="38">
        <f t="shared" si="58"/>
        <v>0.94689414052482324</v>
      </c>
      <c r="G349" s="39">
        <f t="shared" si="52"/>
        <v>676.47644922682741</v>
      </c>
      <c r="H349" s="39">
        <f t="shared" si="53"/>
        <v>0</v>
      </c>
      <c r="I349" s="37">
        <f t="shared" si="54"/>
        <v>676.47644922682741</v>
      </c>
      <c r="J349" s="40">
        <f t="shared" si="60"/>
        <v>-260.08908913593871</v>
      </c>
      <c r="K349" s="37">
        <f t="shared" si="55"/>
        <v>416.38736009088871</v>
      </c>
      <c r="L349" s="37">
        <f t="shared" si="56"/>
        <v>33948970.604448333</v>
      </c>
      <c r="M349" s="37">
        <f t="shared" si="57"/>
        <v>20896399.66616125</v>
      </c>
      <c r="N349" s="41">
        <f>'jan-aug'!M349</f>
        <v>19835543.004825711</v>
      </c>
      <c r="O349" s="41">
        <f t="shared" si="59"/>
        <v>1060856.6613355391</v>
      </c>
    </row>
    <row r="350" spans="1:15" s="34" customFormat="1" x14ac:dyDescent="0.3">
      <c r="A350" s="33">
        <v>1805</v>
      </c>
      <c r="B350" s="34" t="s">
        <v>402</v>
      </c>
      <c r="C350" s="36">
        <v>357025</v>
      </c>
      <c r="D350" s="36">
        <v>18853</v>
      </c>
      <c r="E350" s="37">
        <f t="shared" si="51"/>
        <v>18937.30440778656</v>
      </c>
      <c r="F350" s="38">
        <f t="shared" si="58"/>
        <v>0.89198832674928508</v>
      </c>
      <c r="G350" s="39">
        <f t="shared" si="52"/>
        <v>1375.881191224214</v>
      </c>
      <c r="H350" s="39">
        <f t="shared" si="53"/>
        <v>59.531971120183329</v>
      </c>
      <c r="I350" s="37">
        <f t="shared" si="54"/>
        <v>1435.4131623443973</v>
      </c>
      <c r="J350" s="40">
        <f t="shared" si="60"/>
        <v>-260.08908913593871</v>
      </c>
      <c r="K350" s="37">
        <f t="shared" si="55"/>
        <v>1175.3240732084587</v>
      </c>
      <c r="L350" s="37">
        <f t="shared" si="56"/>
        <v>27061844.349678922</v>
      </c>
      <c r="M350" s="37">
        <f t="shared" si="57"/>
        <v>22158384.752199072</v>
      </c>
      <c r="N350" s="41">
        <f>'jan-aug'!M350</f>
        <v>16908270.265425913</v>
      </c>
      <c r="O350" s="41">
        <f t="shared" si="59"/>
        <v>5250114.4867731594</v>
      </c>
    </row>
    <row r="351" spans="1:15" s="34" customFormat="1" x14ac:dyDescent="0.3">
      <c r="A351" s="33">
        <v>1811</v>
      </c>
      <c r="B351" s="34" t="s">
        <v>403</v>
      </c>
      <c r="C351" s="36">
        <v>27310</v>
      </c>
      <c r="D351" s="36">
        <v>1482</v>
      </c>
      <c r="E351" s="37">
        <f t="shared" si="51"/>
        <v>18427.800269905532</v>
      </c>
      <c r="F351" s="38">
        <f t="shared" si="58"/>
        <v>0.86798957097951102</v>
      </c>
      <c r="G351" s="39">
        <f t="shared" si="52"/>
        <v>1681.5836739528306</v>
      </c>
      <c r="H351" s="39">
        <f t="shared" si="53"/>
        <v>237.85841937854292</v>
      </c>
      <c r="I351" s="37">
        <f t="shared" si="54"/>
        <v>1919.4420933313736</v>
      </c>
      <c r="J351" s="40">
        <f t="shared" si="60"/>
        <v>-260.08908913593871</v>
      </c>
      <c r="K351" s="37">
        <f t="shared" si="55"/>
        <v>1659.353004195435</v>
      </c>
      <c r="L351" s="37">
        <f t="shared" si="56"/>
        <v>2844613.1823170958</v>
      </c>
      <c r="M351" s="37">
        <f t="shared" si="57"/>
        <v>2459161.1522176345</v>
      </c>
      <c r="N351" s="41">
        <f>'jan-aug'!M351</f>
        <v>850785.95463090064</v>
      </c>
      <c r="O351" s="41">
        <f t="shared" si="59"/>
        <v>1608375.1975867338</v>
      </c>
    </row>
    <row r="352" spans="1:15" s="34" customFormat="1" x14ac:dyDescent="0.3">
      <c r="A352" s="33">
        <v>1812</v>
      </c>
      <c r="B352" s="34" t="s">
        <v>404</v>
      </c>
      <c r="C352" s="36">
        <v>29876</v>
      </c>
      <c r="D352" s="36">
        <v>2063</v>
      </c>
      <c r="E352" s="37">
        <f t="shared" si="51"/>
        <v>14481.822588463403</v>
      </c>
      <c r="F352" s="38">
        <f t="shared" si="58"/>
        <v>0.68212541873974741</v>
      </c>
      <c r="G352" s="39">
        <f t="shared" si="52"/>
        <v>4049.1702828181078</v>
      </c>
      <c r="H352" s="39">
        <f t="shared" si="53"/>
        <v>1618.9506078832881</v>
      </c>
      <c r="I352" s="37">
        <f t="shared" si="54"/>
        <v>5668.1208907013961</v>
      </c>
      <c r="J352" s="40">
        <f t="shared" si="60"/>
        <v>-260.08908913593871</v>
      </c>
      <c r="K352" s="37">
        <f t="shared" si="55"/>
        <v>5408.0318015654575</v>
      </c>
      <c r="L352" s="37">
        <f t="shared" si="56"/>
        <v>11693333.397516981</v>
      </c>
      <c r="M352" s="37">
        <f t="shared" si="57"/>
        <v>11156769.606629539</v>
      </c>
      <c r="N352" s="41">
        <f>'jan-aug'!M352</f>
        <v>8194625.863659557</v>
      </c>
      <c r="O352" s="41">
        <f t="shared" si="59"/>
        <v>2962143.7429699823</v>
      </c>
    </row>
    <row r="353" spans="1:15" s="34" customFormat="1" x14ac:dyDescent="0.3">
      <c r="A353" s="33">
        <v>1813</v>
      </c>
      <c r="B353" s="34" t="s">
        <v>405</v>
      </c>
      <c r="C353" s="36">
        <v>134038</v>
      </c>
      <c r="D353" s="36">
        <v>7934</v>
      </c>
      <c r="E353" s="37">
        <f t="shared" si="51"/>
        <v>16894.126543987899</v>
      </c>
      <c r="F353" s="38">
        <f t="shared" si="58"/>
        <v>0.79575019460881091</v>
      </c>
      <c r="G353" s="39">
        <f t="shared" si="52"/>
        <v>2601.7879095034104</v>
      </c>
      <c r="H353" s="39">
        <f t="shared" si="53"/>
        <v>774.64422344971456</v>
      </c>
      <c r="I353" s="37">
        <f t="shared" si="54"/>
        <v>3376.4321329531249</v>
      </c>
      <c r="J353" s="40">
        <f t="shared" si="60"/>
        <v>-260.08908913593871</v>
      </c>
      <c r="K353" s="37">
        <f t="shared" si="55"/>
        <v>3116.3430438171863</v>
      </c>
      <c r="L353" s="37">
        <f t="shared" si="56"/>
        <v>26788612.542850092</v>
      </c>
      <c r="M353" s="37">
        <f t="shared" si="57"/>
        <v>24725065.709645554</v>
      </c>
      <c r="N353" s="41">
        <f>'jan-aug'!M353</f>
        <v>20117918.760191426</v>
      </c>
      <c r="O353" s="41">
        <f t="shared" si="59"/>
        <v>4607146.9494541287</v>
      </c>
    </row>
    <row r="354" spans="1:15" s="34" customFormat="1" x14ac:dyDescent="0.3">
      <c r="A354" s="33">
        <v>1815</v>
      </c>
      <c r="B354" s="34" t="s">
        <v>406</v>
      </c>
      <c r="C354" s="36">
        <v>18683</v>
      </c>
      <c r="D354" s="36">
        <v>1225</v>
      </c>
      <c r="E354" s="37">
        <f t="shared" si="51"/>
        <v>15251.428571428571</v>
      </c>
      <c r="F354" s="38">
        <f t="shared" si="58"/>
        <v>0.71837553851492908</v>
      </c>
      <c r="G354" s="39">
        <f t="shared" si="52"/>
        <v>3587.4066930390077</v>
      </c>
      <c r="H354" s="39">
        <f t="shared" si="53"/>
        <v>1349.5885138454794</v>
      </c>
      <c r="I354" s="37">
        <f t="shared" si="54"/>
        <v>4936.9952068844868</v>
      </c>
      <c r="J354" s="40">
        <f t="shared" si="60"/>
        <v>-260.08908913593871</v>
      </c>
      <c r="K354" s="37">
        <f t="shared" si="55"/>
        <v>4676.9061177485482</v>
      </c>
      <c r="L354" s="37">
        <f t="shared" si="56"/>
        <v>6047819.1284334967</v>
      </c>
      <c r="M354" s="37">
        <f t="shared" si="57"/>
        <v>5729209.9942419715</v>
      </c>
      <c r="N354" s="41">
        <f>'jan-aug'!M354</f>
        <v>4633086.63741297</v>
      </c>
      <c r="O354" s="41">
        <f t="shared" si="59"/>
        <v>1096123.3568290016</v>
      </c>
    </row>
    <row r="355" spans="1:15" s="34" customFormat="1" x14ac:dyDescent="0.3">
      <c r="A355" s="33">
        <v>1816</v>
      </c>
      <c r="B355" s="34" t="s">
        <v>407</v>
      </c>
      <c r="C355" s="36">
        <v>7554</v>
      </c>
      <c r="D355" s="36">
        <v>510</v>
      </c>
      <c r="E355" s="37">
        <f t="shared" si="51"/>
        <v>14811.764705882353</v>
      </c>
      <c r="F355" s="38">
        <f t="shared" si="58"/>
        <v>0.69766641184537836</v>
      </c>
      <c r="G355" s="39">
        <f t="shared" si="52"/>
        <v>3851.2050123667377</v>
      </c>
      <c r="H355" s="39">
        <f t="shared" si="53"/>
        <v>1503.4708667866555</v>
      </c>
      <c r="I355" s="37">
        <f t="shared" si="54"/>
        <v>5354.675879153393</v>
      </c>
      <c r="J355" s="40">
        <f t="shared" si="60"/>
        <v>-260.08908913593871</v>
      </c>
      <c r="K355" s="37">
        <f t="shared" si="55"/>
        <v>5094.5867900174544</v>
      </c>
      <c r="L355" s="37">
        <f t="shared" si="56"/>
        <v>2730884.6983682304</v>
      </c>
      <c r="M355" s="37">
        <f t="shared" si="57"/>
        <v>2598239.2629089016</v>
      </c>
      <c r="N355" s="41">
        <f>'jan-aug'!M355</f>
        <v>2090217.9061882568</v>
      </c>
      <c r="O355" s="41">
        <f t="shared" si="59"/>
        <v>508021.35672064475</v>
      </c>
    </row>
    <row r="356" spans="1:15" s="34" customFormat="1" x14ac:dyDescent="0.3">
      <c r="A356" s="33">
        <v>1818</v>
      </c>
      <c r="B356" s="34" t="s">
        <v>322</v>
      </c>
      <c r="C356" s="36">
        <v>31844</v>
      </c>
      <c r="D356" s="36">
        <v>1737</v>
      </c>
      <c r="E356" s="37">
        <f t="shared" si="51"/>
        <v>18332.757628094416</v>
      </c>
      <c r="F356" s="38">
        <f t="shared" si="58"/>
        <v>0.86351285532804423</v>
      </c>
      <c r="G356" s="39">
        <f t="shared" si="52"/>
        <v>1738.6092590395003</v>
      </c>
      <c r="H356" s="39">
        <f t="shared" si="53"/>
        <v>271.12334401243368</v>
      </c>
      <c r="I356" s="37">
        <f t="shared" si="54"/>
        <v>2009.7326030519339</v>
      </c>
      <c r="J356" s="40">
        <f t="shared" si="60"/>
        <v>-260.08908913593871</v>
      </c>
      <c r="K356" s="37">
        <f t="shared" si="55"/>
        <v>1749.6435139159953</v>
      </c>
      <c r="L356" s="37">
        <f t="shared" si="56"/>
        <v>3490905.5315012094</v>
      </c>
      <c r="M356" s="37">
        <f t="shared" si="57"/>
        <v>3039130.7836720836</v>
      </c>
      <c r="N356" s="41">
        <f>'jan-aug'!M356</f>
        <v>2314891.868723534</v>
      </c>
      <c r="O356" s="41">
        <f t="shared" si="59"/>
        <v>724238.91494854959</v>
      </c>
    </row>
    <row r="357" spans="1:15" s="34" customFormat="1" x14ac:dyDescent="0.3">
      <c r="A357" s="33">
        <v>1820</v>
      </c>
      <c r="B357" s="34" t="s">
        <v>408</v>
      </c>
      <c r="C357" s="36">
        <v>127407</v>
      </c>
      <c r="D357" s="36">
        <v>7454</v>
      </c>
      <c r="E357" s="37">
        <f t="shared" si="51"/>
        <v>17092.433592701906</v>
      </c>
      <c r="F357" s="38">
        <f t="shared" si="58"/>
        <v>0.80509088897354131</v>
      </c>
      <c r="G357" s="39">
        <f t="shared" si="52"/>
        <v>2482.8036802750066</v>
      </c>
      <c r="H357" s="39">
        <f t="shared" si="53"/>
        <v>705.23675639981229</v>
      </c>
      <c r="I357" s="37">
        <f t="shared" si="54"/>
        <v>3188.0404366748189</v>
      </c>
      <c r="J357" s="40">
        <f t="shared" si="60"/>
        <v>-260.08908913593871</v>
      </c>
      <c r="K357" s="37">
        <f t="shared" si="55"/>
        <v>2927.9513475388803</v>
      </c>
      <c r="L357" s="37">
        <f t="shared" si="56"/>
        <v>23763653.414974101</v>
      </c>
      <c r="M357" s="37">
        <f t="shared" si="57"/>
        <v>21824949.344554815</v>
      </c>
      <c r="N357" s="41">
        <f>'jan-aug'!M357</f>
        <v>17910360.730837781</v>
      </c>
      <c r="O357" s="41">
        <f t="shared" si="59"/>
        <v>3914588.6137170345</v>
      </c>
    </row>
    <row r="358" spans="1:15" s="34" customFormat="1" x14ac:dyDescent="0.3">
      <c r="A358" s="33">
        <v>1822</v>
      </c>
      <c r="B358" s="34" t="s">
        <v>409</v>
      </c>
      <c r="C358" s="36">
        <v>30574</v>
      </c>
      <c r="D358" s="36">
        <v>2188</v>
      </c>
      <c r="E358" s="37">
        <f t="shared" si="51"/>
        <v>13973.491773308959</v>
      </c>
      <c r="F358" s="38">
        <f t="shared" si="58"/>
        <v>0.65818192902859951</v>
      </c>
      <c r="G358" s="39">
        <f t="shared" si="52"/>
        <v>4354.1687719107749</v>
      </c>
      <c r="H358" s="39">
        <f t="shared" si="53"/>
        <v>1796.8663931873436</v>
      </c>
      <c r="I358" s="37">
        <f t="shared" si="54"/>
        <v>6151.0351650981183</v>
      </c>
      <c r="J358" s="40">
        <f t="shared" si="60"/>
        <v>-260.08908913593871</v>
      </c>
      <c r="K358" s="37">
        <f t="shared" si="55"/>
        <v>5890.9460759621797</v>
      </c>
      <c r="L358" s="37">
        <f t="shared" si="56"/>
        <v>13458464.941234684</v>
      </c>
      <c r="M358" s="37">
        <f t="shared" si="57"/>
        <v>12889390.014205249</v>
      </c>
      <c r="N358" s="41">
        <f>'jan-aug'!M358</f>
        <v>10333883.683803737</v>
      </c>
      <c r="O358" s="41">
        <f t="shared" si="59"/>
        <v>2555506.3304015119</v>
      </c>
    </row>
    <row r="359" spans="1:15" s="34" customFormat="1" x14ac:dyDescent="0.3">
      <c r="A359" s="33">
        <v>1824</v>
      </c>
      <c r="B359" s="34" t="s">
        <v>410</v>
      </c>
      <c r="C359" s="36">
        <v>229880</v>
      </c>
      <c r="D359" s="36">
        <v>13352</v>
      </c>
      <c r="E359" s="37">
        <f t="shared" si="51"/>
        <v>17216.896345116835</v>
      </c>
      <c r="F359" s="38">
        <f t="shared" si="58"/>
        <v>0.81095335597932883</v>
      </c>
      <c r="G359" s="39">
        <f t="shared" si="52"/>
        <v>2408.1260288260492</v>
      </c>
      <c r="H359" s="39">
        <f t="shared" si="53"/>
        <v>661.6747930545871</v>
      </c>
      <c r="I359" s="37">
        <f t="shared" si="54"/>
        <v>3069.8008218806362</v>
      </c>
      <c r="J359" s="40">
        <f t="shared" si="60"/>
        <v>-260.08908913593871</v>
      </c>
      <c r="K359" s="37">
        <f t="shared" si="55"/>
        <v>2809.7117327446977</v>
      </c>
      <c r="L359" s="37">
        <f t="shared" si="56"/>
        <v>40987980.573750257</v>
      </c>
      <c r="M359" s="37">
        <f t="shared" si="57"/>
        <v>37515271.0556072</v>
      </c>
      <c r="N359" s="41">
        <f>'jan-aug'!M359</f>
        <v>31439282.516520787</v>
      </c>
      <c r="O359" s="41">
        <f t="shared" si="59"/>
        <v>6075988.5390864126</v>
      </c>
    </row>
    <row r="360" spans="1:15" s="34" customFormat="1" x14ac:dyDescent="0.3">
      <c r="A360" s="33">
        <v>1825</v>
      </c>
      <c r="B360" s="34" t="s">
        <v>411</v>
      </c>
      <c r="C360" s="36">
        <v>23819</v>
      </c>
      <c r="D360" s="36">
        <v>1458</v>
      </c>
      <c r="E360" s="37">
        <f t="shared" si="51"/>
        <v>16336.762688614541</v>
      </c>
      <c r="F360" s="38">
        <f t="shared" si="58"/>
        <v>0.76949714179625794</v>
      </c>
      <c r="G360" s="39">
        <f t="shared" si="52"/>
        <v>2936.2062227274255</v>
      </c>
      <c r="H360" s="39">
        <f t="shared" si="53"/>
        <v>969.72157283038985</v>
      </c>
      <c r="I360" s="37">
        <f t="shared" si="54"/>
        <v>3905.9277955578154</v>
      </c>
      <c r="J360" s="40">
        <f t="shared" si="60"/>
        <v>-260.08908913593871</v>
      </c>
      <c r="K360" s="37">
        <f t="shared" si="55"/>
        <v>3645.8387064218769</v>
      </c>
      <c r="L360" s="37">
        <f t="shared" si="56"/>
        <v>5694842.7259232951</v>
      </c>
      <c r="M360" s="37">
        <f t="shared" si="57"/>
        <v>5315632.8339630961</v>
      </c>
      <c r="N360" s="41">
        <f>'jan-aug'!M360</f>
        <v>3935210.0141617213</v>
      </c>
      <c r="O360" s="41">
        <f t="shared" si="59"/>
        <v>1380422.8198013748</v>
      </c>
    </row>
    <row r="361" spans="1:15" s="34" customFormat="1" x14ac:dyDescent="0.3">
      <c r="A361" s="33">
        <v>1826</v>
      </c>
      <c r="B361" s="34" t="s">
        <v>412</v>
      </c>
      <c r="C361" s="36">
        <v>22336</v>
      </c>
      <c r="D361" s="36">
        <v>1533</v>
      </c>
      <c r="E361" s="37">
        <f t="shared" si="51"/>
        <v>14570.123939986954</v>
      </c>
      <c r="F361" s="38">
        <f t="shared" si="58"/>
        <v>0.68628460492058563</v>
      </c>
      <c r="G361" s="39">
        <f t="shared" si="52"/>
        <v>3996.1894719039774</v>
      </c>
      <c r="H361" s="39">
        <f t="shared" si="53"/>
        <v>1588.0451348500453</v>
      </c>
      <c r="I361" s="37">
        <f t="shared" si="54"/>
        <v>5584.2346067540229</v>
      </c>
      <c r="J361" s="40">
        <f t="shared" si="60"/>
        <v>-260.08908913593871</v>
      </c>
      <c r="K361" s="37">
        <f t="shared" si="55"/>
        <v>5324.1455176180843</v>
      </c>
      <c r="L361" s="37">
        <f t="shared" si="56"/>
        <v>8560631.6521539167</v>
      </c>
      <c r="M361" s="37">
        <f t="shared" si="57"/>
        <v>8161915.0785085233</v>
      </c>
      <c r="N361" s="41">
        <f>'jan-aug'!M361</f>
        <v>6184534.7062482294</v>
      </c>
      <c r="O361" s="41">
        <f t="shared" si="59"/>
        <v>1977380.3722602939</v>
      </c>
    </row>
    <row r="362" spans="1:15" s="34" customFormat="1" x14ac:dyDescent="0.3">
      <c r="A362" s="33">
        <v>1827</v>
      </c>
      <c r="B362" s="34" t="s">
        <v>413</v>
      </c>
      <c r="C362" s="36">
        <v>22250</v>
      </c>
      <c r="D362" s="36">
        <v>1407</v>
      </c>
      <c r="E362" s="37">
        <f t="shared" si="51"/>
        <v>15813.788201847903</v>
      </c>
      <c r="F362" s="38">
        <f t="shared" si="58"/>
        <v>0.74486390322447205</v>
      </c>
      <c r="G362" s="39">
        <f t="shared" si="52"/>
        <v>3249.9909147874082</v>
      </c>
      <c r="H362" s="39">
        <f t="shared" si="53"/>
        <v>1152.762643198713</v>
      </c>
      <c r="I362" s="37">
        <f t="shared" si="54"/>
        <v>4402.7535579861215</v>
      </c>
      <c r="J362" s="40">
        <f t="shared" si="60"/>
        <v>-260.08908913593871</v>
      </c>
      <c r="K362" s="37">
        <f t="shared" si="55"/>
        <v>4142.6644688501829</v>
      </c>
      <c r="L362" s="37">
        <f t="shared" si="56"/>
        <v>6194674.2560864724</v>
      </c>
      <c r="M362" s="37">
        <f t="shared" si="57"/>
        <v>5828728.9076722069</v>
      </c>
      <c r="N362" s="41">
        <f>'jan-aug'!M362</f>
        <v>4482483.223542897</v>
      </c>
      <c r="O362" s="41">
        <f t="shared" si="59"/>
        <v>1346245.6841293098</v>
      </c>
    </row>
    <row r="363" spans="1:15" s="34" customFormat="1" x14ac:dyDescent="0.3">
      <c r="A363" s="33">
        <v>1828</v>
      </c>
      <c r="B363" s="34" t="s">
        <v>414</v>
      </c>
      <c r="C363" s="36">
        <v>26716</v>
      </c>
      <c r="D363" s="36">
        <v>1871</v>
      </c>
      <c r="E363" s="37">
        <f t="shared" si="51"/>
        <v>14278.995189738109</v>
      </c>
      <c r="F363" s="38">
        <f t="shared" si="58"/>
        <v>0.67257180603373334</v>
      </c>
      <c r="G363" s="39">
        <f t="shared" si="52"/>
        <v>4170.8667220532843</v>
      </c>
      <c r="H363" s="39">
        <f t="shared" si="53"/>
        <v>1689.940197437141</v>
      </c>
      <c r="I363" s="37">
        <f t="shared" si="54"/>
        <v>5860.8069194904256</v>
      </c>
      <c r="J363" s="40">
        <f t="shared" si="60"/>
        <v>-260.08908913593871</v>
      </c>
      <c r="K363" s="37">
        <f t="shared" si="55"/>
        <v>5600.717830354487</v>
      </c>
      <c r="L363" s="37">
        <f t="shared" si="56"/>
        <v>10965569.746366587</v>
      </c>
      <c r="M363" s="37">
        <f t="shared" si="57"/>
        <v>10478943.060593246</v>
      </c>
      <c r="N363" s="41">
        <f>'jan-aug'!M363</f>
        <v>8244692.6519180955</v>
      </c>
      <c r="O363" s="41">
        <f t="shared" si="59"/>
        <v>2234250.40867515</v>
      </c>
    </row>
    <row r="364" spans="1:15" s="34" customFormat="1" x14ac:dyDescent="0.3">
      <c r="A364" s="33">
        <v>1832</v>
      </c>
      <c r="B364" s="34" t="s">
        <v>415</v>
      </c>
      <c r="C364" s="36">
        <v>98986</v>
      </c>
      <c r="D364" s="36">
        <v>4528</v>
      </c>
      <c r="E364" s="37">
        <f t="shared" si="51"/>
        <v>21860.865724381627</v>
      </c>
      <c r="F364" s="38">
        <f t="shared" si="58"/>
        <v>1.0296944390229155</v>
      </c>
      <c r="G364" s="39">
        <f t="shared" si="52"/>
        <v>-378.25559873282617</v>
      </c>
      <c r="H364" s="39">
        <f t="shared" si="53"/>
        <v>0</v>
      </c>
      <c r="I364" s="37">
        <f t="shared" si="54"/>
        <v>-378.25559873282617</v>
      </c>
      <c r="J364" s="40">
        <f t="shared" si="60"/>
        <v>-260.08908913593871</v>
      </c>
      <c r="K364" s="37">
        <f t="shared" si="55"/>
        <v>-638.34468786876482</v>
      </c>
      <c r="L364" s="37">
        <f t="shared" si="56"/>
        <v>-1712741.3510622368</v>
      </c>
      <c r="M364" s="37">
        <f t="shared" si="57"/>
        <v>-2890424.746669767</v>
      </c>
      <c r="N364" s="41">
        <f>'jan-aug'!M364</f>
        <v>-5991162.751303155</v>
      </c>
      <c r="O364" s="41">
        <f t="shared" si="59"/>
        <v>3100738.004633388</v>
      </c>
    </row>
    <row r="365" spans="1:15" s="34" customFormat="1" x14ac:dyDescent="0.3">
      <c r="A365" s="33">
        <v>1833</v>
      </c>
      <c r="B365" s="34" t="s">
        <v>416</v>
      </c>
      <c r="C365" s="36">
        <v>480238</v>
      </c>
      <c r="D365" s="36">
        <v>26078</v>
      </c>
      <c r="E365" s="37">
        <f t="shared" si="51"/>
        <v>18415.445969782959</v>
      </c>
      <c r="F365" s="38">
        <f t="shared" si="58"/>
        <v>0.86740765650756735</v>
      </c>
      <c r="G365" s="39">
        <f t="shared" si="52"/>
        <v>1688.9962540263746</v>
      </c>
      <c r="H365" s="39">
        <f t="shared" si="53"/>
        <v>242.18242442144364</v>
      </c>
      <c r="I365" s="37">
        <f t="shared" si="54"/>
        <v>1931.1786784478181</v>
      </c>
      <c r="J365" s="40">
        <f t="shared" si="60"/>
        <v>-260.08908913593871</v>
      </c>
      <c r="K365" s="37">
        <f t="shared" si="55"/>
        <v>1671.0895893118795</v>
      </c>
      <c r="L365" s="37">
        <f t="shared" si="56"/>
        <v>50361277.576562203</v>
      </c>
      <c r="M365" s="37">
        <f t="shared" si="57"/>
        <v>43578674.310075194</v>
      </c>
      <c r="N365" s="41">
        <f>'jan-aug'!M365</f>
        <v>33075132.269759558</v>
      </c>
      <c r="O365" s="41">
        <f t="shared" si="59"/>
        <v>10503542.040315636</v>
      </c>
    </row>
    <row r="366" spans="1:15" s="34" customFormat="1" x14ac:dyDescent="0.3">
      <c r="A366" s="33">
        <v>1834</v>
      </c>
      <c r="B366" s="34" t="s">
        <v>417</v>
      </c>
      <c r="C366" s="36">
        <v>34864</v>
      </c>
      <c r="D366" s="36">
        <v>1917</v>
      </c>
      <c r="E366" s="37">
        <f t="shared" si="51"/>
        <v>18186.750130412103</v>
      </c>
      <c r="F366" s="38">
        <f t="shared" si="58"/>
        <v>0.85663558384599814</v>
      </c>
      <c r="G366" s="39">
        <f t="shared" si="52"/>
        <v>1826.2137576488878</v>
      </c>
      <c r="H366" s="39">
        <f t="shared" si="53"/>
        <v>322.22596820124306</v>
      </c>
      <c r="I366" s="37">
        <f t="shared" si="54"/>
        <v>2148.4397258501308</v>
      </c>
      <c r="J366" s="40">
        <f t="shared" si="60"/>
        <v>-260.08908913593871</v>
      </c>
      <c r="K366" s="37">
        <f t="shared" si="55"/>
        <v>1888.3506367141922</v>
      </c>
      <c r="L366" s="37">
        <f t="shared" si="56"/>
        <v>4118558.9544547009</v>
      </c>
      <c r="M366" s="37">
        <f t="shared" si="57"/>
        <v>3619968.1705811066</v>
      </c>
      <c r="N366" s="41">
        <f>'jan-aug'!M366</f>
        <v>3420601.1297311555</v>
      </c>
      <c r="O366" s="41">
        <f t="shared" si="59"/>
        <v>199367.0408499511</v>
      </c>
    </row>
    <row r="367" spans="1:15" s="34" customFormat="1" x14ac:dyDescent="0.3">
      <c r="A367" s="33">
        <v>1835</v>
      </c>
      <c r="B367" s="34" t="s">
        <v>418</v>
      </c>
      <c r="C367" s="36">
        <v>8056</v>
      </c>
      <c r="D367" s="36">
        <v>486</v>
      </c>
      <c r="E367" s="37">
        <f t="shared" si="51"/>
        <v>16576.1316872428</v>
      </c>
      <c r="F367" s="38">
        <f t="shared" si="58"/>
        <v>0.78077194352961765</v>
      </c>
      <c r="G367" s="39">
        <f t="shared" si="52"/>
        <v>2792.58482355047</v>
      </c>
      <c r="H367" s="39">
        <f t="shared" si="53"/>
        <v>885.94242331049929</v>
      </c>
      <c r="I367" s="37">
        <f t="shared" si="54"/>
        <v>3678.5272468609692</v>
      </c>
      <c r="J367" s="40">
        <f t="shared" si="60"/>
        <v>-260.08908913593871</v>
      </c>
      <c r="K367" s="37">
        <f t="shared" si="55"/>
        <v>3418.4381577250306</v>
      </c>
      <c r="L367" s="37">
        <f t="shared" si="56"/>
        <v>1787764.2419744311</v>
      </c>
      <c r="M367" s="37">
        <f t="shared" si="57"/>
        <v>1661360.9446543648</v>
      </c>
      <c r="N367" s="41">
        <f>'jan-aug'!M367</f>
        <v>1191720.004720574</v>
      </c>
      <c r="O367" s="41">
        <f t="shared" si="59"/>
        <v>469640.93993379083</v>
      </c>
    </row>
    <row r="368" spans="1:15" s="34" customFormat="1" x14ac:dyDescent="0.3">
      <c r="A368" s="33">
        <v>1836</v>
      </c>
      <c r="B368" s="34" t="s">
        <v>419</v>
      </c>
      <c r="C368" s="36">
        <v>18766</v>
      </c>
      <c r="D368" s="36">
        <v>1269</v>
      </c>
      <c r="E368" s="37">
        <f t="shared" si="51"/>
        <v>14788.02206461781</v>
      </c>
      <c r="F368" s="38">
        <f t="shared" si="58"/>
        <v>0.69654808167556492</v>
      </c>
      <c r="G368" s="39">
        <f t="shared" si="52"/>
        <v>3865.4505971254639</v>
      </c>
      <c r="H368" s="39">
        <f t="shared" si="53"/>
        <v>1511.7807912292458</v>
      </c>
      <c r="I368" s="37">
        <f t="shared" si="54"/>
        <v>5377.2313883547095</v>
      </c>
      <c r="J368" s="40">
        <f t="shared" si="60"/>
        <v>-260.08908913593871</v>
      </c>
      <c r="K368" s="37">
        <f t="shared" si="55"/>
        <v>5117.1422992187709</v>
      </c>
      <c r="L368" s="37">
        <f t="shared" si="56"/>
        <v>6823706.631822126</v>
      </c>
      <c r="M368" s="37">
        <f t="shared" si="57"/>
        <v>6493653.5777086206</v>
      </c>
      <c r="N368" s="41">
        <f>'jan-aug'!M368</f>
        <v>5105657.7901037205</v>
      </c>
      <c r="O368" s="41">
        <f t="shared" si="59"/>
        <v>1387995.7876049001</v>
      </c>
    </row>
    <row r="369" spans="1:15" s="34" customFormat="1" x14ac:dyDescent="0.3">
      <c r="A369" s="33">
        <v>1837</v>
      </c>
      <c r="B369" s="34" t="s">
        <v>420</v>
      </c>
      <c r="C369" s="36">
        <v>132644</v>
      </c>
      <c r="D369" s="36">
        <v>6454</v>
      </c>
      <c r="E369" s="37">
        <f t="shared" si="51"/>
        <v>20552.215680198326</v>
      </c>
      <c r="F369" s="38">
        <f t="shared" si="58"/>
        <v>0.96805416868267224</v>
      </c>
      <c r="G369" s="39">
        <f t="shared" si="52"/>
        <v>406.93442777715461</v>
      </c>
      <c r="H369" s="39">
        <f t="shared" si="53"/>
        <v>0</v>
      </c>
      <c r="I369" s="37">
        <f t="shared" si="54"/>
        <v>406.93442777715461</v>
      </c>
      <c r="J369" s="40">
        <f t="shared" si="60"/>
        <v>-260.08908913593871</v>
      </c>
      <c r="K369" s="37">
        <f t="shared" si="55"/>
        <v>146.8453386412159</v>
      </c>
      <c r="L369" s="37">
        <f t="shared" si="56"/>
        <v>2626354.7968737558</v>
      </c>
      <c r="M369" s="37">
        <f t="shared" si="57"/>
        <v>947739.81559040747</v>
      </c>
      <c r="N369" s="41">
        <f>'jan-aug'!M369</f>
        <v>-1728756.7130986375</v>
      </c>
      <c r="O369" s="41">
        <f t="shared" si="59"/>
        <v>2676496.528689045</v>
      </c>
    </row>
    <row r="370" spans="1:15" s="34" customFormat="1" x14ac:dyDescent="0.3">
      <c r="A370" s="33">
        <v>1838</v>
      </c>
      <c r="B370" s="34" t="s">
        <v>421</v>
      </c>
      <c r="C370" s="36">
        <v>31055</v>
      </c>
      <c r="D370" s="36">
        <v>2014</v>
      </c>
      <c r="E370" s="37">
        <f t="shared" si="51"/>
        <v>15419.563058589871</v>
      </c>
      <c r="F370" s="38">
        <f t="shared" si="58"/>
        <v>0.72629503944507157</v>
      </c>
      <c r="G370" s="39">
        <f t="shared" si="52"/>
        <v>3486.5260007422276</v>
      </c>
      <c r="H370" s="39">
        <f t="shared" si="53"/>
        <v>1290.7414433390245</v>
      </c>
      <c r="I370" s="37">
        <f t="shared" si="54"/>
        <v>4777.2674440812516</v>
      </c>
      <c r="J370" s="40">
        <f t="shared" si="60"/>
        <v>-260.08908913593871</v>
      </c>
      <c r="K370" s="37">
        <f t="shared" si="55"/>
        <v>4517.178354945313</v>
      </c>
      <c r="L370" s="37">
        <f t="shared" si="56"/>
        <v>9621416.6323796399</v>
      </c>
      <c r="M370" s="37">
        <f t="shared" si="57"/>
        <v>9097597.2068598606</v>
      </c>
      <c r="N370" s="41">
        <f>'jan-aug'!M370</f>
        <v>7640436.3981630374</v>
      </c>
      <c r="O370" s="41">
        <f t="shared" si="59"/>
        <v>1457160.8086968232</v>
      </c>
    </row>
    <row r="371" spans="1:15" s="34" customFormat="1" x14ac:dyDescent="0.3">
      <c r="A371" s="33">
        <v>1839</v>
      </c>
      <c r="B371" s="34" t="s">
        <v>422</v>
      </c>
      <c r="C371" s="36">
        <v>22237</v>
      </c>
      <c r="D371" s="36">
        <v>1058</v>
      </c>
      <c r="E371" s="37">
        <f t="shared" si="51"/>
        <v>21017.958412098298</v>
      </c>
      <c r="F371" s="38">
        <f t="shared" si="58"/>
        <v>0.9899916668174269</v>
      </c>
      <c r="G371" s="39">
        <f t="shared" si="52"/>
        <v>127.48878863717108</v>
      </c>
      <c r="H371" s="39">
        <f t="shared" si="53"/>
        <v>0</v>
      </c>
      <c r="I371" s="37">
        <f t="shared" si="54"/>
        <v>127.48878863717108</v>
      </c>
      <c r="J371" s="40">
        <f t="shared" si="60"/>
        <v>-260.08908913593871</v>
      </c>
      <c r="K371" s="37">
        <f t="shared" si="55"/>
        <v>-132.60030049876764</v>
      </c>
      <c r="L371" s="37">
        <f t="shared" si="56"/>
        <v>134883.13837812701</v>
      </c>
      <c r="M371" s="37">
        <f t="shared" si="57"/>
        <v>-140291.11792769615</v>
      </c>
      <c r="N371" s="41">
        <f>'jan-aug'!M371</f>
        <v>-948444.03508806077</v>
      </c>
      <c r="O371" s="41">
        <f t="shared" si="59"/>
        <v>808152.91716036457</v>
      </c>
    </row>
    <row r="372" spans="1:15" s="34" customFormat="1" x14ac:dyDescent="0.3">
      <c r="A372" s="33">
        <v>1840</v>
      </c>
      <c r="B372" s="34" t="s">
        <v>423</v>
      </c>
      <c r="C372" s="36">
        <v>79167</v>
      </c>
      <c r="D372" s="36">
        <v>4734</v>
      </c>
      <c r="E372" s="37">
        <f t="shared" si="51"/>
        <v>16723.067173637515</v>
      </c>
      <c r="F372" s="38">
        <f t="shared" si="58"/>
        <v>0.78769292530331847</v>
      </c>
      <c r="G372" s="39">
        <f t="shared" si="52"/>
        <v>2704.4235317136408</v>
      </c>
      <c r="H372" s="39">
        <f t="shared" si="53"/>
        <v>834.51500307234892</v>
      </c>
      <c r="I372" s="37">
        <f t="shared" si="54"/>
        <v>3538.9385347859898</v>
      </c>
      <c r="J372" s="40">
        <f t="shared" si="60"/>
        <v>-260.08908913593871</v>
      </c>
      <c r="K372" s="37">
        <f t="shared" si="55"/>
        <v>3278.8494456500512</v>
      </c>
      <c r="L372" s="37">
        <f t="shared" si="56"/>
        <v>16753335.023676876</v>
      </c>
      <c r="M372" s="37">
        <f t="shared" si="57"/>
        <v>15522073.275707342</v>
      </c>
      <c r="N372" s="41">
        <f>'jan-aug'!M372</f>
        <v>12541698.564500408</v>
      </c>
      <c r="O372" s="41">
        <f t="shared" si="59"/>
        <v>2980374.7112069335</v>
      </c>
    </row>
    <row r="373" spans="1:15" s="34" customFormat="1" x14ac:dyDescent="0.3">
      <c r="A373" s="33">
        <v>1841</v>
      </c>
      <c r="B373" s="34" t="s">
        <v>424</v>
      </c>
      <c r="C373" s="36">
        <v>179733</v>
      </c>
      <c r="D373" s="36">
        <v>9622</v>
      </c>
      <c r="E373" s="37">
        <f t="shared" si="51"/>
        <v>18679.380586156723</v>
      </c>
      <c r="F373" s="38">
        <f t="shared" si="58"/>
        <v>0.87983955239733547</v>
      </c>
      <c r="G373" s="39">
        <f t="shared" si="52"/>
        <v>1530.6354842021158</v>
      </c>
      <c r="H373" s="39">
        <f t="shared" si="53"/>
        <v>149.80530869062602</v>
      </c>
      <c r="I373" s="37">
        <f t="shared" si="54"/>
        <v>1680.4407928927417</v>
      </c>
      <c r="J373" s="40">
        <f t="shared" si="60"/>
        <v>-260.08908913593871</v>
      </c>
      <c r="K373" s="37">
        <f t="shared" si="55"/>
        <v>1420.3517037568031</v>
      </c>
      <c r="L373" s="37">
        <f t="shared" si="56"/>
        <v>16169201.309213961</v>
      </c>
      <c r="M373" s="37">
        <f t="shared" si="57"/>
        <v>13666624.093547959</v>
      </c>
      <c r="N373" s="41">
        <f>'jan-aug'!M373</f>
        <v>8055171.1634184504</v>
      </c>
      <c r="O373" s="41">
        <f t="shared" si="59"/>
        <v>5611452.9301295085</v>
      </c>
    </row>
    <row r="374" spans="1:15" s="34" customFormat="1" x14ac:dyDescent="0.3">
      <c r="A374" s="33">
        <v>1845</v>
      </c>
      <c r="B374" s="34" t="s">
        <v>425</v>
      </c>
      <c r="C374" s="36">
        <v>44473</v>
      </c>
      <c r="D374" s="36">
        <v>1953</v>
      </c>
      <c r="E374" s="37">
        <f t="shared" si="51"/>
        <v>22771.63338453661</v>
      </c>
      <c r="F374" s="38">
        <f t="shared" si="58"/>
        <v>1.0725935815695689</v>
      </c>
      <c r="G374" s="39">
        <f t="shared" si="52"/>
        <v>-924.71619482581582</v>
      </c>
      <c r="H374" s="39">
        <f t="shared" si="53"/>
        <v>0</v>
      </c>
      <c r="I374" s="37">
        <f t="shared" si="54"/>
        <v>-924.71619482581582</v>
      </c>
      <c r="J374" s="40">
        <f t="shared" si="60"/>
        <v>-260.08908913593871</v>
      </c>
      <c r="K374" s="37">
        <f t="shared" si="55"/>
        <v>-1184.8052839617544</v>
      </c>
      <c r="L374" s="37">
        <f t="shared" si="56"/>
        <v>-1805970.7284948183</v>
      </c>
      <c r="M374" s="37">
        <f t="shared" si="57"/>
        <v>-2313924.7195773064</v>
      </c>
      <c r="N374" s="41">
        <f>'jan-aug'!M374</f>
        <v>-3552487.3350916691</v>
      </c>
      <c r="O374" s="41">
        <f t="shared" si="59"/>
        <v>1238562.6155143627</v>
      </c>
    </row>
    <row r="375" spans="1:15" s="34" customFormat="1" x14ac:dyDescent="0.3">
      <c r="A375" s="33">
        <v>1848</v>
      </c>
      <c r="B375" s="34" t="s">
        <v>426</v>
      </c>
      <c r="C375" s="36">
        <v>39130</v>
      </c>
      <c r="D375" s="36">
        <v>2507</v>
      </c>
      <c r="E375" s="37">
        <f t="shared" si="51"/>
        <v>15608.296769046668</v>
      </c>
      <c r="F375" s="38">
        <f t="shared" si="58"/>
        <v>0.7351848087050683</v>
      </c>
      <c r="G375" s="39">
        <f t="shared" si="52"/>
        <v>3373.2857744681487</v>
      </c>
      <c r="H375" s="39">
        <f t="shared" si="53"/>
        <v>1224.6846446791451</v>
      </c>
      <c r="I375" s="37">
        <f t="shared" si="54"/>
        <v>4597.9704191472938</v>
      </c>
      <c r="J375" s="40">
        <f t="shared" si="60"/>
        <v>-260.08908913593871</v>
      </c>
      <c r="K375" s="37">
        <f t="shared" si="55"/>
        <v>4337.8813300113552</v>
      </c>
      <c r="L375" s="37">
        <f t="shared" si="56"/>
        <v>11527111.840802265</v>
      </c>
      <c r="M375" s="37">
        <f t="shared" si="57"/>
        <v>10875068.494338468</v>
      </c>
      <c r="N375" s="41">
        <f>'jan-aug'!M375</f>
        <v>9125212.040811684</v>
      </c>
      <c r="O375" s="41">
        <f t="shared" si="59"/>
        <v>1749856.4535267837</v>
      </c>
    </row>
    <row r="376" spans="1:15" s="34" customFormat="1" x14ac:dyDescent="0.3">
      <c r="A376" s="33">
        <v>1849</v>
      </c>
      <c r="B376" s="34" t="s">
        <v>427</v>
      </c>
      <c r="C376" s="36">
        <v>34134</v>
      </c>
      <c r="D376" s="36">
        <v>1811</v>
      </c>
      <c r="E376" s="37">
        <f t="shared" si="51"/>
        <v>18848.150193263391</v>
      </c>
      <c r="F376" s="38">
        <f t="shared" si="58"/>
        <v>0.88778896886166137</v>
      </c>
      <c r="G376" s="39">
        <f t="shared" si="52"/>
        <v>1429.3737199381153</v>
      </c>
      <c r="H376" s="39">
        <f t="shared" si="53"/>
        <v>90.7359462032924</v>
      </c>
      <c r="I376" s="37">
        <f t="shared" si="54"/>
        <v>1520.1096661414076</v>
      </c>
      <c r="J376" s="40">
        <f t="shared" si="60"/>
        <v>-260.08908913593871</v>
      </c>
      <c r="K376" s="37">
        <f t="shared" si="55"/>
        <v>1260.020577005469</v>
      </c>
      <c r="L376" s="37">
        <f t="shared" si="56"/>
        <v>2752918.605382089</v>
      </c>
      <c r="M376" s="37">
        <f t="shared" si="57"/>
        <v>2281897.2649569046</v>
      </c>
      <c r="N376" s="41">
        <f>'jan-aug'!M376</f>
        <v>1130062.9985401894</v>
      </c>
      <c r="O376" s="41">
        <f t="shared" si="59"/>
        <v>1151834.2664167152</v>
      </c>
    </row>
    <row r="377" spans="1:15" s="34" customFormat="1" x14ac:dyDescent="0.3">
      <c r="A377" s="33">
        <v>1850</v>
      </c>
      <c r="B377" s="34" t="s">
        <v>428</v>
      </c>
      <c r="C377" s="36">
        <v>33762</v>
      </c>
      <c r="D377" s="36">
        <v>1996</v>
      </c>
      <c r="E377" s="37">
        <f t="shared" si="51"/>
        <v>16914.829659318639</v>
      </c>
      <c r="F377" s="38">
        <f t="shared" si="58"/>
        <v>0.79672535648004172</v>
      </c>
      <c r="G377" s="39">
        <f t="shared" si="52"/>
        <v>2589.3660403049666</v>
      </c>
      <c r="H377" s="39">
        <f t="shared" si="53"/>
        <v>767.3981330839556</v>
      </c>
      <c r="I377" s="37">
        <f t="shared" si="54"/>
        <v>3356.7641733889222</v>
      </c>
      <c r="J377" s="40">
        <f t="shared" si="60"/>
        <v>-260.08908913593871</v>
      </c>
      <c r="K377" s="37">
        <f t="shared" si="55"/>
        <v>3096.6750842529837</v>
      </c>
      <c r="L377" s="37">
        <f t="shared" si="56"/>
        <v>6700101.2900842885</v>
      </c>
      <c r="M377" s="37">
        <f t="shared" si="57"/>
        <v>6180963.4681689553</v>
      </c>
      <c r="N377" s="41">
        <f>'jan-aug'!M377</f>
        <v>4156700.4720622767</v>
      </c>
      <c r="O377" s="41">
        <f t="shared" si="59"/>
        <v>2024262.9961066786</v>
      </c>
    </row>
    <row r="378" spans="1:15" s="34" customFormat="1" x14ac:dyDescent="0.3">
      <c r="A378" s="33">
        <v>1851</v>
      </c>
      <c r="B378" s="34" t="s">
        <v>429</v>
      </c>
      <c r="C378" s="36">
        <v>37602</v>
      </c>
      <c r="D378" s="36">
        <v>2160</v>
      </c>
      <c r="E378" s="37">
        <f t="shared" si="51"/>
        <v>17408.333333333332</v>
      </c>
      <c r="F378" s="38">
        <f t="shared" si="58"/>
        <v>0.81997045551578362</v>
      </c>
      <c r="G378" s="39">
        <f t="shared" si="52"/>
        <v>2293.2638358961508</v>
      </c>
      <c r="H378" s="39">
        <f t="shared" si="53"/>
        <v>594.67184717881298</v>
      </c>
      <c r="I378" s="37">
        <f t="shared" si="54"/>
        <v>2887.9356830749639</v>
      </c>
      <c r="J378" s="40">
        <f t="shared" si="60"/>
        <v>-260.08908913593871</v>
      </c>
      <c r="K378" s="37">
        <f t="shared" si="55"/>
        <v>2627.8465939390253</v>
      </c>
      <c r="L378" s="37">
        <f t="shared" si="56"/>
        <v>6237941.0754419221</v>
      </c>
      <c r="M378" s="37">
        <f t="shared" si="57"/>
        <v>5676148.6429082947</v>
      </c>
      <c r="N378" s="41">
        <f>'jan-aug'!M378</f>
        <v>4161811.1320914417</v>
      </c>
      <c r="O378" s="41">
        <f t="shared" si="59"/>
        <v>1514337.510816853</v>
      </c>
    </row>
    <row r="379" spans="1:15" s="34" customFormat="1" x14ac:dyDescent="0.3">
      <c r="A379" s="33">
        <v>1852</v>
      </c>
      <c r="B379" s="34" t="s">
        <v>430</v>
      </c>
      <c r="C379" s="36">
        <v>19356</v>
      </c>
      <c r="D379" s="36">
        <v>1280</v>
      </c>
      <c r="E379" s="37">
        <f t="shared" si="51"/>
        <v>15121.875</v>
      </c>
      <c r="F379" s="38">
        <f t="shared" si="58"/>
        <v>0.71227328283404934</v>
      </c>
      <c r="G379" s="39">
        <f t="shared" si="52"/>
        <v>3665.1388358961499</v>
      </c>
      <c r="H379" s="39">
        <f t="shared" si="53"/>
        <v>1394.9322638454792</v>
      </c>
      <c r="I379" s="37">
        <f t="shared" si="54"/>
        <v>5060.071099741629</v>
      </c>
      <c r="J379" s="40">
        <f t="shared" si="60"/>
        <v>-260.08908913593871</v>
      </c>
      <c r="K379" s="37">
        <f t="shared" si="55"/>
        <v>4799.9820106056904</v>
      </c>
      <c r="L379" s="37">
        <f t="shared" si="56"/>
        <v>6476891.0076692849</v>
      </c>
      <c r="M379" s="37">
        <f t="shared" si="57"/>
        <v>6143976.9735752838</v>
      </c>
      <c r="N379" s="41">
        <f>'jan-aug'!M379</f>
        <v>4907688.0782764088</v>
      </c>
      <c r="O379" s="41">
        <f t="shared" si="59"/>
        <v>1236288.8952988749</v>
      </c>
    </row>
    <row r="380" spans="1:15" s="34" customFormat="1" x14ac:dyDescent="0.3">
      <c r="A380" s="33">
        <v>1853</v>
      </c>
      <c r="B380" s="34" t="s">
        <v>431</v>
      </c>
      <c r="C380" s="36">
        <v>21163</v>
      </c>
      <c r="D380" s="36">
        <v>1385</v>
      </c>
      <c r="E380" s="37">
        <f t="shared" si="51"/>
        <v>15280.14440433213</v>
      </c>
      <c r="F380" s="38">
        <f t="shared" si="58"/>
        <v>0.71972811685402605</v>
      </c>
      <c r="G380" s="39">
        <f t="shared" si="52"/>
        <v>3570.1771932968718</v>
      </c>
      <c r="H380" s="39">
        <f t="shared" si="53"/>
        <v>1339.5379723292338</v>
      </c>
      <c r="I380" s="37">
        <f t="shared" si="54"/>
        <v>4909.7151656261058</v>
      </c>
      <c r="J380" s="40">
        <f t="shared" si="60"/>
        <v>-260.08908913593871</v>
      </c>
      <c r="K380" s="37">
        <f t="shared" si="55"/>
        <v>4649.6260764901672</v>
      </c>
      <c r="L380" s="37">
        <f t="shared" si="56"/>
        <v>6799955.5043921564</v>
      </c>
      <c r="M380" s="37">
        <f t="shared" si="57"/>
        <v>6439732.1159388814</v>
      </c>
      <c r="N380" s="41">
        <f>'jan-aug'!M380</f>
        <v>5016172.6471975213</v>
      </c>
      <c r="O380" s="41">
        <f t="shared" si="59"/>
        <v>1423559.4687413601</v>
      </c>
    </row>
    <row r="381" spans="1:15" s="34" customFormat="1" x14ac:dyDescent="0.3">
      <c r="A381" s="33">
        <v>1854</v>
      </c>
      <c r="B381" s="34" t="s">
        <v>432</v>
      </c>
      <c r="C381" s="36">
        <v>37076</v>
      </c>
      <c r="D381" s="36">
        <v>2581</v>
      </c>
      <c r="E381" s="37">
        <f t="shared" si="51"/>
        <v>14364.974815962805</v>
      </c>
      <c r="F381" s="38">
        <f t="shared" si="58"/>
        <v>0.676621633890921</v>
      </c>
      <c r="G381" s="39">
        <f t="shared" si="52"/>
        <v>4119.2789463184663</v>
      </c>
      <c r="H381" s="39">
        <f t="shared" si="53"/>
        <v>1659.8473282584973</v>
      </c>
      <c r="I381" s="37">
        <f t="shared" si="54"/>
        <v>5779.1262745769636</v>
      </c>
      <c r="J381" s="40">
        <f t="shared" si="60"/>
        <v>-260.08908913593871</v>
      </c>
      <c r="K381" s="37">
        <f t="shared" si="55"/>
        <v>5519.037185441025</v>
      </c>
      <c r="L381" s="37">
        <f t="shared" si="56"/>
        <v>14915924.914683143</v>
      </c>
      <c r="M381" s="37">
        <f t="shared" si="57"/>
        <v>14244634.975623285</v>
      </c>
      <c r="N381" s="41">
        <f>'jan-aug'!M381</f>
        <v>11267393.070337042</v>
      </c>
      <c r="O381" s="41">
        <f t="shared" si="59"/>
        <v>2977241.9052862432</v>
      </c>
    </row>
    <row r="382" spans="1:15" s="34" customFormat="1" x14ac:dyDescent="0.3">
      <c r="A382" s="33">
        <v>1856</v>
      </c>
      <c r="B382" s="34" t="s">
        <v>433</v>
      </c>
      <c r="C382" s="36">
        <v>9997</v>
      </c>
      <c r="D382" s="36">
        <v>545</v>
      </c>
      <c r="E382" s="37">
        <f t="shared" si="51"/>
        <v>18343.119266055044</v>
      </c>
      <c r="F382" s="38">
        <f t="shared" si="58"/>
        <v>0.8640009110675444</v>
      </c>
      <c r="G382" s="39">
        <f t="shared" si="52"/>
        <v>1732.3922762631234</v>
      </c>
      <c r="H382" s="39">
        <f t="shared" si="53"/>
        <v>267.49677072621381</v>
      </c>
      <c r="I382" s="37">
        <f t="shared" si="54"/>
        <v>1999.8890469893372</v>
      </c>
      <c r="J382" s="40">
        <f t="shared" si="60"/>
        <v>-260.08908913593871</v>
      </c>
      <c r="K382" s="37">
        <f t="shared" si="55"/>
        <v>1739.7999578533986</v>
      </c>
      <c r="L382" s="37">
        <f t="shared" si="56"/>
        <v>1089939.5306091888</v>
      </c>
      <c r="M382" s="37">
        <f t="shared" si="57"/>
        <v>948190.97703010228</v>
      </c>
      <c r="N382" s="41">
        <f>'jan-aug'!M382</f>
        <v>467046.09582862729</v>
      </c>
      <c r="O382" s="41">
        <f t="shared" si="59"/>
        <v>481144.88120147499</v>
      </c>
    </row>
    <row r="383" spans="1:15" s="34" customFormat="1" x14ac:dyDescent="0.3">
      <c r="A383" s="33">
        <v>1857</v>
      </c>
      <c r="B383" s="34" t="s">
        <v>434</v>
      </c>
      <c r="C383" s="36">
        <v>14350</v>
      </c>
      <c r="D383" s="36">
        <v>780</v>
      </c>
      <c r="E383" s="37">
        <f t="shared" si="51"/>
        <v>18397.435897435898</v>
      </c>
      <c r="F383" s="38">
        <f t="shared" si="58"/>
        <v>0.86655934283252911</v>
      </c>
      <c r="G383" s="39">
        <f t="shared" si="52"/>
        <v>1699.8022974346109</v>
      </c>
      <c r="H383" s="39">
        <f t="shared" si="53"/>
        <v>248.48594974291481</v>
      </c>
      <c r="I383" s="37">
        <f t="shared" si="54"/>
        <v>1948.2882471775256</v>
      </c>
      <c r="J383" s="40">
        <f t="shared" si="60"/>
        <v>-260.08908913593871</v>
      </c>
      <c r="K383" s="37">
        <f t="shared" si="55"/>
        <v>1688.199158041587</v>
      </c>
      <c r="L383" s="37">
        <f t="shared" si="56"/>
        <v>1519664.83279847</v>
      </c>
      <c r="M383" s="37">
        <f t="shared" si="57"/>
        <v>1316795.3432724378</v>
      </c>
      <c r="N383" s="41">
        <f>'jan-aug'!M383</f>
        <v>640856.79769968637</v>
      </c>
      <c r="O383" s="41">
        <f t="shared" si="59"/>
        <v>675938.54557275143</v>
      </c>
    </row>
    <row r="384" spans="1:15" s="34" customFormat="1" x14ac:dyDescent="0.3">
      <c r="A384" s="33">
        <v>1859</v>
      </c>
      <c r="B384" s="34" t="s">
        <v>435</v>
      </c>
      <c r="C384" s="36">
        <v>22829</v>
      </c>
      <c r="D384" s="36">
        <v>1358</v>
      </c>
      <c r="E384" s="37">
        <f t="shared" si="51"/>
        <v>16810.751104565537</v>
      </c>
      <c r="F384" s="38">
        <f t="shared" si="58"/>
        <v>0.79182302962794071</v>
      </c>
      <c r="G384" s="39">
        <f t="shared" si="52"/>
        <v>2651.8131731568274</v>
      </c>
      <c r="H384" s="39">
        <f t="shared" si="53"/>
        <v>803.82562724754109</v>
      </c>
      <c r="I384" s="37">
        <f t="shared" si="54"/>
        <v>3455.6388004043683</v>
      </c>
      <c r="J384" s="40">
        <f t="shared" si="60"/>
        <v>-260.08908913593871</v>
      </c>
      <c r="K384" s="37">
        <f t="shared" si="55"/>
        <v>3195.5497112684297</v>
      </c>
      <c r="L384" s="37">
        <f t="shared" si="56"/>
        <v>4692757.4909491325</v>
      </c>
      <c r="M384" s="37">
        <f t="shared" si="57"/>
        <v>4339556.5079025272</v>
      </c>
      <c r="N384" s="41">
        <f>'jan-aug'!M384</f>
        <v>3724043.758046377</v>
      </c>
      <c r="O384" s="41">
        <f t="shared" si="59"/>
        <v>615512.74985615024</v>
      </c>
    </row>
    <row r="385" spans="1:15" s="34" customFormat="1" x14ac:dyDescent="0.3">
      <c r="A385" s="33">
        <v>1860</v>
      </c>
      <c r="B385" s="34" t="s">
        <v>436</v>
      </c>
      <c r="C385" s="36">
        <v>182848</v>
      </c>
      <c r="D385" s="36">
        <v>11140</v>
      </c>
      <c r="E385" s="37">
        <f t="shared" si="51"/>
        <v>16413.644524236985</v>
      </c>
      <c r="F385" s="38">
        <f t="shared" si="58"/>
        <v>0.77311844388010043</v>
      </c>
      <c r="G385" s="39">
        <f t="shared" si="52"/>
        <v>2890.0771213539592</v>
      </c>
      <c r="H385" s="39">
        <f t="shared" si="53"/>
        <v>942.81293036253453</v>
      </c>
      <c r="I385" s="37">
        <f t="shared" si="54"/>
        <v>3832.8900517164939</v>
      </c>
      <c r="J385" s="40">
        <f t="shared" si="60"/>
        <v>-260.08908913593871</v>
      </c>
      <c r="K385" s="37">
        <f t="shared" si="55"/>
        <v>3572.8009625805553</v>
      </c>
      <c r="L385" s="37">
        <f t="shared" si="56"/>
        <v>42698395.176121742</v>
      </c>
      <c r="M385" s="37">
        <f t="shared" si="57"/>
        <v>39801002.723147385</v>
      </c>
      <c r="N385" s="41">
        <f>'jan-aug'!M385</f>
        <v>32108500.931249373</v>
      </c>
      <c r="O385" s="41">
        <f t="shared" si="59"/>
        <v>7692501.7918980122</v>
      </c>
    </row>
    <row r="386" spans="1:15" s="34" customFormat="1" x14ac:dyDescent="0.3">
      <c r="A386" s="33">
        <v>1865</v>
      </c>
      <c r="B386" s="34" t="s">
        <v>437</v>
      </c>
      <c r="C386" s="36">
        <v>159054</v>
      </c>
      <c r="D386" s="36">
        <v>9285</v>
      </c>
      <c r="E386" s="37">
        <f t="shared" si="51"/>
        <v>17130.210016155088</v>
      </c>
      <c r="F386" s="38">
        <f t="shared" si="58"/>
        <v>0.80687024088239701</v>
      </c>
      <c r="G386" s="39">
        <f t="shared" si="52"/>
        <v>2460.1378262030971</v>
      </c>
      <c r="H386" s="39">
        <f t="shared" si="53"/>
        <v>692.01500819119838</v>
      </c>
      <c r="I386" s="37">
        <f t="shared" si="54"/>
        <v>3152.1528343942955</v>
      </c>
      <c r="J386" s="40">
        <f t="shared" si="60"/>
        <v>-260.08908913593871</v>
      </c>
      <c r="K386" s="37">
        <f t="shared" si="55"/>
        <v>2892.0637452583569</v>
      </c>
      <c r="L386" s="37">
        <f t="shared" si="56"/>
        <v>29267739.067351032</v>
      </c>
      <c r="M386" s="37">
        <f t="shared" si="57"/>
        <v>26852811.874723844</v>
      </c>
      <c r="N386" s="41">
        <f>'jan-aug'!M386</f>
        <v>20133656.880309742</v>
      </c>
      <c r="O386" s="41">
        <f t="shared" si="59"/>
        <v>6719154.9944141023</v>
      </c>
    </row>
    <row r="387" spans="1:15" s="34" customFormat="1" x14ac:dyDescent="0.3">
      <c r="A387" s="33">
        <v>1866</v>
      </c>
      <c r="B387" s="34" t="s">
        <v>438</v>
      </c>
      <c r="C387" s="36">
        <v>132366</v>
      </c>
      <c r="D387" s="36">
        <v>8057</v>
      </c>
      <c r="E387" s="37">
        <f t="shared" si="51"/>
        <v>16428.695544247239</v>
      </c>
      <c r="F387" s="38">
        <f t="shared" si="58"/>
        <v>0.77382737973843185</v>
      </c>
      <c r="G387" s="39">
        <f t="shared" si="52"/>
        <v>2881.0465093478065</v>
      </c>
      <c r="H387" s="39">
        <f t="shared" si="53"/>
        <v>937.5450733589455</v>
      </c>
      <c r="I387" s="37">
        <f t="shared" si="54"/>
        <v>3818.591582706752</v>
      </c>
      <c r="J387" s="40">
        <f t="shared" si="60"/>
        <v>-260.08908913593871</v>
      </c>
      <c r="K387" s="37">
        <f t="shared" si="55"/>
        <v>3558.5024935708134</v>
      </c>
      <c r="L387" s="37">
        <f t="shared" si="56"/>
        <v>30766392.381868299</v>
      </c>
      <c r="M387" s="37">
        <f t="shared" si="57"/>
        <v>28670854.590700045</v>
      </c>
      <c r="N387" s="41">
        <f>'jan-aug'!M387</f>
        <v>21704689.255213302</v>
      </c>
      <c r="O387" s="41">
        <f t="shared" si="59"/>
        <v>6966165.3354867436</v>
      </c>
    </row>
    <row r="388" spans="1:15" s="34" customFormat="1" x14ac:dyDescent="0.3">
      <c r="A388" s="33">
        <v>1867</v>
      </c>
      <c r="B388" s="34" t="s">
        <v>194</v>
      </c>
      <c r="C388" s="36">
        <v>36707</v>
      </c>
      <c r="D388" s="36">
        <v>2642</v>
      </c>
      <c r="E388" s="37">
        <f t="shared" si="51"/>
        <v>13893.641180923543</v>
      </c>
      <c r="F388" s="38">
        <f t="shared" si="58"/>
        <v>0.65442079202841907</v>
      </c>
      <c r="G388" s="39">
        <f t="shared" si="52"/>
        <v>4402.0791273420236</v>
      </c>
      <c r="H388" s="39">
        <f t="shared" si="53"/>
        <v>1824.814100522239</v>
      </c>
      <c r="I388" s="37">
        <f t="shared" si="54"/>
        <v>6226.8932278642624</v>
      </c>
      <c r="J388" s="40">
        <f t="shared" si="60"/>
        <v>-260.08908913593871</v>
      </c>
      <c r="K388" s="37">
        <f t="shared" si="55"/>
        <v>5966.8041387283238</v>
      </c>
      <c r="L388" s="37">
        <f t="shared" si="56"/>
        <v>16451451.908017382</v>
      </c>
      <c r="M388" s="37">
        <f t="shared" si="57"/>
        <v>15764296.534520231</v>
      </c>
      <c r="N388" s="41">
        <f>'jan-aug'!M388</f>
        <v>12296006.486567404</v>
      </c>
      <c r="O388" s="41">
        <f t="shared" si="59"/>
        <v>3468290.0479528271</v>
      </c>
    </row>
    <row r="389" spans="1:15" s="34" customFormat="1" x14ac:dyDescent="0.3">
      <c r="A389" s="33">
        <v>1868</v>
      </c>
      <c r="B389" s="34" t="s">
        <v>439</v>
      </c>
      <c r="C389" s="36">
        <v>78574</v>
      </c>
      <c r="D389" s="36">
        <v>4563</v>
      </c>
      <c r="E389" s="37">
        <f t="shared" si="51"/>
        <v>17219.811527503836</v>
      </c>
      <c r="F389" s="38">
        <f t="shared" si="58"/>
        <v>0.81109066742574998</v>
      </c>
      <c r="G389" s="39">
        <f t="shared" si="52"/>
        <v>2406.3769193938483</v>
      </c>
      <c r="H389" s="39">
        <f t="shared" si="53"/>
        <v>660.65447921913653</v>
      </c>
      <c r="I389" s="37">
        <f t="shared" si="54"/>
        <v>3067.031398612985</v>
      </c>
      <c r="J389" s="40">
        <f t="shared" si="60"/>
        <v>-260.08908913593871</v>
      </c>
      <c r="K389" s="37">
        <f t="shared" si="55"/>
        <v>2806.9423094770464</v>
      </c>
      <c r="L389" s="37">
        <f t="shared" si="56"/>
        <v>13994864.271871051</v>
      </c>
      <c r="M389" s="37">
        <f t="shared" si="57"/>
        <v>12808077.758143762</v>
      </c>
      <c r="N389" s="41">
        <f>'jan-aug'!M389</f>
        <v>8772232.2665431686</v>
      </c>
      <c r="O389" s="41">
        <f t="shared" si="59"/>
        <v>4035845.4916005936</v>
      </c>
    </row>
    <row r="390" spans="1:15" s="34" customFormat="1" x14ac:dyDescent="0.3">
      <c r="A390" s="33">
        <v>1870</v>
      </c>
      <c r="B390" s="34" t="s">
        <v>440</v>
      </c>
      <c r="C390" s="36">
        <v>169140</v>
      </c>
      <c r="D390" s="36">
        <v>10166</v>
      </c>
      <c r="E390" s="37">
        <f t="shared" si="51"/>
        <v>16637.812315561678</v>
      </c>
      <c r="F390" s="38">
        <f t="shared" si="58"/>
        <v>0.78367723560615943</v>
      </c>
      <c r="G390" s="39">
        <f t="shared" si="52"/>
        <v>2755.5764465591433</v>
      </c>
      <c r="H390" s="39">
        <f t="shared" si="53"/>
        <v>864.35420339889197</v>
      </c>
      <c r="I390" s="37">
        <f t="shared" si="54"/>
        <v>3619.9306499580352</v>
      </c>
      <c r="J390" s="40">
        <f t="shared" si="60"/>
        <v>-260.08908913593871</v>
      </c>
      <c r="K390" s="37">
        <f t="shared" si="55"/>
        <v>3359.8415608220967</v>
      </c>
      <c r="L390" s="37">
        <f t="shared" si="56"/>
        <v>36800214.987473384</v>
      </c>
      <c r="M390" s="37">
        <f t="shared" si="57"/>
        <v>34156149.307317436</v>
      </c>
      <c r="N390" s="41">
        <f>'jan-aug'!M390</f>
        <v>26770973.596685924</v>
      </c>
      <c r="O390" s="41">
        <f t="shared" si="59"/>
        <v>7385175.7106315121</v>
      </c>
    </row>
    <row r="391" spans="1:15" s="34" customFormat="1" x14ac:dyDescent="0.3">
      <c r="A391" s="33">
        <v>1871</v>
      </c>
      <c r="B391" s="34" t="s">
        <v>441</v>
      </c>
      <c r="C391" s="36">
        <v>84656</v>
      </c>
      <c r="D391" s="36">
        <v>4991</v>
      </c>
      <c r="E391" s="37">
        <f t="shared" si="51"/>
        <v>16961.731116008817</v>
      </c>
      <c r="F391" s="38">
        <f t="shared" si="58"/>
        <v>0.79893451734973631</v>
      </c>
      <c r="G391" s="39">
        <f t="shared" si="52"/>
        <v>2561.2251662908593</v>
      </c>
      <c r="H391" s="39">
        <f t="shared" si="53"/>
        <v>750.98262324239306</v>
      </c>
      <c r="I391" s="37">
        <f t="shared" si="54"/>
        <v>3312.2077895332523</v>
      </c>
      <c r="J391" s="40">
        <f t="shared" si="60"/>
        <v>-260.08908913593871</v>
      </c>
      <c r="K391" s="37">
        <f t="shared" si="55"/>
        <v>3052.1187003973137</v>
      </c>
      <c r="L391" s="37">
        <f t="shared" si="56"/>
        <v>16531229.077560462</v>
      </c>
      <c r="M391" s="37">
        <f t="shared" si="57"/>
        <v>15233124.433682993</v>
      </c>
      <c r="N391" s="41">
        <f>'jan-aug'!M391</f>
        <v>11907269.842716841</v>
      </c>
      <c r="O391" s="41">
        <f t="shared" si="59"/>
        <v>3325854.590966152</v>
      </c>
    </row>
    <row r="392" spans="1:15" s="34" customFormat="1" x14ac:dyDescent="0.3">
      <c r="A392" s="33">
        <v>1874</v>
      </c>
      <c r="B392" s="34" t="s">
        <v>442</v>
      </c>
      <c r="C392" s="36">
        <v>19886</v>
      </c>
      <c r="D392" s="36">
        <v>1070</v>
      </c>
      <c r="E392" s="37">
        <f t="shared" ref="E392:E435" si="61">(C392*1000)/D392</f>
        <v>18585.046728971964</v>
      </c>
      <c r="F392" s="38">
        <f t="shared" si="58"/>
        <v>0.87539622204713829</v>
      </c>
      <c r="G392" s="39">
        <f t="shared" ref="G392:G435" si="62">(E$437-E392)*0.6</f>
        <v>1587.2357985129718</v>
      </c>
      <c r="H392" s="39">
        <f t="shared" ref="H392:H435" si="63">IF(E392&gt;=E$437*0.9,0,IF(E392&lt;0.9*E$437,(E$437*0.9-E392)*0.35))</f>
        <v>182.82215870529197</v>
      </c>
      <c r="I392" s="37">
        <f t="shared" ref="I392:I435" si="64">G392+H392</f>
        <v>1770.0579572182637</v>
      </c>
      <c r="J392" s="40">
        <f t="shared" si="60"/>
        <v>-260.08908913593871</v>
      </c>
      <c r="K392" s="37">
        <f t="shared" ref="K392:K435" si="65">I392+J392</f>
        <v>1509.9688680823251</v>
      </c>
      <c r="L392" s="37">
        <f t="shared" ref="L392:L435" si="66">(I392*D392)</f>
        <v>1893962.0142235421</v>
      </c>
      <c r="M392" s="37">
        <f t="shared" ref="M392:M435" si="67">(K392*D392)</f>
        <v>1615666.6888480878</v>
      </c>
      <c r="N392" s="41">
        <f>'jan-aug'!M392</f>
        <v>714870.0212247388</v>
      </c>
      <c r="O392" s="41">
        <f t="shared" si="59"/>
        <v>900796.667623349</v>
      </c>
    </row>
    <row r="393" spans="1:15" s="34" customFormat="1" x14ac:dyDescent="0.3">
      <c r="A393" s="33">
        <v>1902</v>
      </c>
      <c r="B393" s="34" t="s">
        <v>443</v>
      </c>
      <c r="C393" s="36">
        <v>1482189</v>
      </c>
      <c r="D393" s="36">
        <v>72681</v>
      </c>
      <c r="E393" s="37">
        <f t="shared" si="61"/>
        <v>20393.073843232756</v>
      </c>
      <c r="F393" s="38">
        <f t="shared" ref="F393:F435" si="68">IF(ISNUMBER(C393),E393/E$437,"")</f>
        <v>0.96055824118348931</v>
      </c>
      <c r="G393" s="39">
        <f t="shared" si="62"/>
        <v>502.41952995649626</v>
      </c>
      <c r="H393" s="39">
        <f t="shared" si="63"/>
        <v>0</v>
      </c>
      <c r="I393" s="37">
        <f t="shared" si="64"/>
        <v>502.41952995649626</v>
      </c>
      <c r="J393" s="40">
        <f t="shared" si="60"/>
        <v>-260.08908913593871</v>
      </c>
      <c r="K393" s="37">
        <f t="shared" si="65"/>
        <v>242.33044082055756</v>
      </c>
      <c r="L393" s="37">
        <f t="shared" si="66"/>
        <v>36516353.856768101</v>
      </c>
      <c r="M393" s="37">
        <f t="shared" si="67"/>
        <v>17612818.769278944</v>
      </c>
      <c r="N393" s="41">
        <f>'jan-aug'!M393</f>
        <v>16711560.572556281</v>
      </c>
      <c r="O393" s="41">
        <f t="shared" ref="O393:O437" si="69">M393-N393</f>
        <v>901258.19672266208</v>
      </c>
    </row>
    <row r="394" spans="1:15" s="34" customFormat="1" x14ac:dyDescent="0.3">
      <c r="A394" s="33">
        <v>1903</v>
      </c>
      <c r="B394" s="34" t="s">
        <v>444</v>
      </c>
      <c r="C394" s="36">
        <v>456115</v>
      </c>
      <c r="D394" s="36">
        <v>24676</v>
      </c>
      <c r="E394" s="37">
        <f t="shared" si="61"/>
        <v>18484.154644188686</v>
      </c>
      <c r="F394" s="38">
        <f t="shared" si="68"/>
        <v>0.87064398487809969</v>
      </c>
      <c r="G394" s="39">
        <f t="shared" si="62"/>
        <v>1647.7710493829384</v>
      </c>
      <c r="H394" s="39">
        <f t="shared" si="63"/>
        <v>218.1343883794392</v>
      </c>
      <c r="I394" s="37">
        <f t="shared" si="64"/>
        <v>1865.9054377623775</v>
      </c>
      <c r="J394" s="40">
        <f t="shared" ref="J394:J435" si="70">I$439</f>
        <v>-260.08908913593871</v>
      </c>
      <c r="K394" s="37">
        <f t="shared" si="65"/>
        <v>1605.8163486264389</v>
      </c>
      <c r="L394" s="37">
        <f t="shared" si="66"/>
        <v>46043082.582224429</v>
      </c>
      <c r="M394" s="37">
        <f t="shared" si="67"/>
        <v>39625124.218706004</v>
      </c>
      <c r="N394" s="41">
        <f>'jan-aug'!M394</f>
        <v>31021717.359022409</v>
      </c>
      <c r="O394" s="41">
        <f t="shared" si="69"/>
        <v>8603406.8596835956</v>
      </c>
    </row>
    <row r="395" spans="1:15" s="34" customFormat="1" x14ac:dyDescent="0.3">
      <c r="A395" s="33">
        <v>1911</v>
      </c>
      <c r="B395" s="34" t="s">
        <v>445</v>
      </c>
      <c r="C395" s="36">
        <v>45441</v>
      </c>
      <c r="D395" s="36">
        <v>3076</v>
      </c>
      <c r="E395" s="37">
        <f t="shared" si="61"/>
        <v>14772.756827048115</v>
      </c>
      <c r="F395" s="38">
        <f t="shared" si="68"/>
        <v>0.69582905570312381</v>
      </c>
      <c r="G395" s="39">
        <f t="shared" si="62"/>
        <v>3874.6097396672808</v>
      </c>
      <c r="H395" s="39">
        <f t="shared" si="63"/>
        <v>1517.1236243786389</v>
      </c>
      <c r="I395" s="37">
        <f t="shared" si="64"/>
        <v>5391.7333640459201</v>
      </c>
      <c r="J395" s="40">
        <f t="shared" si="70"/>
        <v>-260.08908913593871</v>
      </c>
      <c r="K395" s="37">
        <f t="shared" si="65"/>
        <v>5131.6442749099815</v>
      </c>
      <c r="L395" s="37">
        <f t="shared" si="66"/>
        <v>16584971.827805251</v>
      </c>
      <c r="M395" s="37">
        <f t="shared" si="67"/>
        <v>15784937.789623104</v>
      </c>
      <c r="N395" s="41">
        <f>'jan-aug'!M395</f>
        <v>12599756.038107997</v>
      </c>
      <c r="O395" s="41">
        <f t="shared" si="69"/>
        <v>3185181.7515151072</v>
      </c>
    </row>
    <row r="396" spans="1:15" s="34" customFormat="1" x14ac:dyDescent="0.3">
      <c r="A396" s="33">
        <v>1913</v>
      </c>
      <c r="B396" s="34" t="s">
        <v>446</v>
      </c>
      <c r="C396" s="36">
        <v>48845</v>
      </c>
      <c r="D396" s="36">
        <v>2988</v>
      </c>
      <c r="E396" s="37">
        <f t="shared" si="61"/>
        <v>16347.054886211512</v>
      </c>
      <c r="F396" s="38">
        <f t="shared" si="68"/>
        <v>0.76998192674322863</v>
      </c>
      <c r="G396" s="39">
        <f t="shared" si="62"/>
        <v>2930.0309041692426</v>
      </c>
      <c r="H396" s="39">
        <f t="shared" si="63"/>
        <v>966.11930367144998</v>
      </c>
      <c r="I396" s="37">
        <f t="shared" si="64"/>
        <v>3896.1502078406925</v>
      </c>
      <c r="J396" s="40">
        <f t="shared" si="70"/>
        <v>-260.08908913593871</v>
      </c>
      <c r="K396" s="37">
        <f t="shared" si="65"/>
        <v>3636.0611187047539</v>
      </c>
      <c r="L396" s="37">
        <f t="shared" si="66"/>
        <v>11641696.821027989</v>
      </c>
      <c r="M396" s="37">
        <f t="shared" si="67"/>
        <v>10864550.622689804</v>
      </c>
      <c r="N396" s="41">
        <f>'jan-aug'!M396</f>
        <v>8475913.732726492</v>
      </c>
      <c r="O396" s="41">
        <f t="shared" si="69"/>
        <v>2388636.8899633121</v>
      </c>
    </row>
    <row r="397" spans="1:15" s="34" customFormat="1" x14ac:dyDescent="0.3">
      <c r="A397" s="33">
        <v>1917</v>
      </c>
      <c r="B397" s="34" t="s">
        <v>447</v>
      </c>
      <c r="C397" s="36">
        <v>21180</v>
      </c>
      <c r="D397" s="36">
        <v>1410</v>
      </c>
      <c r="E397" s="37">
        <f t="shared" si="61"/>
        <v>15021.276595744681</v>
      </c>
      <c r="F397" s="38">
        <f t="shared" si="68"/>
        <v>0.70753487865819131</v>
      </c>
      <c r="G397" s="39">
        <f t="shared" si="62"/>
        <v>3725.4978784493414</v>
      </c>
      <c r="H397" s="39">
        <f t="shared" si="63"/>
        <v>1430.1417053348409</v>
      </c>
      <c r="I397" s="37">
        <f t="shared" si="64"/>
        <v>5155.6395837841828</v>
      </c>
      <c r="J397" s="40">
        <f t="shared" si="70"/>
        <v>-260.08908913593871</v>
      </c>
      <c r="K397" s="37">
        <f t="shared" si="65"/>
        <v>4895.5504946482442</v>
      </c>
      <c r="L397" s="37">
        <f t="shared" si="66"/>
        <v>7269451.8131356975</v>
      </c>
      <c r="M397" s="37">
        <f t="shared" si="67"/>
        <v>6902726.1974540241</v>
      </c>
      <c r="N397" s="41">
        <f>'jan-aug'!M397</f>
        <v>5650364.2112263571</v>
      </c>
      <c r="O397" s="41">
        <f t="shared" si="69"/>
        <v>1252361.986227667</v>
      </c>
    </row>
    <row r="398" spans="1:15" s="34" customFormat="1" x14ac:dyDescent="0.3">
      <c r="A398" s="33">
        <v>1919</v>
      </c>
      <c r="B398" s="34" t="s">
        <v>448</v>
      </c>
      <c r="C398" s="36">
        <v>16039</v>
      </c>
      <c r="D398" s="36">
        <v>1137</v>
      </c>
      <c r="E398" s="37">
        <f t="shared" si="61"/>
        <v>14106.420404573439</v>
      </c>
      <c r="F398" s="38">
        <f t="shared" si="68"/>
        <v>0.66444315738641813</v>
      </c>
      <c r="G398" s="39">
        <f t="shared" si="62"/>
        <v>4274.4115931520864</v>
      </c>
      <c r="H398" s="39">
        <f t="shared" si="63"/>
        <v>1750.3413722447756</v>
      </c>
      <c r="I398" s="37">
        <f t="shared" si="64"/>
        <v>6024.7529653968622</v>
      </c>
      <c r="J398" s="40">
        <f t="shared" si="70"/>
        <v>-260.08908913593871</v>
      </c>
      <c r="K398" s="37">
        <f t="shared" si="65"/>
        <v>5764.6638762609236</v>
      </c>
      <c r="L398" s="37">
        <f t="shared" si="66"/>
        <v>6850144.1216562325</v>
      </c>
      <c r="M398" s="37">
        <f t="shared" si="67"/>
        <v>6554422.8273086706</v>
      </c>
      <c r="N398" s="41">
        <f>'jan-aug'!M398</f>
        <v>5264944.3320314661</v>
      </c>
      <c r="O398" s="41">
        <f t="shared" si="69"/>
        <v>1289478.4952772046</v>
      </c>
    </row>
    <row r="399" spans="1:15" s="34" customFormat="1" x14ac:dyDescent="0.3">
      <c r="A399" s="33">
        <v>1920</v>
      </c>
      <c r="B399" s="34" t="s">
        <v>449</v>
      </c>
      <c r="C399" s="36">
        <v>13510</v>
      </c>
      <c r="D399" s="36">
        <v>1008</v>
      </c>
      <c r="E399" s="37">
        <f t="shared" si="61"/>
        <v>13402.777777777777</v>
      </c>
      <c r="F399" s="38">
        <f t="shared" si="68"/>
        <v>0.63130005550720536</v>
      </c>
      <c r="G399" s="39">
        <f t="shared" si="62"/>
        <v>4696.5971692294834</v>
      </c>
      <c r="H399" s="39">
        <f t="shared" si="63"/>
        <v>1996.616291623257</v>
      </c>
      <c r="I399" s="37">
        <f t="shared" si="64"/>
        <v>6693.2134608527404</v>
      </c>
      <c r="J399" s="40">
        <f t="shared" si="70"/>
        <v>-260.08908913593871</v>
      </c>
      <c r="K399" s="37">
        <f t="shared" si="65"/>
        <v>6433.1243717168018</v>
      </c>
      <c r="L399" s="37">
        <f t="shared" si="66"/>
        <v>6746759.1685395623</v>
      </c>
      <c r="M399" s="37">
        <f t="shared" si="67"/>
        <v>6484589.366690536</v>
      </c>
      <c r="N399" s="41">
        <f>'jan-aug'!M399</f>
        <v>5378961.8616426727</v>
      </c>
      <c r="O399" s="41">
        <f t="shared" si="69"/>
        <v>1105627.5050478633</v>
      </c>
    </row>
    <row r="400" spans="1:15" s="34" customFormat="1" x14ac:dyDescent="0.3">
      <c r="A400" s="33">
        <v>1922</v>
      </c>
      <c r="B400" s="34" t="s">
        <v>450</v>
      </c>
      <c r="C400" s="36">
        <v>82454</v>
      </c>
      <c r="D400" s="36">
        <v>4078</v>
      </c>
      <c r="E400" s="37">
        <f t="shared" si="61"/>
        <v>20219.225110348209</v>
      </c>
      <c r="F400" s="38">
        <f t="shared" si="68"/>
        <v>0.95236958682097039</v>
      </c>
      <c r="G400" s="39">
        <f t="shared" si="62"/>
        <v>606.72876968722483</v>
      </c>
      <c r="H400" s="39">
        <f t="shared" si="63"/>
        <v>0</v>
      </c>
      <c r="I400" s="37">
        <f t="shared" si="64"/>
        <v>606.72876968722483</v>
      </c>
      <c r="J400" s="40">
        <f t="shared" si="70"/>
        <v>-260.08908913593871</v>
      </c>
      <c r="K400" s="37">
        <f t="shared" si="65"/>
        <v>346.63968055128612</v>
      </c>
      <c r="L400" s="37">
        <f t="shared" si="66"/>
        <v>2474239.9227845026</v>
      </c>
      <c r="M400" s="37">
        <f t="shared" si="67"/>
        <v>1413596.6172881448</v>
      </c>
      <c r="N400" s="41">
        <f>'jan-aug'!M400</f>
        <v>-188339.86303319311</v>
      </c>
      <c r="O400" s="41">
        <f t="shared" si="69"/>
        <v>1601936.4803213379</v>
      </c>
    </row>
    <row r="401" spans="1:15" s="34" customFormat="1" x14ac:dyDescent="0.3">
      <c r="A401" s="33">
        <v>1923</v>
      </c>
      <c r="B401" s="34" t="s">
        <v>451</v>
      </c>
      <c r="C401" s="36">
        <v>32861</v>
      </c>
      <c r="D401" s="36">
        <v>2219</v>
      </c>
      <c r="E401" s="37">
        <f t="shared" si="61"/>
        <v>14808.922938260477</v>
      </c>
      <c r="F401" s="38">
        <f t="shared" si="68"/>
        <v>0.69753255839446138</v>
      </c>
      <c r="G401" s="39">
        <f t="shared" si="62"/>
        <v>3852.9100729398633</v>
      </c>
      <c r="H401" s="39">
        <f t="shared" si="63"/>
        <v>1504.4654854543121</v>
      </c>
      <c r="I401" s="37">
        <f t="shared" si="64"/>
        <v>5357.3755583941756</v>
      </c>
      <c r="J401" s="40">
        <f t="shared" si="70"/>
        <v>-260.08908913593871</v>
      </c>
      <c r="K401" s="37">
        <f t="shared" si="65"/>
        <v>5097.286469258237</v>
      </c>
      <c r="L401" s="37">
        <f t="shared" si="66"/>
        <v>11888016.364076676</v>
      </c>
      <c r="M401" s="37">
        <f t="shared" si="67"/>
        <v>11310878.675284028</v>
      </c>
      <c r="N401" s="41">
        <f>'jan-aug'!M401</f>
        <v>8928137.2231994942</v>
      </c>
      <c r="O401" s="41">
        <f t="shared" si="69"/>
        <v>2382741.4520845339</v>
      </c>
    </row>
    <row r="402" spans="1:15" s="34" customFormat="1" x14ac:dyDescent="0.3">
      <c r="A402" s="33">
        <v>1924</v>
      </c>
      <c r="B402" s="34" t="s">
        <v>452</v>
      </c>
      <c r="C402" s="36">
        <v>128857</v>
      </c>
      <c r="D402" s="36">
        <v>6693</v>
      </c>
      <c r="E402" s="37">
        <f t="shared" si="61"/>
        <v>19252.502614672045</v>
      </c>
      <c r="F402" s="38">
        <f t="shared" si="68"/>
        <v>0.90683484952253435</v>
      </c>
      <c r="G402" s="39">
        <f t="shared" si="62"/>
        <v>1186.7622670929231</v>
      </c>
      <c r="H402" s="39">
        <f t="shared" si="63"/>
        <v>0</v>
      </c>
      <c r="I402" s="37">
        <f t="shared" si="64"/>
        <v>1186.7622670929231</v>
      </c>
      <c r="J402" s="40">
        <f t="shared" si="70"/>
        <v>-260.08908913593871</v>
      </c>
      <c r="K402" s="37">
        <f t="shared" si="65"/>
        <v>926.67317795698443</v>
      </c>
      <c r="L402" s="37">
        <f t="shared" si="66"/>
        <v>7942999.8536529345</v>
      </c>
      <c r="M402" s="37">
        <f t="shared" si="67"/>
        <v>6202223.580066097</v>
      </c>
      <c r="N402" s="41">
        <f>'jan-aug'!M402</f>
        <v>4444964.9084646534</v>
      </c>
      <c r="O402" s="41">
        <f t="shared" si="69"/>
        <v>1757258.6716014436</v>
      </c>
    </row>
    <row r="403" spans="1:15" s="34" customFormat="1" x14ac:dyDescent="0.3">
      <c r="A403" s="33">
        <v>1925</v>
      </c>
      <c r="B403" s="34" t="s">
        <v>453</v>
      </c>
      <c r="C403" s="36">
        <v>58682</v>
      </c>
      <c r="D403" s="36">
        <v>3451</v>
      </c>
      <c r="E403" s="37">
        <f t="shared" si="61"/>
        <v>17004.346566212691</v>
      </c>
      <c r="F403" s="38">
        <f t="shared" si="68"/>
        <v>0.80094179796911469</v>
      </c>
      <c r="G403" s="39">
        <f t="shared" si="62"/>
        <v>2535.6558961685355</v>
      </c>
      <c r="H403" s="39">
        <f t="shared" si="63"/>
        <v>736.06721567103739</v>
      </c>
      <c r="I403" s="37">
        <f t="shared" si="64"/>
        <v>3271.723111839573</v>
      </c>
      <c r="J403" s="40">
        <f t="shared" si="70"/>
        <v>-260.08908913593871</v>
      </c>
      <c r="K403" s="37">
        <f t="shared" si="65"/>
        <v>3011.6340227036344</v>
      </c>
      <c r="L403" s="37">
        <f t="shared" si="66"/>
        <v>11290716.458958367</v>
      </c>
      <c r="M403" s="37">
        <f t="shared" si="67"/>
        <v>10393149.012350243</v>
      </c>
      <c r="N403" s="41">
        <f>'jan-aug'!M403</f>
        <v>8598879.4985405393</v>
      </c>
      <c r="O403" s="41">
        <f t="shared" si="69"/>
        <v>1794269.5138097033</v>
      </c>
    </row>
    <row r="404" spans="1:15" s="34" customFormat="1" x14ac:dyDescent="0.3">
      <c r="A404" s="33">
        <v>1926</v>
      </c>
      <c r="B404" s="34" t="s">
        <v>454</v>
      </c>
      <c r="C404" s="36">
        <v>17517</v>
      </c>
      <c r="D404" s="36">
        <v>1154</v>
      </c>
      <c r="E404" s="37">
        <f t="shared" si="61"/>
        <v>15179.376083188909</v>
      </c>
      <c r="F404" s="38">
        <f t="shared" si="68"/>
        <v>0.71498170922227677</v>
      </c>
      <c r="G404" s="39">
        <f t="shared" si="62"/>
        <v>3630.6381859828048</v>
      </c>
      <c r="H404" s="39">
        <f t="shared" si="63"/>
        <v>1374.8068847293612</v>
      </c>
      <c r="I404" s="37">
        <f t="shared" si="64"/>
        <v>5005.4450707121659</v>
      </c>
      <c r="J404" s="40">
        <f t="shared" si="70"/>
        <v>-260.08908913593871</v>
      </c>
      <c r="K404" s="37">
        <f t="shared" si="65"/>
        <v>4745.3559815762274</v>
      </c>
      <c r="L404" s="37">
        <f t="shared" si="66"/>
        <v>5776283.6116018398</v>
      </c>
      <c r="M404" s="37">
        <f t="shared" si="67"/>
        <v>5476140.8027389664</v>
      </c>
      <c r="N404" s="41">
        <f>'jan-aug'!M404</f>
        <v>4581236.5955710746</v>
      </c>
      <c r="O404" s="41">
        <f t="shared" si="69"/>
        <v>894904.20716789179</v>
      </c>
    </row>
    <row r="405" spans="1:15" s="34" customFormat="1" x14ac:dyDescent="0.3">
      <c r="A405" s="33">
        <v>1927</v>
      </c>
      <c r="B405" s="34" t="s">
        <v>455</v>
      </c>
      <c r="C405" s="36">
        <v>22581</v>
      </c>
      <c r="D405" s="36">
        <v>1544</v>
      </c>
      <c r="E405" s="37">
        <f t="shared" si="61"/>
        <v>14625</v>
      </c>
      <c r="F405" s="38">
        <f t="shared" si="68"/>
        <v>0.68886938699387279</v>
      </c>
      <c r="G405" s="39">
        <f t="shared" si="62"/>
        <v>3963.2638358961499</v>
      </c>
      <c r="H405" s="39">
        <f t="shared" si="63"/>
        <v>1568.8385138454792</v>
      </c>
      <c r="I405" s="37">
        <f t="shared" si="64"/>
        <v>5532.102349741629</v>
      </c>
      <c r="J405" s="40">
        <f t="shared" si="70"/>
        <v>-260.08908913593871</v>
      </c>
      <c r="K405" s="37">
        <f t="shared" si="65"/>
        <v>5272.0132606056904</v>
      </c>
      <c r="L405" s="37">
        <f t="shared" si="66"/>
        <v>8541566.0280010756</v>
      </c>
      <c r="M405" s="37">
        <f t="shared" si="67"/>
        <v>8139988.4743751865</v>
      </c>
      <c r="N405" s="41">
        <f>'jan-aug'!M405</f>
        <v>6609764.9944209186</v>
      </c>
      <c r="O405" s="41">
        <f t="shared" si="69"/>
        <v>1530223.4799542679</v>
      </c>
    </row>
    <row r="406" spans="1:15" s="34" customFormat="1" x14ac:dyDescent="0.3">
      <c r="A406" s="33">
        <v>1928</v>
      </c>
      <c r="B406" s="34" t="s">
        <v>456</v>
      </c>
      <c r="C406" s="36">
        <v>14679</v>
      </c>
      <c r="D406" s="36">
        <v>884</v>
      </c>
      <c r="E406" s="37">
        <f t="shared" si="61"/>
        <v>16605.203619909502</v>
      </c>
      <c r="F406" s="38">
        <f t="shared" si="68"/>
        <v>0.78214129494396556</v>
      </c>
      <c r="G406" s="39">
        <f t="shared" si="62"/>
        <v>2775.1416639504487</v>
      </c>
      <c r="H406" s="39">
        <f t="shared" si="63"/>
        <v>875.76724687715353</v>
      </c>
      <c r="I406" s="37">
        <f t="shared" si="64"/>
        <v>3650.9089108276021</v>
      </c>
      <c r="J406" s="40">
        <f t="shared" si="70"/>
        <v>-260.08908913593871</v>
      </c>
      <c r="K406" s="37">
        <f t="shared" si="65"/>
        <v>3390.8198216916635</v>
      </c>
      <c r="L406" s="37">
        <f t="shared" si="66"/>
        <v>3227403.4771716003</v>
      </c>
      <c r="M406" s="37">
        <f t="shared" si="67"/>
        <v>2997484.7223754306</v>
      </c>
      <c r="N406" s="41">
        <f>'jan-aug'!M406</f>
        <v>2751197.7040596451</v>
      </c>
      <c r="O406" s="41">
        <f t="shared" si="69"/>
        <v>246287.01831578556</v>
      </c>
    </row>
    <row r="407" spans="1:15" s="34" customFormat="1" x14ac:dyDescent="0.3">
      <c r="A407" s="33">
        <v>1929</v>
      </c>
      <c r="B407" s="34" t="s">
        <v>457</v>
      </c>
      <c r="C407" s="36">
        <v>16937</v>
      </c>
      <c r="D407" s="36">
        <v>905</v>
      </c>
      <c r="E407" s="37">
        <f t="shared" si="61"/>
        <v>18714.917127071822</v>
      </c>
      <c r="F407" s="38">
        <f t="shared" si="68"/>
        <v>0.88151340095501518</v>
      </c>
      <c r="G407" s="39">
        <f t="shared" si="62"/>
        <v>1509.3135596530569</v>
      </c>
      <c r="H407" s="39">
        <f t="shared" si="63"/>
        <v>137.36751937034168</v>
      </c>
      <c r="I407" s="37">
        <f t="shared" si="64"/>
        <v>1646.6810790233985</v>
      </c>
      <c r="J407" s="40">
        <f t="shared" si="70"/>
        <v>-260.08908913593871</v>
      </c>
      <c r="K407" s="37">
        <f t="shared" si="65"/>
        <v>1386.5919898874599</v>
      </c>
      <c r="L407" s="37">
        <f t="shared" si="66"/>
        <v>1490246.3765161757</v>
      </c>
      <c r="M407" s="37">
        <f t="shared" si="67"/>
        <v>1254865.7508481513</v>
      </c>
      <c r="N407" s="41">
        <f>'jan-aug'!M407</f>
        <v>977014.61784386775</v>
      </c>
      <c r="O407" s="41">
        <f t="shared" si="69"/>
        <v>277851.13300428353</v>
      </c>
    </row>
    <row r="408" spans="1:15" s="34" customFormat="1" x14ac:dyDescent="0.3">
      <c r="A408" s="33">
        <v>1931</v>
      </c>
      <c r="B408" s="34" t="s">
        <v>458</v>
      </c>
      <c r="C408" s="36">
        <v>198048</v>
      </c>
      <c r="D408" s="36">
        <v>11535</v>
      </c>
      <c r="E408" s="37">
        <f t="shared" si="61"/>
        <v>17169.310793237972</v>
      </c>
      <c r="F408" s="38">
        <f t="shared" si="68"/>
        <v>0.80871197273470952</v>
      </c>
      <c r="G408" s="39">
        <f t="shared" si="62"/>
        <v>2436.6773599533667</v>
      </c>
      <c r="H408" s="39">
        <f t="shared" si="63"/>
        <v>678.32973621218912</v>
      </c>
      <c r="I408" s="37">
        <f t="shared" si="64"/>
        <v>3115.0070961655556</v>
      </c>
      <c r="J408" s="40">
        <f t="shared" si="70"/>
        <v>-260.08908913593871</v>
      </c>
      <c r="K408" s="37">
        <f t="shared" si="65"/>
        <v>2854.918007029617</v>
      </c>
      <c r="L408" s="37">
        <f t="shared" si="66"/>
        <v>35931606.854269683</v>
      </c>
      <c r="M408" s="37">
        <f t="shared" si="67"/>
        <v>32931479.211086631</v>
      </c>
      <c r="N408" s="41">
        <f>'jan-aug'!M408</f>
        <v>25452997.642904978</v>
      </c>
      <c r="O408" s="41">
        <f t="shared" si="69"/>
        <v>7478481.5681816526</v>
      </c>
    </row>
    <row r="409" spans="1:15" s="34" customFormat="1" x14ac:dyDescent="0.3">
      <c r="A409" s="33">
        <v>1933</v>
      </c>
      <c r="B409" s="34" t="s">
        <v>459</v>
      </c>
      <c r="C409" s="36">
        <v>86192</v>
      </c>
      <c r="D409" s="36">
        <v>5720</v>
      </c>
      <c r="E409" s="37">
        <f t="shared" si="61"/>
        <v>15068.531468531468</v>
      </c>
      <c r="F409" s="38">
        <f t="shared" si="68"/>
        <v>0.70976068619659183</v>
      </c>
      <c r="G409" s="39">
        <f t="shared" si="62"/>
        <v>3697.144954777269</v>
      </c>
      <c r="H409" s="39">
        <f t="shared" si="63"/>
        <v>1413.6024998594653</v>
      </c>
      <c r="I409" s="37">
        <f t="shared" si="64"/>
        <v>5110.7474546367339</v>
      </c>
      <c r="J409" s="40">
        <f t="shared" si="70"/>
        <v>-260.08908913593871</v>
      </c>
      <c r="K409" s="37">
        <f t="shared" si="65"/>
        <v>4850.6583655007953</v>
      </c>
      <c r="L409" s="37">
        <f t="shared" si="66"/>
        <v>29233475.440522119</v>
      </c>
      <c r="M409" s="37">
        <f t="shared" si="67"/>
        <v>27745765.850664549</v>
      </c>
      <c r="N409" s="41">
        <f>'jan-aug'!M409</f>
        <v>21791699.849797703</v>
      </c>
      <c r="O409" s="41">
        <f t="shared" si="69"/>
        <v>5954066.0008668453</v>
      </c>
    </row>
    <row r="410" spans="1:15" s="34" customFormat="1" x14ac:dyDescent="0.3">
      <c r="A410" s="33">
        <v>1936</v>
      </c>
      <c r="B410" s="34" t="s">
        <v>460</v>
      </c>
      <c r="C410" s="36">
        <v>36390</v>
      </c>
      <c r="D410" s="36">
        <v>2289</v>
      </c>
      <c r="E410" s="37">
        <f t="shared" si="61"/>
        <v>15897.771952817824</v>
      </c>
      <c r="F410" s="38">
        <f t="shared" si="68"/>
        <v>0.7488197210055384</v>
      </c>
      <c r="G410" s="39">
        <f t="shared" si="62"/>
        <v>3199.6006642054554</v>
      </c>
      <c r="H410" s="39">
        <f t="shared" si="63"/>
        <v>1123.3683303592406</v>
      </c>
      <c r="I410" s="37">
        <f t="shared" si="64"/>
        <v>4322.968994564696</v>
      </c>
      <c r="J410" s="40">
        <f t="shared" si="70"/>
        <v>-260.08908913593871</v>
      </c>
      <c r="K410" s="37">
        <f t="shared" si="65"/>
        <v>4062.8799054287574</v>
      </c>
      <c r="L410" s="37">
        <f t="shared" si="66"/>
        <v>9895276.0285585895</v>
      </c>
      <c r="M410" s="37">
        <f t="shared" si="67"/>
        <v>9299932.1035264265</v>
      </c>
      <c r="N410" s="41">
        <f>'jan-aug'!M410</f>
        <v>7212243.6024802355</v>
      </c>
      <c r="O410" s="41">
        <f t="shared" si="69"/>
        <v>2087688.501046191</v>
      </c>
    </row>
    <row r="411" spans="1:15" s="34" customFormat="1" x14ac:dyDescent="0.3">
      <c r="A411" s="33">
        <v>1938</v>
      </c>
      <c r="B411" s="34" t="s">
        <v>461</v>
      </c>
      <c r="C411" s="36">
        <v>44802</v>
      </c>
      <c r="D411" s="36">
        <v>2922</v>
      </c>
      <c r="E411" s="37">
        <f t="shared" si="61"/>
        <v>15332.648870636551</v>
      </c>
      <c r="F411" s="38">
        <f t="shared" si="68"/>
        <v>0.72220119169283403</v>
      </c>
      <c r="G411" s="39">
        <f t="shared" si="62"/>
        <v>3538.6745135142196</v>
      </c>
      <c r="H411" s="39">
        <f t="shared" si="63"/>
        <v>1321.1614091226863</v>
      </c>
      <c r="I411" s="37">
        <f t="shared" si="64"/>
        <v>4859.8359226369057</v>
      </c>
      <c r="J411" s="40">
        <f t="shared" si="70"/>
        <v>-260.08908913593871</v>
      </c>
      <c r="K411" s="37">
        <f t="shared" si="65"/>
        <v>4599.7468335009671</v>
      </c>
      <c r="L411" s="37">
        <f t="shared" si="66"/>
        <v>14200440.565945039</v>
      </c>
      <c r="M411" s="37">
        <f t="shared" si="67"/>
        <v>13440460.247489827</v>
      </c>
      <c r="N411" s="41">
        <f>'jan-aug'!M411</f>
        <v>11250232.003690362</v>
      </c>
      <c r="O411" s="41">
        <f t="shared" si="69"/>
        <v>2190228.2437994648</v>
      </c>
    </row>
    <row r="412" spans="1:15" s="34" customFormat="1" x14ac:dyDescent="0.3">
      <c r="A412" s="33">
        <v>1939</v>
      </c>
      <c r="B412" s="34" t="s">
        <v>462</v>
      </c>
      <c r="C412" s="36">
        <v>36484</v>
      </c>
      <c r="D412" s="36">
        <v>1898</v>
      </c>
      <c r="E412" s="37">
        <f t="shared" si="61"/>
        <v>19222.339304531084</v>
      </c>
      <c r="F412" s="38">
        <f t="shared" si="68"/>
        <v>0.90541409184961064</v>
      </c>
      <c r="G412" s="39">
        <f t="shared" si="62"/>
        <v>1204.8602531774995</v>
      </c>
      <c r="H412" s="39">
        <f t="shared" si="63"/>
        <v>0</v>
      </c>
      <c r="I412" s="37">
        <f t="shared" si="64"/>
        <v>1204.8602531774995</v>
      </c>
      <c r="J412" s="40">
        <f t="shared" si="70"/>
        <v>-260.08908913593871</v>
      </c>
      <c r="K412" s="37">
        <f t="shared" si="65"/>
        <v>944.77116404156084</v>
      </c>
      <c r="L412" s="37">
        <f t="shared" si="66"/>
        <v>2286824.7605308942</v>
      </c>
      <c r="M412" s="37">
        <f t="shared" si="67"/>
        <v>1793175.6693508825</v>
      </c>
      <c r="N412" s="41">
        <f>'jan-aug'!M412</f>
        <v>1078539.9068079949</v>
      </c>
      <c r="O412" s="41">
        <f t="shared" si="69"/>
        <v>714635.76254288759</v>
      </c>
    </row>
    <row r="413" spans="1:15" s="34" customFormat="1" x14ac:dyDescent="0.3">
      <c r="A413" s="33">
        <v>1940</v>
      </c>
      <c r="B413" s="34" t="s">
        <v>463</v>
      </c>
      <c r="C413" s="36">
        <v>35061</v>
      </c>
      <c r="D413" s="36">
        <v>2182</v>
      </c>
      <c r="E413" s="37">
        <f t="shared" si="61"/>
        <v>16068.285976168652</v>
      </c>
      <c r="F413" s="38">
        <f t="shared" si="68"/>
        <v>0.75685130327832773</v>
      </c>
      <c r="G413" s="39">
        <f t="shared" si="62"/>
        <v>3097.2922501949583</v>
      </c>
      <c r="H413" s="39">
        <f t="shared" si="63"/>
        <v>1063.6884221864509</v>
      </c>
      <c r="I413" s="37">
        <f t="shared" si="64"/>
        <v>4160.980672381409</v>
      </c>
      <c r="J413" s="40">
        <f t="shared" si="70"/>
        <v>-260.08908913593871</v>
      </c>
      <c r="K413" s="37">
        <f t="shared" si="65"/>
        <v>3900.8915832454704</v>
      </c>
      <c r="L413" s="37">
        <f t="shared" si="66"/>
        <v>9079259.8271362353</v>
      </c>
      <c r="M413" s="37">
        <f t="shared" si="67"/>
        <v>8511745.4346416164</v>
      </c>
      <c r="N413" s="41">
        <f>'jan-aug'!M413</f>
        <v>6005971.7084368169</v>
      </c>
      <c r="O413" s="41">
        <f t="shared" si="69"/>
        <v>2505773.7262047995</v>
      </c>
    </row>
    <row r="414" spans="1:15" s="34" customFormat="1" x14ac:dyDescent="0.3">
      <c r="A414" s="33">
        <v>1941</v>
      </c>
      <c r="B414" s="34" t="s">
        <v>464</v>
      </c>
      <c r="C414" s="36">
        <v>41761</v>
      </c>
      <c r="D414" s="36">
        <v>2895</v>
      </c>
      <c r="E414" s="37">
        <f t="shared" si="61"/>
        <v>14425.215889464595</v>
      </c>
      <c r="F414" s="38">
        <f t="shared" si="68"/>
        <v>0.67945911979690599</v>
      </c>
      <c r="G414" s="39">
        <f t="shared" si="62"/>
        <v>4083.1343022173933</v>
      </c>
      <c r="H414" s="39">
        <f t="shared" si="63"/>
        <v>1638.7629525328712</v>
      </c>
      <c r="I414" s="37">
        <f t="shared" si="64"/>
        <v>5721.8972547502644</v>
      </c>
      <c r="J414" s="40">
        <f t="shared" si="70"/>
        <v>-260.08908913593871</v>
      </c>
      <c r="K414" s="37">
        <f t="shared" si="65"/>
        <v>5461.8081656143258</v>
      </c>
      <c r="L414" s="37">
        <f t="shared" si="66"/>
        <v>16564892.552502016</v>
      </c>
      <c r="M414" s="37">
        <f t="shared" si="67"/>
        <v>15811934.639453473</v>
      </c>
      <c r="N414" s="41">
        <f>'jan-aug'!M414</f>
        <v>11917003.114539221</v>
      </c>
      <c r="O414" s="41">
        <f t="shared" si="69"/>
        <v>3894931.5249142516</v>
      </c>
    </row>
    <row r="415" spans="1:15" s="34" customFormat="1" x14ac:dyDescent="0.3">
      <c r="A415" s="33">
        <v>1942</v>
      </c>
      <c r="B415" s="34" t="s">
        <v>465</v>
      </c>
      <c r="C415" s="36">
        <v>72369</v>
      </c>
      <c r="D415" s="36">
        <v>4882</v>
      </c>
      <c r="E415" s="37">
        <f t="shared" si="61"/>
        <v>14823.637853338796</v>
      </c>
      <c r="F415" s="38">
        <f t="shared" si="68"/>
        <v>0.69822566297768651</v>
      </c>
      <c r="G415" s="39">
        <f t="shared" si="62"/>
        <v>3844.0811238928723</v>
      </c>
      <c r="H415" s="39">
        <f t="shared" si="63"/>
        <v>1499.3152651769005</v>
      </c>
      <c r="I415" s="37">
        <f t="shared" si="64"/>
        <v>5343.3963890697723</v>
      </c>
      <c r="J415" s="40">
        <f t="shared" si="70"/>
        <v>-260.08908913593871</v>
      </c>
      <c r="K415" s="37">
        <f t="shared" si="65"/>
        <v>5083.3072999338337</v>
      </c>
      <c r="L415" s="37">
        <f t="shared" si="66"/>
        <v>26086461.171438627</v>
      </c>
      <c r="M415" s="37">
        <f t="shared" si="67"/>
        <v>24816706.238276977</v>
      </c>
      <c r="N415" s="41">
        <f>'jan-aug'!M415</f>
        <v>19576310.623551112</v>
      </c>
      <c r="O415" s="41">
        <f t="shared" si="69"/>
        <v>5240395.6147258654</v>
      </c>
    </row>
    <row r="416" spans="1:15" s="34" customFormat="1" x14ac:dyDescent="0.3">
      <c r="A416" s="33">
        <v>1943</v>
      </c>
      <c r="B416" s="34" t="s">
        <v>466</v>
      </c>
      <c r="C416" s="36">
        <v>22091</v>
      </c>
      <c r="D416" s="36">
        <v>1226</v>
      </c>
      <c r="E416" s="37">
        <f t="shared" si="61"/>
        <v>18018.760195758565</v>
      </c>
      <c r="F416" s="38">
        <f t="shared" si="68"/>
        <v>0.84872289165414005</v>
      </c>
      <c r="G416" s="39">
        <f t="shared" si="62"/>
        <v>1927.0077184410111</v>
      </c>
      <c r="H416" s="39">
        <f t="shared" si="63"/>
        <v>381.02244532998157</v>
      </c>
      <c r="I416" s="37">
        <f t="shared" si="64"/>
        <v>2308.0301637709927</v>
      </c>
      <c r="J416" s="40">
        <f t="shared" si="70"/>
        <v>-260.08908913593871</v>
      </c>
      <c r="K416" s="37">
        <f t="shared" si="65"/>
        <v>2047.9410746350541</v>
      </c>
      <c r="L416" s="37">
        <f t="shared" si="66"/>
        <v>2829644.9807832371</v>
      </c>
      <c r="M416" s="37">
        <f t="shared" si="67"/>
        <v>2510775.7575025763</v>
      </c>
      <c r="N416" s="41">
        <f>'jan-aug'!M416</f>
        <v>1727780.2999741235</v>
      </c>
      <c r="O416" s="41">
        <f t="shared" si="69"/>
        <v>782995.45752845285</v>
      </c>
    </row>
    <row r="417" spans="1:15" s="34" customFormat="1" x14ac:dyDescent="0.3">
      <c r="A417" s="33">
        <v>2002</v>
      </c>
      <c r="B417" s="34" t="s">
        <v>467</v>
      </c>
      <c r="C417" s="36">
        <v>33234</v>
      </c>
      <c r="D417" s="36">
        <v>2128</v>
      </c>
      <c r="E417" s="37">
        <f t="shared" si="61"/>
        <v>15617.481203007519</v>
      </c>
      <c r="F417" s="38">
        <f t="shared" si="68"/>
        <v>0.73561741556951254</v>
      </c>
      <c r="G417" s="39">
        <f t="shared" si="62"/>
        <v>3367.7751140916384</v>
      </c>
      <c r="H417" s="39">
        <f t="shared" si="63"/>
        <v>1221.4700927928475</v>
      </c>
      <c r="I417" s="37">
        <f t="shared" si="64"/>
        <v>4589.2452068844859</v>
      </c>
      <c r="J417" s="40">
        <f t="shared" si="70"/>
        <v>-260.08908913593871</v>
      </c>
      <c r="K417" s="37">
        <f t="shared" si="65"/>
        <v>4329.1561177485473</v>
      </c>
      <c r="L417" s="37">
        <f t="shared" si="66"/>
        <v>9765913.8002501857</v>
      </c>
      <c r="M417" s="37">
        <f t="shared" si="67"/>
        <v>9212444.2185689081</v>
      </c>
      <c r="N417" s="41">
        <f>'jan-aug'!M417</f>
        <v>7330013.9301345292</v>
      </c>
      <c r="O417" s="41">
        <f t="shared" si="69"/>
        <v>1882430.2884343788</v>
      </c>
    </row>
    <row r="418" spans="1:15" s="34" customFormat="1" x14ac:dyDescent="0.3">
      <c r="A418" s="33">
        <v>2003</v>
      </c>
      <c r="B418" s="34" t="s">
        <v>468</v>
      </c>
      <c r="C418" s="36">
        <v>110251</v>
      </c>
      <c r="D418" s="36">
        <v>6239</v>
      </c>
      <c r="E418" s="37">
        <f t="shared" si="61"/>
        <v>17671.261420099374</v>
      </c>
      <c r="F418" s="38">
        <f t="shared" si="68"/>
        <v>0.83235494166648416</v>
      </c>
      <c r="G418" s="39">
        <f t="shared" si="62"/>
        <v>2135.5069838365257</v>
      </c>
      <c r="H418" s="39">
        <f t="shared" si="63"/>
        <v>502.64701681069835</v>
      </c>
      <c r="I418" s="37">
        <f t="shared" si="64"/>
        <v>2638.1540006472242</v>
      </c>
      <c r="J418" s="40">
        <f t="shared" si="70"/>
        <v>-260.08908913593871</v>
      </c>
      <c r="K418" s="37">
        <f t="shared" si="65"/>
        <v>2378.0649115112856</v>
      </c>
      <c r="L418" s="37">
        <f t="shared" si="66"/>
        <v>16459442.810038032</v>
      </c>
      <c r="M418" s="37">
        <f t="shared" si="67"/>
        <v>14836746.982918911</v>
      </c>
      <c r="N418" s="41">
        <f>'jan-aug'!M418</f>
        <v>12722310.719036344</v>
      </c>
      <c r="O418" s="41">
        <f t="shared" si="69"/>
        <v>2114436.2638825662</v>
      </c>
    </row>
    <row r="419" spans="1:15" s="34" customFormat="1" x14ac:dyDescent="0.3">
      <c r="A419" s="33">
        <v>2004</v>
      </c>
      <c r="B419" s="34" t="s">
        <v>469</v>
      </c>
      <c r="C419" s="36">
        <v>215664</v>
      </c>
      <c r="D419" s="36">
        <v>10417</v>
      </c>
      <c r="E419" s="37">
        <f t="shared" si="61"/>
        <v>20703.081501391956</v>
      </c>
      <c r="F419" s="38">
        <f t="shared" si="68"/>
        <v>0.97516027779473957</v>
      </c>
      <c r="G419" s="39">
        <f t="shared" si="62"/>
        <v>316.41493506097612</v>
      </c>
      <c r="H419" s="39">
        <f t="shared" si="63"/>
        <v>0</v>
      </c>
      <c r="I419" s="37">
        <f t="shared" si="64"/>
        <v>316.41493506097612</v>
      </c>
      <c r="J419" s="40">
        <f t="shared" si="70"/>
        <v>-260.08908913593871</v>
      </c>
      <c r="K419" s="37">
        <f t="shared" si="65"/>
        <v>56.325845925037413</v>
      </c>
      <c r="L419" s="37">
        <f t="shared" si="66"/>
        <v>3296094.3785301885</v>
      </c>
      <c r="M419" s="37">
        <f t="shared" si="67"/>
        <v>586746.33700111473</v>
      </c>
      <c r="N419" s="41">
        <f>'jan-aug'!M419</f>
        <v>1342360.3842038412</v>
      </c>
      <c r="O419" s="41">
        <f t="shared" si="69"/>
        <v>-755614.04720272648</v>
      </c>
    </row>
    <row r="420" spans="1:15" s="34" customFormat="1" x14ac:dyDescent="0.3">
      <c r="A420" s="33">
        <v>2011</v>
      </c>
      <c r="B420" s="34" t="s">
        <v>470</v>
      </c>
      <c r="C420" s="36">
        <v>37620</v>
      </c>
      <c r="D420" s="36">
        <v>2914</v>
      </c>
      <c r="E420" s="37">
        <f t="shared" si="61"/>
        <v>12910.089224433768</v>
      </c>
      <c r="F420" s="38">
        <f t="shared" si="68"/>
        <v>0.6080933504322662</v>
      </c>
      <c r="G420" s="39">
        <f t="shared" si="62"/>
        <v>4992.2103012358884</v>
      </c>
      <c r="H420" s="39">
        <f t="shared" si="63"/>
        <v>2169.0572852936602</v>
      </c>
      <c r="I420" s="37">
        <f t="shared" si="64"/>
        <v>7161.2675865295487</v>
      </c>
      <c r="J420" s="40">
        <f t="shared" si="70"/>
        <v>-260.08908913593871</v>
      </c>
      <c r="K420" s="37">
        <f t="shared" si="65"/>
        <v>6901.1784973936101</v>
      </c>
      <c r="L420" s="37">
        <f t="shared" si="66"/>
        <v>20867933.747147106</v>
      </c>
      <c r="M420" s="37">
        <f t="shared" si="67"/>
        <v>20110034.141404979</v>
      </c>
      <c r="N420" s="41">
        <f>'jan-aug'!M420</f>
        <v>15487932.703201139</v>
      </c>
      <c r="O420" s="41">
        <f t="shared" si="69"/>
        <v>4622101.4382038396</v>
      </c>
    </row>
    <row r="421" spans="1:15" s="34" customFormat="1" x14ac:dyDescent="0.3">
      <c r="A421" s="33">
        <v>2012</v>
      </c>
      <c r="B421" s="34" t="s">
        <v>471</v>
      </c>
      <c r="C421" s="36">
        <v>343899</v>
      </c>
      <c r="D421" s="36">
        <v>19898</v>
      </c>
      <c r="E421" s="37">
        <f t="shared" si="61"/>
        <v>17283.093778269173</v>
      </c>
      <c r="F421" s="38">
        <f t="shared" si="68"/>
        <v>0.81407139941154893</v>
      </c>
      <c r="G421" s="39">
        <f t="shared" si="62"/>
        <v>2368.4075689346464</v>
      </c>
      <c r="H421" s="39">
        <f t="shared" si="63"/>
        <v>638.50569145126883</v>
      </c>
      <c r="I421" s="37">
        <f t="shared" si="64"/>
        <v>3006.9132603859152</v>
      </c>
      <c r="J421" s="40">
        <f t="shared" si="70"/>
        <v>-260.08908913593871</v>
      </c>
      <c r="K421" s="37">
        <f t="shared" si="65"/>
        <v>2746.8241712499766</v>
      </c>
      <c r="L421" s="37">
        <f t="shared" si="66"/>
        <v>59831560.055158943</v>
      </c>
      <c r="M421" s="37">
        <f t="shared" si="67"/>
        <v>54656307.359532036</v>
      </c>
      <c r="N421" s="41">
        <f>'jan-aug'!M421</f>
        <v>42923097.641831234</v>
      </c>
      <c r="O421" s="41">
        <f t="shared" si="69"/>
        <v>11733209.717700802</v>
      </c>
    </row>
    <row r="422" spans="1:15" s="34" customFormat="1" x14ac:dyDescent="0.3">
      <c r="A422" s="33">
        <v>2014</v>
      </c>
      <c r="B422" s="34" t="s">
        <v>472</v>
      </c>
      <c r="C422" s="36">
        <v>15052</v>
      </c>
      <c r="D422" s="36">
        <v>989</v>
      </c>
      <c r="E422" s="37">
        <f t="shared" si="61"/>
        <v>15219.413549039435</v>
      </c>
      <c r="F422" s="38">
        <f t="shared" si="68"/>
        <v>0.71686756115781458</v>
      </c>
      <c r="G422" s="39">
        <f t="shared" si="62"/>
        <v>3606.6157064724889</v>
      </c>
      <c r="H422" s="39">
        <f t="shared" si="63"/>
        <v>1360.7937716816771</v>
      </c>
      <c r="I422" s="37">
        <f t="shared" si="64"/>
        <v>4967.4094781541662</v>
      </c>
      <c r="J422" s="40">
        <f t="shared" si="70"/>
        <v>-260.08908913593871</v>
      </c>
      <c r="K422" s="37">
        <f t="shared" si="65"/>
        <v>4707.3203890182276</v>
      </c>
      <c r="L422" s="37">
        <f t="shared" si="66"/>
        <v>4912767.9738944704</v>
      </c>
      <c r="M422" s="37">
        <f t="shared" si="67"/>
        <v>4655539.8647390269</v>
      </c>
      <c r="N422" s="41">
        <f>'jan-aug'!M422</f>
        <v>3570282.2729807561</v>
      </c>
      <c r="O422" s="41">
        <f t="shared" si="69"/>
        <v>1085257.5917582707</v>
      </c>
    </row>
    <row r="423" spans="1:15" s="34" customFormat="1" x14ac:dyDescent="0.3">
      <c r="A423" s="33">
        <v>2015</v>
      </c>
      <c r="B423" s="34" t="s">
        <v>473</v>
      </c>
      <c r="C423" s="36">
        <v>15791</v>
      </c>
      <c r="D423" s="36">
        <v>1041</v>
      </c>
      <c r="E423" s="37">
        <f t="shared" si="61"/>
        <v>15169.068203650337</v>
      </c>
      <c r="F423" s="38">
        <f t="shared" si="68"/>
        <v>0.71449618562166528</v>
      </c>
      <c r="G423" s="39">
        <f t="shared" si="62"/>
        <v>3636.8229137059479</v>
      </c>
      <c r="H423" s="39">
        <f t="shared" si="63"/>
        <v>1378.4146425678614</v>
      </c>
      <c r="I423" s="37">
        <f t="shared" si="64"/>
        <v>5015.2375562738089</v>
      </c>
      <c r="J423" s="40">
        <f t="shared" si="70"/>
        <v>-260.08908913593871</v>
      </c>
      <c r="K423" s="37">
        <f t="shared" si="65"/>
        <v>4755.1484671378703</v>
      </c>
      <c r="L423" s="37">
        <f t="shared" si="66"/>
        <v>5220862.2960810354</v>
      </c>
      <c r="M423" s="37">
        <f t="shared" si="67"/>
        <v>4950109.5542905228</v>
      </c>
      <c r="N423" s="41">
        <f>'jan-aug'!M423</f>
        <v>3650752.7261607349</v>
      </c>
      <c r="O423" s="41">
        <f t="shared" si="69"/>
        <v>1299356.8281297879</v>
      </c>
    </row>
    <row r="424" spans="1:15" s="34" customFormat="1" x14ac:dyDescent="0.3">
      <c r="A424" s="33">
        <v>2017</v>
      </c>
      <c r="B424" s="34" t="s">
        <v>474</v>
      </c>
      <c r="C424" s="36">
        <v>17891</v>
      </c>
      <c r="D424" s="36">
        <v>1049</v>
      </c>
      <c r="E424" s="37">
        <f t="shared" si="61"/>
        <v>17055.29075309819</v>
      </c>
      <c r="F424" s="38">
        <f t="shared" si="68"/>
        <v>0.80334138024540291</v>
      </c>
      <c r="G424" s="39">
        <f t="shared" si="62"/>
        <v>2505.089384037236</v>
      </c>
      <c r="H424" s="39">
        <f t="shared" si="63"/>
        <v>718.23675026111266</v>
      </c>
      <c r="I424" s="37">
        <f t="shared" si="64"/>
        <v>3223.3261342983487</v>
      </c>
      <c r="J424" s="40">
        <f t="shared" si="70"/>
        <v>-260.08908913593871</v>
      </c>
      <c r="K424" s="37">
        <f t="shared" si="65"/>
        <v>2963.2370451624101</v>
      </c>
      <c r="L424" s="37">
        <f t="shared" si="66"/>
        <v>3381269.1148789679</v>
      </c>
      <c r="M424" s="37">
        <f t="shared" si="67"/>
        <v>3108435.6603753683</v>
      </c>
      <c r="N424" s="41">
        <f>'jan-aug'!M424</f>
        <v>3057252.0266499631</v>
      </c>
      <c r="O424" s="41">
        <f t="shared" si="69"/>
        <v>51183.633725405205</v>
      </c>
    </row>
    <row r="425" spans="1:15" s="34" customFormat="1" x14ac:dyDescent="0.3">
      <c r="A425" s="33">
        <v>2018</v>
      </c>
      <c r="B425" s="34" t="s">
        <v>475</v>
      </c>
      <c r="C425" s="36">
        <v>22203</v>
      </c>
      <c r="D425" s="36">
        <v>1241</v>
      </c>
      <c r="E425" s="37">
        <f t="shared" si="61"/>
        <v>17891.216760676874</v>
      </c>
      <c r="F425" s="38">
        <f t="shared" si="68"/>
        <v>0.84271531777791331</v>
      </c>
      <c r="G425" s="39">
        <f t="shared" si="62"/>
        <v>2003.5337794900252</v>
      </c>
      <c r="H425" s="39">
        <f t="shared" si="63"/>
        <v>425.6626476085732</v>
      </c>
      <c r="I425" s="37">
        <f t="shared" si="64"/>
        <v>2429.1964270985982</v>
      </c>
      <c r="J425" s="40">
        <f t="shared" si="70"/>
        <v>-260.08908913593871</v>
      </c>
      <c r="K425" s="37">
        <f t="shared" si="65"/>
        <v>2169.1073379626596</v>
      </c>
      <c r="L425" s="37">
        <f t="shared" si="66"/>
        <v>3014632.7660293602</v>
      </c>
      <c r="M425" s="37">
        <f t="shared" si="67"/>
        <v>2691862.2064116606</v>
      </c>
      <c r="N425" s="41">
        <f>'jan-aug'!M425</f>
        <v>1800685.238391425</v>
      </c>
      <c r="O425" s="41">
        <f t="shared" si="69"/>
        <v>891176.96802023565</v>
      </c>
    </row>
    <row r="426" spans="1:15" s="34" customFormat="1" x14ac:dyDescent="0.3">
      <c r="A426" s="33">
        <v>2019</v>
      </c>
      <c r="B426" s="34" t="s">
        <v>476</v>
      </c>
      <c r="C426" s="36">
        <v>58439</v>
      </c>
      <c r="D426" s="36">
        <v>3278</v>
      </c>
      <c r="E426" s="37">
        <f t="shared" si="61"/>
        <v>17827.638804148872</v>
      </c>
      <c r="F426" s="38">
        <f t="shared" si="68"/>
        <v>0.83972065740596336</v>
      </c>
      <c r="G426" s="39">
        <f t="shared" si="62"/>
        <v>2041.6805534068269</v>
      </c>
      <c r="H426" s="39">
        <f t="shared" si="63"/>
        <v>447.9149323933741</v>
      </c>
      <c r="I426" s="37">
        <f t="shared" si="64"/>
        <v>2489.595485800201</v>
      </c>
      <c r="J426" s="40">
        <f t="shared" si="70"/>
        <v>-260.08908913593871</v>
      </c>
      <c r="K426" s="37">
        <f t="shared" si="65"/>
        <v>2229.5063966642624</v>
      </c>
      <c r="L426" s="37">
        <f t="shared" si="66"/>
        <v>8160894.002453059</v>
      </c>
      <c r="M426" s="37">
        <f t="shared" si="67"/>
        <v>7308321.9682654524</v>
      </c>
      <c r="N426" s="41">
        <f>'jan-aug'!M426</f>
        <v>7654175.8754609916</v>
      </c>
      <c r="O426" s="41">
        <f t="shared" si="69"/>
        <v>-345853.90719553921</v>
      </c>
    </row>
    <row r="427" spans="1:15" s="34" customFormat="1" x14ac:dyDescent="0.3">
      <c r="A427" s="33">
        <v>2020</v>
      </c>
      <c r="B427" s="34" t="s">
        <v>477</v>
      </c>
      <c r="C427" s="36">
        <v>67056</v>
      </c>
      <c r="D427" s="36">
        <v>3925</v>
      </c>
      <c r="E427" s="37">
        <f t="shared" si="61"/>
        <v>17084.331210191081</v>
      </c>
      <c r="F427" s="38">
        <f t="shared" si="68"/>
        <v>0.80470924909159791</v>
      </c>
      <c r="G427" s="39">
        <f t="shared" si="62"/>
        <v>2487.6651097815011</v>
      </c>
      <c r="H427" s="39">
        <f t="shared" si="63"/>
        <v>708.07259027860073</v>
      </c>
      <c r="I427" s="37">
        <f t="shared" si="64"/>
        <v>3195.7377000601018</v>
      </c>
      <c r="J427" s="40">
        <f t="shared" si="70"/>
        <v>-260.08908913593871</v>
      </c>
      <c r="K427" s="37">
        <f t="shared" si="65"/>
        <v>2935.6486109241632</v>
      </c>
      <c r="L427" s="37">
        <f t="shared" si="66"/>
        <v>12543270.4727359</v>
      </c>
      <c r="M427" s="37">
        <f t="shared" si="67"/>
        <v>11522420.797877342</v>
      </c>
      <c r="N427" s="41">
        <f>'jan-aug'!M427</f>
        <v>9216425.5525272675</v>
      </c>
      <c r="O427" s="41">
        <f t="shared" si="69"/>
        <v>2305995.245350074</v>
      </c>
    </row>
    <row r="428" spans="1:15" s="34" customFormat="1" x14ac:dyDescent="0.3">
      <c r="A428" s="33">
        <v>2021</v>
      </c>
      <c r="B428" s="34" t="s">
        <v>478</v>
      </c>
      <c r="C428" s="36">
        <v>37946</v>
      </c>
      <c r="D428" s="36">
        <v>2708</v>
      </c>
      <c r="E428" s="37">
        <f t="shared" si="61"/>
        <v>14012.555391432792</v>
      </c>
      <c r="F428" s="38">
        <f t="shared" si="68"/>
        <v>0.6600219106129227</v>
      </c>
      <c r="G428" s="39">
        <f t="shared" si="62"/>
        <v>4330.7306010364746</v>
      </c>
      <c r="H428" s="39">
        <f t="shared" si="63"/>
        <v>1783.1941268440019</v>
      </c>
      <c r="I428" s="37">
        <f t="shared" si="64"/>
        <v>6113.924727880476</v>
      </c>
      <c r="J428" s="40">
        <f t="shared" si="70"/>
        <v>-260.08908913593871</v>
      </c>
      <c r="K428" s="37">
        <f t="shared" si="65"/>
        <v>5853.8356387445374</v>
      </c>
      <c r="L428" s="37">
        <f t="shared" si="66"/>
        <v>16556508.163100328</v>
      </c>
      <c r="M428" s="37">
        <f t="shared" si="67"/>
        <v>15852186.909720207</v>
      </c>
      <c r="N428" s="41">
        <f>'jan-aug'!M428</f>
        <v>12475238.215603529</v>
      </c>
      <c r="O428" s="41">
        <f t="shared" si="69"/>
        <v>3376948.6941166781</v>
      </c>
    </row>
    <row r="429" spans="1:15" s="34" customFormat="1" x14ac:dyDescent="0.3">
      <c r="A429" s="33">
        <v>2022</v>
      </c>
      <c r="B429" s="34" t="s">
        <v>479</v>
      </c>
      <c r="C429" s="36">
        <v>22089</v>
      </c>
      <c r="D429" s="36">
        <v>1343</v>
      </c>
      <c r="E429" s="37">
        <f t="shared" si="61"/>
        <v>16447.505584512284</v>
      </c>
      <c r="F429" s="38">
        <f t="shared" si="68"/>
        <v>0.7747133736465831</v>
      </c>
      <c r="G429" s="39">
        <f t="shared" si="62"/>
        <v>2869.7604851887795</v>
      </c>
      <c r="H429" s="39">
        <f t="shared" si="63"/>
        <v>930.96155926617973</v>
      </c>
      <c r="I429" s="37">
        <f t="shared" si="64"/>
        <v>3800.7220444549594</v>
      </c>
      <c r="J429" s="40">
        <f t="shared" si="70"/>
        <v>-260.08908913593871</v>
      </c>
      <c r="K429" s="37">
        <f t="shared" si="65"/>
        <v>3540.6329553190208</v>
      </c>
      <c r="L429" s="37">
        <f t="shared" si="66"/>
        <v>5104369.7057030108</v>
      </c>
      <c r="M429" s="37">
        <f t="shared" si="67"/>
        <v>4755070.0589934448</v>
      </c>
      <c r="N429" s="41">
        <f>'jan-aug'!M429</f>
        <v>3196088.819629075</v>
      </c>
      <c r="O429" s="41">
        <f t="shared" si="69"/>
        <v>1558981.2393643698</v>
      </c>
    </row>
    <row r="430" spans="1:15" s="34" customFormat="1" x14ac:dyDescent="0.3">
      <c r="A430" s="33">
        <v>2023</v>
      </c>
      <c r="B430" s="34" t="s">
        <v>480</v>
      </c>
      <c r="C430" s="36">
        <v>18113</v>
      </c>
      <c r="D430" s="36">
        <v>1116</v>
      </c>
      <c r="E430" s="37">
        <f t="shared" si="61"/>
        <v>16230.286738351255</v>
      </c>
      <c r="F430" s="38">
        <f t="shared" si="68"/>
        <v>0.76448189238856834</v>
      </c>
      <c r="G430" s="39">
        <f t="shared" si="62"/>
        <v>3000.0917928853969</v>
      </c>
      <c r="H430" s="39">
        <f t="shared" si="63"/>
        <v>1006.98815542254</v>
      </c>
      <c r="I430" s="37">
        <f t="shared" si="64"/>
        <v>4007.0799483079368</v>
      </c>
      <c r="J430" s="40">
        <f t="shared" si="70"/>
        <v>-260.08908913593871</v>
      </c>
      <c r="K430" s="37">
        <f t="shared" si="65"/>
        <v>3746.9908591719982</v>
      </c>
      <c r="L430" s="37">
        <f t="shared" si="66"/>
        <v>4471901.2223116579</v>
      </c>
      <c r="M430" s="37">
        <f t="shared" si="67"/>
        <v>4181641.79883595</v>
      </c>
      <c r="N430" s="41">
        <f>'jan-aug'!M430</f>
        <v>2909477.4182472434</v>
      </c>
      <c r="O430" s="41">
        <f t="shared" si="69"/>
        <v>1272164.3805887066</v>
      </c>
    </row>
    <row r="431" spans="1:15" s="34" customFormat="1" x14ac:dyDescent="0.3">
      <c r="A431" s="33">
        <v>2024</v>
      </c>
      <c r="B431" s="34" t="s">
        <v>481</v>
      </c>
      <c r="C431" s="36">
        <v>16242</v>
      </c>
      <c r="D431" s="36">
        <v>1020</v>
      </c>
      <c r="E431" s="37">
        <f t="shared" si="61"/>
        <v>15923.529411764706</v>
      </c>
      <c r="F431" s="38">
        <f t="shared" si="68"/>
        <v>0.75003295348111165</v>
      </c>
      <c r="G431" s="39">
        <f t="shared" si="62"/>
        <v>3184.146188837326</v>
      </c>
      <c r="H431" s="39">
        <f t="shared" si="63"/>
        <v>1114.3532197278319</v>
      </c>
      <c r="I431" s="37">
        <f t="shared" si="64"/>
        <v>4298.4994085651579</v>
      </c>
      <c r="J431" s="40">
        <f t="shared" si="70"/>
        <v>-260.08908913593871</v>
      </c>
      <c r="K431" s="37">
        <f t="shared" si="65"/>
        <v>4038.4103194292193</v>
      </c>
      <c r="L431" s="37">
        <f t="shared" si="66"/>
        <v>4384469.3967364607</v>
      </c>
      <c r="M431" s="37">
        <f t="shared" si="67"/>
        <v>4119178.5258178036</v>
      </c>
      <c r="N431" s="41">
        <f>'jan-aug'!M431</f>
        <v>3125935.8123765145</v>
      </c>
      <c r="O431" s="41">
        <f t="shared" si="69"/>
        <v>993242.71344128903</v>
      </c>
    </row>
    <row r="432" spans="1:15" s="34" customFormat="1" x14ac:dyDescent="0.3">
      <c r="A432" s="33">
        <v>2025</v>
      </c>
      <c r="B432" s="34" t="s">
        <v>482</v>
      </c>
      <c r="C432" s="36">
        <v>47344</v>
      </c>
      <c r="D432" s="36">
        <v>2909</v>
      </c>
      <c r="E432" s="37">
        <f t="shared" si="61"/>
        <v>16275.008594018564</v>
      </c>
      <c r="F432" s="38">
        <f t="shared" si="68"/>
        <v>0.76658838929788586</v>
      </c>
      <c r="G432" s="39">
        <f t="shared" si="62"/>
        <v>2973.2586794850117</v>
      </c>
      <c r="H432" s="39">
        <f t="shared" si="63"/>
        <v>991.3355059389819</v>
      </c>
      <c r="I432" s="37">
        <f t="shared" si="64"/>
        <v>3964.5941854239936</v>
      </c>
      <c r="J432" s="40">
        <f t="shared" si="70"/>
        <v>-260.08908913593871</v>
      </c>
      <c r="K432" s="37">
        <f t="shared" si="65"/>
        <v>3704.505096288055</v>
      </c>
      <c r="L432" s="37">
        <f t="shared" si="66"/>
        <v>11533004.485398397</v>
      </c>
      <c r="M432" s="37">
        <f t="shared" si="67"/>
        <v>10776405.325101953</v>
      </c>
      <c r="N432" s="41">
        <f>'jan-aug'!M432</f>
        <v>8939664.3903953712</v>
      </c>
      <c r="O432" s="41">
        <f t="shared" si="69"/>
        <v>1836740.9347065818</v>
      </c>
    </row>
    <row r="433" spans="1:15" s="34" customFormat="1" x14ac:dyDescent="0.3">
      <c r="A433" s="33">
        <v>2027</v>
      </c>
      <c r="B433" s="34" t="s">
        <v>483</v>
      </c>
      <c r="C433" s="36">
        <v>13054</v>
      </c>
      <c r="D433" s="36">
        <v>934</v>
      </c>
      <c r="E433" s="37">
        <f t="shared" si="61"/>
        <v>13976.445396145611</v>
      </c>
      <c r="F433" s="38">
        <f t="shared" si="68"/>
        <v>0.65832105110401118</v>
      </c>
      <c r="G433" s="39">
        <f t="shared" si="62"/>
        <v>4352.396598208783</v>
      </c>
      <c r="H433" s="39">
        <f t="shared" si="63"/>
        <v>1795.8326251945152</v>
      </c>
      <c r="I433" s="37">
        <f t="shared" si="64"/>
        <v>6148.2292234032984</v>
      </c>
      <c r="J433" s="40">
        <f t="shared" si="70"/>
        <v>-260.08908913593871</v>
      </c>
      <c r="K433" s="37">
        <f t="shared" si="65"/>
        <v>5888.1401342673598</v>
      </c>
      <c r="L433" s="37">
        <f t="shared" si="66"/>
        <v>5742446.0946586803</v>
      </c>
      <c r="M433" s="37">
        <f t="shared" si="67"/>
        <v>5499522.8854057137</v>
      </c>
      <c r="N433" s="41">
        <f>'jan-aug'!M433</f>
        <v>4358730.8321173172</v>
      </c>
      <c r="O433" s="41">
        <f t="shared" si="69"/>
        <v>1140792.0532883964</v>
      </c>
    </row>
    <row r="434" spans="1:15" s="34" customFormat="1" x14ac:dyDescent="0.3">
      <c r="A434" s="33">
        <v>2028</v>
      </c>
      <c r="B434" s="34" t="s">
        <v>484</v>
      </c>
      <c r="C434" s="36">
        <v>37257</v>
      </c>
      <c r="D434" s="36">
        <v>2235</v>
      </c>
      <c r="E434" s="37">
        <f t="shared" si="61"/>
        <v>16669.798657718122</v>
      </c>
      <c r="F434" s="38">
        <f t="shared" si="68"/>
        <v>0.78518386206178237</v>
      </c>
      <c r="G434" s="39">
        <f t="shared" si="62"/>
        <v>2736.384641265277</v>
      </c>
      <c r="H434" s="39">
        <f t="shared" si="63"/>
        <v>853.15898364413658</v>
      </c>
      <c r="I434" s="37">
        <f t="shared" si="64"/>
        <v>3589.5436249094137</v>
      </c>
      <c r="J434" s="40">
        <f t="shared" si="70"/>
        <v>-260.08908913593871</v>
      </c>
      <c r="K434" s="37">
        <f t="shared" si="65"/>
        <v>3329.4545357734751</v>
      </c>
      <c r="L434" s="37">
        <f t="shared" si="66"/>
        <v>8022630.0016725399</v>
      </c>
      <c r="M434" s="37">
        <f t="shared" si="67"/>
        <v>7441330.8874537172</v>
      </c>
      <c r="N434" s="41">
        <f>'jan-aug'!M434</f>
        <v>5355685.8241779497</v>
      </c>
      <c r="O434" s="41">
        <f t="shared" si="69"/>
        <v>2085645.0632757675</v>
      </c>
    </row>
    <row r="435" spans="1:15" s="34" customFormat="1" x14ac:dyDescent="0.3">
      <c r="A435" s="33">
        <v>2030</v>
      </c>
      <c r="B435" s="34" t="s">
        <v>485</v>
      </c>
      <c r="C435" s="36">
        <v>198177</v>
      </c>
      <c r="D435" s="36">
        <v>10221</v>
      </c>
      <c r="E435" s="37">
        <f t="shared" si="61"/>
        <v>19389.19870854124</v>
      </c>
      <c r="F435" s="38">
        <f t="shared" si="68"/>
        <v>0.91327353358326124</v>
      </c>
      <c r="G435" s="39">
        <f t="shared" si="62"/>
        <v>1104.7446107714059</v>
      </c>
      <c r="H435" s="39">
        <f t="shared" si="63"/>
        <v>0</v>
      </c>
      <c r="I435" s="37">
        <f t="shared" si="64"/>
        <v>1104.7446107714059</v>
      </c>
      <c r="J435" s="40">
        <f t="shared" si="70"/>
        <v>-260.08908913593871</v>
      </c>
      <c r="K435" s="37">
        <f t="shared" si="65"/>
        <v>844.65552163546715</v>
      </c>
      <c r="L435" s="37">
        <f t="shared" si="66"/>
        <v>11291594.666694539</v>
      </c>
      <c r="M435" s="37">
        <f t="shared" si="67"/>
        <v>8633224.0866361093</v>
      </c>
      <c r="N435" s="41">
        <f>'jan-aug'!M435</f>
        <v>6598297.4644280942</v>
      </c>
      <c r="O435" s="41">
        <f t="shared" si="69"/>
        <v>2034926.6222080151</v>
      </c>
    </row>
    <row r="436" spans="1:15" s="34" customFormat="1" x14ac:dyDescent="0.3">
      <c r="A436" s="42"/>
      <c r="C436" s="36"/>
      <c r="D436" s="43"/>
      <c r="E436" s="37"/>
      <c r="F436" s="38"/>
      <c r="G436" s="39"/>
      <c r="H436" s="39"/>
      <c r="I436" s="37"/>
      <c r="J436" s="40"/>
      <c r="K436" s="37"/>
      <c r="M436" s="37"/>
      <c r="N436" s="41"/>
      <c r="O436" s="41"/>
    </row>
    <row r="437" spans="1:15" s="60" customFormat="1" ht="14.4" thickBot="1" x14ac:dyDescent="0.35">
      <c r="A437" s="44"/>
      <c r="B437" s="44" t="s">
        <v>33</v>
      </c>
      <c r="C437" s="46">
        <f>SUM(C8:C435)</f>
        <v>109672248</v>
      </c>
      <c r="D437" s="46">
        <f>SUM(D8:D435)</f>
        <v>5165802</v>
      </c>
      <c r="E437" s="46">
        <f>(C437*1000)/D437</f>
        <v>21230.439726493583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1343568736.8366103</v>
      </c>
      <c r="M437" s="46">
        <f>SUM(M8:M436)</f>
        <v>-1.8160790205001831E-6</v>
      </c>
      <c r="N437" s="46">
        <f>jan!M437</f>
        <v>-1.1047814041376114E-7</v>
      </c>
      <c r="O437" s="46">
        <f t="shared" si="69"/>
        <v>-1.705600880086422E-6</v>
      </c>
    </row>
    <row r="438" spans="1:15" s="34" customFormat="1" ht="14.4" thickTop="1" x14ac:dyDescent="0.3">
      <c r="A438" s="50"/>
      <c r="B438" s="50"/>
      <c r="C438" s="36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O438" s="51"/>
    </row>
    <row r="439" spans="1:15" s="34" customFormat="1" x14ac:dyDescent="0.3">
      <c r="A439" s="52" t="s">
        <v>34</v>
      </c>
      <c r="B439" s="52"/>
      <c r="C439" s="52"/>
      <c r="D439" s="53">
        <f>L437</f>
        <v>1343568736.8366103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-260.08908913593871</v>
      </c>
      <c r="J439" s="57" t="s">
        <v>37</v>
      </c>
      <c r="M439" s="58"/>
    </row>
    <row r="440" spans="1:15" x14ac:dyDescent="0.3">
      <c r="C440" s="36"/>
    </row>
    <row r="441" spans="1:15" x14ac:dyDescent="0.3">
      <c r="C441" s="36"/>
    </row>
    <row r="442" spans="1:15" x14ac:dyDescent="0.3">
      <c r="C442" s="36"/>
    </row>
    <row r="443" spans="1:15" x14ac:dyDescent="0.3">
      <c r="C443" s="36"/>
    </row>
    <row r="444" spans="1:15" x14ac:dyDescent="0.3">
      <c r="C444" s="36"/>
    </row>
    <row r="445" spans="1:15" x14ac:dyDescent="0.3">
      <c r="C445" s="36"/>
    </row>
    <row r="446" spans="1:15" x14ac:dyDescent="0.3">
      <c r="C446" s="36"/>
    </row>
    <row r="447" spans="1:15" x14ac:dyDescent="0.3">
      <c r="C447" s="36"/>
    </row>
    <row r="448" spans="1:15" x14ac:dyDescent="0.3">
      <c r="C448" s="36"/>
    </row>
    <row r="449" spans="3:3" x14ac:dyDescent="0.3">
      <c r="C449" s="36"/>
    </row>
    <row r="450" spans="3:3" x14ac:dyDescent="0.3">
      <c r="C450" s="36"/>
    </row>
    <row r="451" spans="3:3" x14ac:dyDescent="0.3">
      <c r="C451" s="36"/>
    </row>
    <row r="452" spans="3:3" x14ac:dyDescent="0.3">
      <c r="C452" s="36"/>
    </row>
    <row r="453" spans="3:3" x14ac:dyDescent="0.3">
      <c r="C453" s="36"/>
    </row>
    <row r="454" spans="3:3" x14ac:dyDescent="0.3">
      <c r="C454" s="36"/>
    </row>
    <row r="455" spans="3:3" x14ac:dyDescent="0.3">
      <c r="C455" s="36"/>
    </row>
    <row r="456" spans="3:3" x14ac:dyDescent="0.3">
      <c r="C456" s="36"/>
    </row>
    <row r="457" spans="3:3" x14ac:dyDescent="0.3">
      <c r="C457" s="36"/>
    </row>
    <row r="458" spans="3:3" x14ac:dyDescent="0.3">
      <c r="C458" s="36"/>
    </row>
    <row r="459" spans="3:3" x14ac:dyDescent="0.3">
      <c r="C459" s="36"/>
    </row>
    <row r="460" spans="3:3" x14ac:dyDescent="0.3">
      <c r="C460" s="36"/>
    </row>
    <row r="461" spans="3:3" x14ac:dyDescent="0.3">
      <c r="C461" s="36"/>
    </row>
    <row r="462" spans="3:3" x14ac:dyDescent="0.3">
      <c r="C462" s="36"/>
    </row>
    <row r="463" spans="3:3" x14ac:dyDescent="0.3">
      <c r="C463" s="36"/>
    </row>
    <row r="464" spans="3:3" x14ac:dyDescent="0.3">
      <c r="C464" s="36"/>
    </row>
    <row r="465" spans="3:3" x14ac:dyDescent="0.3">
      <c r="C465" s="36"/>
    </row>
    <row r="466" spans="3:3" x14ac:dyDescent="0.3">
      <c r="C466" s="36"/>
    </row>
    <row r="467" spans="3:3" x14ac:dyDescent="0.3">
      <c r="C467" s="36"/>
    </row>
    <row r="468" spans="3:3" x14ac:dyDescent="0.3">
      <c r="C468" s="36"/>
    </row>
    <row r="469" spans="3:3" x14ac:dyDescent="0.3">
      <c r="C469" s="36"/>
    </row>
    <row r="470" spans="3:3" x14ac:dyDescent="0.3">
      <c r="C470" s="36"/>
    </row>
    <row r="471" spans="3:3" x14ac:dyDescent="0.3">
      <c r="C471" s="36"/>
    </row>
    <row r="472" spans="3:3" x14ac:dyDescent="0.3">
      <c r="C472" s="36"/>
    </row>
    <row r="473" spans="3:3" x14ac:dyDescent="0.3">
      <c r="C473" s="36"/>
    </row>
    <row r="474" spans="3:3" x14ac:dyDescent="0.3">
      <c r="C474" s="36"/>
    </row>
    <row r="475" spans="3:3" x14ac:dyDescent="0.3">
      <c r="C475" s="36"/>
    </row>
    <row r="476" spans="3:3" x14ac:dyDescent="0.3">
      <c r="C476" s="36"/>
    </row>
    <row r="477" spans="3:3" x14ac:dyDescent="0.3">
      <c r="C477" s="36"/>
    </row>
    <row r="478" spans="3:3" x14ac:dyDescent="0.3">
      <c r="C478" s="36"/>
    </row>
    <row r="479" spans="3:3" x14ac:dyDescent="0.3">
      <c r="C479" s="36"/>
    </row>
    <row r="480" spans="3:3" x14ac:dyDescent="0.3">
      <c r="C480" s="36"/>
    </row>
    <row r="481" spans="3:3" x14ac:dyDescent="0.3">
      <c r="C481" s="36"/>
    </row>
    <row r="482" spans="3:3" x14ac:dyDescent="0.3">
      <c r="C482" s="36"/>
    </row>
    <row r="483" spans="3:3" x14ac:dyDescent="0.3">
      <c r="C483" s="36"/>
    </row>
    <row r="484" spans="3:3" x14ac:dyDescent="0.3">
      <c r="C484" s="36"/>
    </row>
    <row r="485" spans="3:3" x14ac:dyDescent="0.3">
      <c r="C485" s="36"/>
    </row>
    <row r="486" spans="3:3" x14ac:dyDescent="0.3">
      <c r="C486" s="36"/>
    </row>
    <row r="487" spans="3:3" x14ac:dyDescent="0.3">
      <c r="C487" s="36"/>
    </row>
    <row r="488" spans="3:3" x14ac:dyDescent="0.3">
      <c r="C488" s="36"/>
    </row>
    <row r="489" spans="3:3" x14ac:dyDescent="0.3">
      <c r="C489" s="36"/>
    </row>
    <row r="490" spans="3:3" x14ac:dyDescent="0.3">
      <c r="C490" s="36"/>
    </row>
    <row r="491" spans="3:3" x14ac:dyDescent="0.3">
      <c r="C491" s="36"/>
    </row>
    <row r="492" spans="3:3" x14ac:dyDescent="0.3">
      <c r="C492" s="36"/>
    </row>
    <row r="493" spans="3:3" x14ac:dyDescent="0.3">
      <c r="C493" s="36"/>
    </row>
    <row r="494" spans="3:3" x14ac:dyDescent="0.3">
      <c r="C494" s="36"/>
    </row>
    <row r="495" spans="3:3" x14ac:dyDescent="0.3">
      <c r="C495" s="36"/>
    </row>
    <row r="496" spans="3:3" x14ac:dyDescent="0.3">
      <c r="C496" s="36"/>
    </row>
    <row r="497" spans="3:3" x14ac:dyDescent="0.3">
      <c r="C497" s="36"/>
    </row>
    <row r="498" spans="3:3" x14ac:dyDescent="0.3">
      <c r="C498" s="36"/>
    </row>
    <row r="499" spans="3:3" x14ac:dyDescent="0.3">
      <c r="C499" s="36"/>
    </row>
    <row r="500" spans="3:3" x14ac:dyDescent="0.3">
      <c r="C500" s="36"/>
    </row>
    <row r="501" spans="3:3" x14ac:dyDescent="0.3">
      <c r="C501" s="36"/>
    </row>
    <row r="502" spans="3:3" x14ac:dyDescent="0.3">
      <c r="C502" s="36"/>
    </row>
    <row r="503" spans="3:3" x14ac:dyDescent="0.3">
      <c r="C503" s="36"/>
    </row>
    <row r="504" spans="3:3" x14ac:dyDescent="0.3">
      <c r="C504" s="36"/>
    </row>
    <row r="505" spans="3:3" x14ac:dyDescent="0.3">
      <c r="C505" s="36"/>
    </row>
    <row r="506" spans="3:3" x14ac:dyDescent="0.3">
      <c r="C506" s="36"/>
    </row>
    <row r="507" spans="3:3" x14ac:dyDescent="0.3">
      <c r="C507" s="36"/>
    </row>
    <row r="508" spans="3:3" x14ac:dyDescent="0.3">
      <c r="C508" s="36"/>
    </row>
    <row r="509" spans="3:3" x14ac:dyDescent="0.3">
      <c r="C509" s="36"/>
    </row>
    <row r="510" spans="3:3" x14ac:dyDescent="0.3">
      <c r="C510" s="36"/>
    </row>
    <row r="511" spans="3:3" x14ac:dyDescent="0.3">
      <c r="C511" s="36"/>
    </row>
    <row r="512" spans="3:3" x14ac:dyDescent="0.3">
      <c r="C512" s="36"/>
    </row>
    <row r="513" spans="3:3" x14ac:dyDescent="0.3">
      <c r="C513" s="36"/>
    </row>
    <row r="514" spans="3:3" x14ac:dyDescent="0.3">
      <c r="C514" s="36"/>
    </row>
    <row r="515" spans="3:3" x14ac:dyDescent="0.3">
      <c r="C515" s="36"/>
    </row>
    <row r="516" spans="3:3" x14ac:dyDescent="0.3">
      <c r="C516" s="36"/>
    </row>
    <row r="517" spans="3:3" x14ac:dyDescent="0.3">
      <c r="C517" s="36"/>
    </row>
    <row r="518" spans="3:3" x14ac:dyDescent="0.3">
      <c r="C518" s="36"/>
    </row>
    <row r="519" spans="3:3" x14ac:dyDescent="0.3">
      <c r="C519" s="36"/>
    </row>
    <row r="520" spans="3:3" x14ac:dyDescent="0.3">
      <c r="C520" s="36"/>
    </row>
    <row r="521" spans="3:3" x14ac:dyDescent="0.3">
      <c r="C521" s="36"/>
    </row>
    <row r="522" spans="3:3" x14ac:dyDescent="0.3">
      <c r="C522" s="36"/>
    </row>
    <row r="523" spans="3:3" x14ac:dyDescent="0.3">
      <c r="C523" s="36"/>
    </row>
    <row r="524" spans="3:3" x14ac:dyDescent="0.3">
      <c r="C524" s="36"/>
    </row>
    <row r="525" spans="3:3" x14ac:dyDescent="0.3">
      <c r="C525" s="36"/>
    </row>
    <row r="526" spans="3:3" x14ac:dyDescent="0.3">
      <c r="C526" s="36"/>
    </row>
    <row r="527" spans="3:3" x14ac:dyDescent="0.3">
      <c r="C527" s="36"/>
    </row>
    <row r="528" spans="3:3" x14ac:dyDescent="0.3">
      <c r="C528" s="36"/>
    </row>
    <row r="529" spans="3:3" x14ac:dyDescent="0.3">
      <c r="C529" s="36"/>
    </row>
    <row r="530" spans="3:3" x14ac:dyDescent="0.3">
      <c r="C530" s="36"/>
    </row>
    <row r="531" spans="3:3" x14ac:dyDescent="0.3">
      <c r="C531" s="36"/>
    </row>
    <row r="532" spans="3:3" x14ac:dyDescent="0.3">
      <c r="C532" s="36"/>
    </row>
    <row r="533" spans="3:3" x14ac:dyDescent="0.3">
      <c r="C533" s="36"/>
    </row>
    <row r="534" spans="3:3" x14ac:dyDescent="0.3">
      <c r="C534" s="36"/>
    </row>
    <row r="535" spans="3:3" x14ac:dyDescent="0.3">
      <c r="C535" s="36"/>
    </row>
    <row r="536" spans="3:3" x14ac:dyDescent="0.3">
      <c r="C536" s="36"/>
    </row>
    <row r="537" spans="3:3" x14ac:dyDescent="0.3">
      <c r="C537" s="36"/>
    </row>
    <row r="538" spans="3:3" x14ac:dyDescent="0.3">
      <c r="C538" s="36"/>
    </row>
    <row r="539" spans="3:3" x14ac:dyDescent="0.3">
      <c r="C539" s="36"/>
    </row>
    <row r="540" spans="3:3" x14ac:dyDescent="0.3">
      <c r="C540" s="36"/>
    </row>
    <row r="541" spans="3:3" x14ac:dyDescent="0.3">
      <c r="C541" s="36"/>
    </row>
    <row r="542" spans="3:3" x14ac:dyDescent="0.3">
      <c r="C542" s="36"/>
    </row>
    <row r="543" spans="3:3" x14ac:dyDescent="0.3">
      <c r="C543" s="36"/>
    </row>
    <row r="544" spans="3:3" x14ac:dyDescent="0.3">
      <c r="C544" s="36"/>
    </row>
    <row r="545" spans="3:3" x14ac:dyDescent="0.3">
      <c r="C545" s="36"/>
    </row>
    <row r="546" spans="3:3" x14ac:dyDescent="0.3">
      <c r="C546" s="36"/>
    </row>
    <row r="547" spans="3:3" x14ac:dyDescent="0.3">
      <c r="C547" s="36"/>
    </row>
    <row r="548" spans="3:3" x14ac:dyDescent="0.3">
      <c r="C548" s="36"/>
    </row>
    <row r="549" spans="3:3" x14ac:dyDescent="0.3">
      <c r="C549" s="36"/>
    </row>
    <row r="550" spans="3:3" x14ac:dyDescent="0.3">
      <c r="C550" s="36"/>
    </row>
    <row r="551" spans="3:3" x14ac:dyDescent="0.3">
      <c r="C551" s="36"/>
    </row>
    <row r="552" spans="3:3" x14ac:dyDescent="0.3">
      <c r="C552" s="36"/>
    </row>
    <row r="553" spans="3:3" x14ac:dyDescent="0.3">
      <c r="C553" s="36"/>
    </row>
    <row r="554" spans="3:3" x14ac:dyDescent="0.3">
      <c r="C554" s="36"/>
    </row>
    <row r="555" spans="3:3" x14ac:dyDescent="0.3">
      <c r="C555" s="36"/>
    </row>
    <row r="556" spans="3:3" x14ac:dyDescent="0.3">
      <c r="C556" s="36"/>
    </row>
    <row r="557" spans="3:3" x14ac:dyDescent="0.3">
      <c r="C557" s="36"/>
    </row>
    <row r="558" spans="3:3" x14ac:dyDescent="0.3">
      <c r="C558" s="36"/>
    </row>
    <row r="559" spans="3:3" x14ac:dyDescent="0.3">
      <c r="C559" s="36"/>
    </row>
    <row r="560" spans="3:3" x14ac:dyDescent="0.3">
      <c r="C560" s="36"/>
    </row>
    <row r="561" spans="3:3" x14ac:dyDescent="0.3">
      <c r="C561" s="36"/>
    </row>
    <row r="562" spans="3:3" x14ac:dyDescent="0.3">
      <c r="C562" s="36"/>
    </row>
    <row r="563" spans="3:3" x14ac:dyDescent="0.3">
      <c r="C563" s="36"/>
    </row>
    <row r="564" spans="3:3" x14ac:dyDescent="0.3">
      <c r="C564" s="36"/>
    </row>
    <row r="565" spans="3:3" x14ac:dyDescent="0.3">
      <c r="C565" s="36"/>
    </row>
    <row r="566" spans="3:3" x14ac:dyDescent="0.3">
      <c r="C566" s="36"/>
    </row>
    <row r="567" spans="3:3" x14ac:dyDescent="0.3">
      <c r="C567" s="36"/>
    </row>
    <row r="568" spans="3:3" x14ac:dyDescent="0.3">
      <c r="C568" s="36"/>
    </row>
    <row r="569" spans="3:3" x14ac:dyDescent="0.3">
      <c r="C569" s="36"/>
    </row>
    <row r="570" spans="3:3" x14ac:dyDescent="0.3">
      <c r="C570" s="36"/>
    </row>
    <row r="571" spans="3:3" x14ac:dyDescent="0.3">
      <c r="C571" s="36"/>
    </row>
    <row r="572" spans="3:3" x14ac:dyDescent="0.3">
      <c r="C572" s="36"/>
    </row>
    <row r="573" spans="3:3" x14ac:dyDescent="0.3">
      <c r="C573" s="36"/>
    </row>
    <row r="574" spans="3:3" x14ac:dyDescent="0.3">
      <c r="C574" s="36"/>
    </row>
    <row r="575" spans="3:3" x14ac:dyDescent="0.3">
      <c r="C575" s="36"/>
    </row>
    <row r="576" spans="3:3" x14ac:dyDescent="0.3">
      <c r="C576" s="36"/>
    </row>
    <row r="577" spans="3:3" x14ac:dyDescent="0.3">
      <c r="C577" s="36"/>
    </row>
    <row r="578" spans="3:3" x14ac:dyDescent="0.3">
      <c r="C578" s="36"/>
    </row>
    <row r="579" spans="3:3" x14ac:dyDescent="0.3">
      <c r="C579" s="36"/>
    </row>
    <row r="580" spans="3:3" x14ac:dyDescent="0.3">
      <c r="C580" s="36"/>
    </row>
    <row r="581" spans="3:3" x14ac:dyDescent="0.3">
      <c r="C581" s="36"/>
    </row>
    <row r="582" spans="3:3" x14ac:dyDescent="0.3">
      <c r="C582" s="36"/>
    </row>
    <row r="583" spans="3:3" x14ac:dyDescent="0.3">
      <c r="C583" s="36"/>
    </row>
    <row r="584" spans="3:3" x14ac:dyDescent="0.3">
      <c r="C584" s="36"/>
    </row>
    <row r="585" spans="3:3" x14ac:dyDescent="0.3">
      <c r="C585" s="36"/>
    </row>
    <row r="586" spans="3:3" x14ac:dyDescent="0.3">
      <c r="C586" s="36"/>
    </row>
    <row r="587" spans="3:3" x14ac:dyDescent="0.3">
      <c r="C587" s="36"/>
    </row>
    <row r="588" spans="3:3" x14ac:dyDescent="0.3">
      <c r="C588" s="36"/>
    </row>
    <row r="589" spans="3:3" x14ac:dyDescent="0.3">
      <c r="C589" s="36"/>
    </row>
    <row r="590" spans="3:3" x14ac:dyDescent="0.3">
      <c r="C590" s="36"/>
    </row>
    <row r="591" spans="3:3" x14ac:dyDescent="0.3">
      <c r="C591" s="36"/>
    </row>
    <row r="592" spans="3:3" x14ac:dyDescent="0.3">
      <c r="C592" s="36"/>
    </row>
    <row r="593" spans="3:3" x14ac:dyDescent="0.3">
      <c r="C593" s="36"/>
    </row>
    <row r="594" spans="3:3" x14ac:dyDescent="0.3">
      <c r="C594" s="36"/>
    </row>
    <row r="595" spans="3:3" x14ac:dyDescent="0.3">
      <c r="C595" s="36"/>
    </row>
    <row r="596" spans="3:3" x14ac:dyDescent="0.3">
      <c r="C596" s="36"/>
    </row>
    <row r="597" spans="3:3" x14ac:dyDescent="0.3">
      <c r="C597" s="36"/>
    </row>
    <row r="598" spans="3:3" x14ac:dyDescent="0.3">
      <c r="C598" s="36"/>
    </row>
    <row r="599" spans="3:3" x14ac:dyDescent="0.3">
      <c r="C599" s="36"/>
    </row>
    <row r="600" spans="3:3" x14ac:dyDescent="0.3">
      <c r="C600" s="36"/>
    </row>
    <row r="601" spans="3:3" x14ac:dyDescent="0.3">
      <c r="C601" s="36"/>
    </row>
    <row r="602" spans="3:3" x14ac:dyDescent="0.3">
      <c r="C602" s="36"/>
    </row>
    <row r="603" spans="3:3" x14ac:dyDescent="0.3">
      <c r="C603" s="36"/>
    </row>
    <row r="604" spans="3:3" x14ac:dyDescent="0.3">
      <c r="C604" s="36"/>
    </row>
    <row r="605" spans="3:3" x14ac:dyDescent="0.3">
      <c r="C605" s="36"/>
    </row>
    <row r="606" spans="3:3" x14ac:dyDescent="0.3">
      <c r="C606" s="36"/>
    </row>
    <row r="607" spans="3:3" x14ac:dyDescent="0.3">
      <c r="C607" s="36"/>
    </row>
    <row r="608" spans="3:3" x14ac:dyDescent="0.3">
      <c r="C608" s="36"/>
    </row>
    <row r="609" spans="3:3" x14ac:dyDescent="0.3">
      <c r="C609" s="36"/>
    </row>
    <row r="610" spans="3:3" x14ac:dyDescent="0.3">
      <c r="C610" s="36"/>
    </row>
    <row r="611" spans="3:3" x14ac:dyDescent="0.3">
      <c r="C611" s="36"/>
    </row>
    <row r="612" spans="3:3" x14ac:dyDescent="0.3">
      <c r="C612" s="36"/>
    </row>
    <row r="613" spans="3:3" x14ac:dyDescent="0.3">
      <c r="C613" s="36"/>
    </row>
    <row r="614" spans="3:3" x14ac:dyDescent="0.3">
      <c r="C614" s="36"/>
    </row>
    <row r="615" spans="3:3" x14ac:dyDescent="0.3">
      <c r="C615" s="36"/>
    </row>
    <row r="616" spans="3:3" x14ac:dyDescent="0.3">
      <c r="C616" s="36"/>
    </row>
    <row r="617" spans="3:3" x14ac:dyDescent="0.3">
      <c r="C617" s="36"/>
    </row>
    <row r="618" spans="3:3" x14ac:dyDescent="0.3">
      <c r="C618" s="36"/>
    </row>
    <row r="619" spans="3:3" x14ac:dyDescent="0.3">
      <c r="C619" s="36"/>
    </row>
    <row r="620" spans="3:3" x14ac:dyDescent="0.3">
      <c r="C620" s="36"/>
    </row>
    <row r="621" spans="3:3" x14ac:dyDescent="0.3">
      <c r="C621" s="36"/>
    </row>
    <row r="622" spans="3:3" x14ac:dyDescent="0.3">
      <c r="C622" s="36"/>
    </row>
    <row r="623" spans="3:3" x14ac:dyDescent="0.3">
      <c r="C623" s="36"/>
    </row>
    <row r="624" spans="3:3" x14ac:dyDescent="0.3">
      <c r="C624" s="36"/>
    </row>
    <row r="625" spans="3:3" x14ac:dyDescent="0.3">
      <c r="C625" s="36"/>
    </row>
    <row r="626" spans="3:3" x14ac:dyDescent="0.3">
      <c r="C626" s="36"/>
    </row>
    <row r="627" spans="3:3" x14ac:dyDescent="0.3">
      <c r="C627" s="36"/>
    </row>
    <row r="628" spans="3:3" x14ac:dyDescent="0.3">
      <c r="C628" s="36"/>
    </row>
    <row r="629" spans="3:3" x14ac:dyDescent="0.3">
      <c r="C629" s="36"/>
    </row>
    <row r="630" spans="3:3" x14ac:dyDescent="0.3">
      <c r="C630" s="36"/>
    </row>
    <row r="631" spans="3:3" x14ac:dyDescent="0.3">
      <c r="C631" s="36"/>
    </row>
    <row r="632" spans="3:3" x14ac:dyDescent="0.3">
      <c r="C632" s="36"/>
    </row>
    <row r="633" spans="3:3" x14ac:dyDescent="0.3">
      <c r="C633" s="36"/>
    </row>
    <row r="634" spans="3:3" x14ac:dyDescent="0.3">
      <c r="C634" s="36"/>
    </row>
    <row r="635" spans="3:3" x14ac:dyDescent="0.3">
      <c r="C635" s="36"/>
    </row>
    <row r="636" spans="3:3" x14ac:dyDescent="0.3">
      <c r="C636" s="36"/>
    </row>
    <row r="637" spans="3:3" x14ac:dyDescent="0.3">
      <c r="C637" s="36"/>
    </row>
    <row r="638" spans="3:3" x14ac:dyDescent="0.3">
      <c r="C638" s="36"/>
    </row>
    <row r="639" spans="3:3" x14ac:dyDescent="0.3">
      <c r="C639" s="36"/>
    </row>
    <row r="640" spans="3:3" x14ac:dyDescent="0.3">
      <c r="C640" s="36"/>
    </row>
    <row r="641" spans="3:3" x14ac:dyDescent="0.3">
      <c r="C641" s="36"/>
    </row>
    <row r="642" spans="3:3" x14ac:dyDescent="0.3">
      <c r="C642" s="36"/>
    </row>
    <row r="643" spans="3:3" x14ac:dyDescent="0.3">
      <c r="C643" s="36"/>
    </row>
    <row r="644" spans="3:3" x14ac:dyDescent="0.3">
      <c r="C644" s="36"/>
    </row>
    <row r="645" spans="3:3" x14ac:dyDescent="0.3">
      <c r="C645" s="36"/>
    </row>
    <row r="646" spans="3:3" x14ac:dyDescent="0.3">
      <c r="C646" s="36"/>
    </row>
    <row r="647" spans="3:3" x14ac:dyDescent="0.3">
      <c r="C647" s="36"/>
    </row>
    <row r="648" spans="3:3" x14ac:dyDescent="0.3">
      <c r="C648" s="36"/>
    </row>
    <row r="649" spans="3:3" x14ac:dyDescent="0.3">
      <c r="C649" s="36"/>
    </row>
    <row r="650" spans="3:3" x14ac:dyDescent="0.3">
      <c r="C650" s="36"/>
    </row>
    <row r="651" spans="3:3" x14ac:dyDescent="0.3">
      <c r="C651" s="36"/>
    </row>
    <row r="652" spans="3:3" x14ac:dyDescent="0.3">
      <c r="C652" s="36"/>
    </row>
    <row r="653" spans="3:3" x14ac:dyDescent="0.3">
      <c r="C653" s="36"/>
    </row>
    <row r="654" spans="3:3" x14ac:dyDescent="0.3">
      <c r="C654" s="36"/>
    </row>
    <row r="655" spans="3:3" x14ac:dyDescent="0.3">
      <c r="C655" s="36"/>
    </row>
    <row r="656" spans="3:3" x14ac:dyDescent="0.3">
      <c r="C656" s="36"/>
    </row>
    <row r="657" spans="3:3" x14ac:dyDescent="0.3">
      <c r="C657" s="36"/>
    </row>
    <row r="658" spans="3:3" x14ac:dyDescent="0.3">
      <c r="C658" s="36"/>
    </row>
    <row r="659" spans="3:3" x14ac:dyDescent="0.3">
      <c r="C659" s="36"/>
    </row>
    <row r="660" spans="3:3" x14ac:dyDescent="0.3">
      <c r="C660" s="36"/>
    </row>
    <row r="661" spans="3:3" x14ac:dyDescent="0.3">
      <c r="C661" s="36"/>
    </row>
    <row r="662" spans="3:3" x14ac:dyDescent="0.3">
      <c r="C662" s="36"/>
    </row>
    <row r="663" spans="3:3" x14ac:dyDescent="0.3">
      <c r="C663" s="36"/>
    </row>
    <row r="664" spans="3:3" x14ac:dyDescent="0.3">
      <c r="C664" s="36"/>
    </row>
    <row r="665" spans="3:3" x14ac:dyDescent="0.3">
      <c r="C665" s="36"/>
    </row>
    <row r="666" spans="3:3" x14ac:dyDescent="0.3">
      <c r="C666" s="36"/>
    </row>
    <row r="667" spans="3:3" x14ac:dyDescent="0.3">
      <c r="C667" s="36"/>
    </row>
    <row r="668" spans="3:3" x14ac:dyDescent="0.3">
      <c r="C668" s="36"/>
    </row>
    <row r="669" spans="3:3" x14ac:dyDescent="0.3">
      <c r="C669" s="36"/>
    </row>
    <row r="670" spans="3:3" x14ac:dyDescent="0.3">
      <c r="C670" s="36"/>
    </row>
    <row r="671" spans="3:3" x14ac:dyDescent="0.3">
      <c r="C671" s="36"/>
    </row>
    <row r="672" spans="3:3" x14ac:dyDescent="0.3">
      <c r="C672" s="36"/>
    </row>
    <row r="673" spans="3:3" x14ac:dyDescent="0.3">
      <c r="C673" s="36"/>
    </row>
    <row r="674" spans="3:3" x14ac:dyDescent="0.3">
      <c r="C674" s="36"/>
    </row>
    <row r="675" spans="3:3" x14ac:dyDescent="0.3">
      <c r="C675" s="36"/>
    </row>
    <row r="676" spans="3:3" x14ac:dyDescent="0.3">
      <c r="C676" s="36"/>
    </row>
    <row r="677" spans="3:3" x14ac:dyDescent="0.3">
      <c r="C677" s="36"/>
    </row>
    <row r="678" spans="3:3" x14ac:dyDescent="0.3">
      <c r="C678" s="36"/>
    </row>
    <row r="679" spans="3:3" x14ac:dyDescent="0.3">
      <c r="C679" s="36"/>
    </row>
    <row r="680" spans="3:3" x14ac:dyDescent="0.3">
      <c r="C680" s="36"/>
    </row>
    <row r="681" spans="3:3" x14ac:dyDescent="0.3">
      <c r="C681" s="36"/>
    </row>
    <row r="682" spans="3:3" x14ac:dyDescent="0.3">
      <c r="C682" s="36"/>
    </row>
    <row r="683" spans="3:3" x14ac:dyDescent="0.3">
      <c r="C683" s="36"/>
    </row>
    <row r="684" spans="3:3" x14ac:dyDescent="0.3">
      <c r="C684" s="36"/>
    </row>
    <row r="685" spans="3:3" x14ac:dyDescent="0.3">
      <c r="C685" s="36"/>
    </row>
    <row r="686" spans="3:3" x14ac:dyDescent="0.3">
      <c r="C686" s="36"/>
    </row>
    <row r="687" spans="3:3" x14ac:dyDescent="0.3">
      <c r="C687" s="36"/>
    </row>
    <row r="688" spans="3:3" x14ac:dyDescent="0.3">
      <c r="C688" s="36"/>
    </row>
    <row r="689" spans="3:3" x14ac:dyDescent="0.3">
      <c r="C689" s="36"/>
    </row>
    <row r="690" spans="3:3" x14ac:dyDescent="0.3">
      <c r="C690" s="36"/>
    </row>
    <row r="691" spans="3:3" x14ac:dyDescent="0.3">
      <c r="C691" s="36"/>
    </row>
    <row r="692" spans="3:3" x14ac:dyDescent="0.3">
      <c r="C692" s="36"/>
    </row>
    <row r="693" spans="3:3" x14ac:dyDescent="0.3">
      <c r="C693" s="36"/>
    </row>
    <row r="694" spans="3:3" x14ac:dyDescent="0.3">
      <c r="C694" s="36"/>
    </row>
    <row r="695" spans="3:3" x14ac:dyDescent="0.3">
      <c r="C695" s="36"/>
    </row>
    <row r="696" spans="3:3" x14ac:dyDescent="0.3">
      <c r="C696" s="36"/>
    </row>
    <row r="697" spans="3:3" x14ac:dyDescent="0.3">
      <c r="C697" s="36"/>
    </row>
    <row r="698" spans="3:3" x14ac:dyDescent="0.3">
      <c r="C698" s="36"/>
    </row>
    <row r="699" spans="3:3" x14ac:dyDescent="0.3">
      <c r="C699" s="36"/>
    </row>
    <row r="700" spans="3:3" x14ac:dyDescent="0.3">
      <c r="C700" s="36"/>
    </row>
    <row r="701" spans="3:3" x14ac:dyDescent="0.3">
      <c r="C701" s="36"/>
    </row>
    <row r="702" spans="3:3" x14ac:dyDescent="0.3">
      <c r="C702" s="36"/>
    </row>
    <row r="703" spans="3:3" x14ac:dyDescent="0.3">
      <c r="C703" s="36"/>
    </row>
    <row r="704" spans="3:3" x14ac:dyDescent="0.3">
      <c r="C704" s="36"/>
    </row>
    <row r="705" spans="3:3" x14ac:dyDescent="0.3">
      <c r="C705" s="36"/>
    </row>
    <row r="706" spans="3:3" x14ac:dyDescent="0.3">
      <c r="C706" s="36"/>
    </row>
    <row r="707" spans="3:3" x14ac:dyDescent="0.3">
      <c r="C707" s="36"/>
    </row>
    <row r="708" spans="3:3" x14ac:dyDescent="0.3">
      <c r="C708" s="36"/>
    </row>
    <row r="709" spans="3:3" x14ac:dyDescent="0.3">
      <c r="C709" s="36"/>
    </row>
    <row r="710" spans="3:3" x14ac:dyDescent="0.3">
      <c r="C710" s="36"/>
    </row>
    <row r="711" spans="3:3" x14ac:dyDescent="0.3">
      <c r="C711" s="36"/>
    </row>
    <row r="712" spans="3:3" x14ac:dyDescent="0.3">
      <c r="C712" s="36"/>
    </row>
    <row r="713" spans="3:3" x14ac:dyDescent="0.3">
      <c r="C713" s="36"/>
    </row>
    <row r="714" spans="3:3" x14ac:dyDescent="0.3">
      <c r="C714" s="36"/>
    </row>
    <row r="715" spans="3:3" x14ac:dyDescent="0.3">
      <c r="C715" s="36"/>
    </row>
    <row r="716" spans="3:3" x14ac:dyDescent="0.3">
      <c r="C716" s="36"/>
    </row>
    <row r="717" spans="3:3" x14ac:dyDescent="0.3">
      <c r="C717" s="36"/>
    </row>
    <row r="718" spans="3:3" x14ac:dyDescent="0.3">
      <c r="C718" s="36"/>
    </row>
    <row r="719" spans="3:3" x14ac:dyDescent="0.3">
      <c r="C719" s="36"/>
    </row>
    <row r="720" spans="3:3" x14ac:dyDescent="0.3">
      <c r="C720" s="36"/>
    </row>
    <row r="721" spans="3:3" x14ac:dyDescent="0.3">
      <c r="C721" s="36"/>
    </row>
    <row r="722" spans="3:3" x14ac:dyDescent="0.3">
      <c r="C722" s="36"/>
    </row>
    <row r="723" spans="3:3" x14ac:dyDescent="0.3">
      <c r="C723" s="36"/>
    </row>
    <row r="724" spans="3:3" x14ac:dyDescent="0.3">
      <c r="C724" s="36"/>
    </row>
    <row r="725" spans="3:3" x14ac:dyDescent="0.3">
      <c r="C725" s="36"/>
    </row>
    <row r="726" spans="3:3" x14ac:dyDescent="0.3">
      <c r="C726" s="36"/>
    </row>
    <row r="727" spans="3:3" x14ac:dyDescent="0.3">
      <c r="C727" s="36"/>
    </row>
    <row r="728" spans="3:3" x14ac:dyDescent="0.3">
      <c r="C728" s="36"/>
    </row>
    <row r="729" spans="3:3" x14ac:dyDescent="0.3">
      <c r="C729" s="36"/>
    </row>
    <row r="730" spans="3:3" x14ac:dyDescent="0.3">
      <c r="C730" s="36"/>
    </row>
    <row r="731" spans="3:3" x14ac:dyDescent="0.3">
      <c r="C731" s="36"/>
    </row>
    <row r="732" spans="3:3" x14ac:dyDescent="0.3">
      <c r="C732" s="36"/>
    </row>
    <row r="733" spans="3:3" x14ac:dyDescent="0.3">
      <c r="C733" s="36"/>
    </row>
    <row r="734" spans="3:3" x14ac:dyDescent="0.3">
      <c r="C734" s="36"/>
    </row>
    <row r="735" spans="3:3" x14ac:dyDescent="0.3">
      <c r="C735" s="36"/>
    </row>
    <row r="736" spans="3:3" x14ac:dyDescent="0.3">
      <c r="C736" s="36"/>
    </row>
    <row r="737" spans="3:3" x14ac:dyDescent="0.3">
      <c r="C737" s="36"/>
    </row>
    <row r="738" spans="3:3" x14ac:dyDescent="0.3">
      <c r="C738" s="36"/>
    </row>
    <row r="739" spans="3:3" x14ac:dyDescent="0.3">
      <c r="C739" s="36"/>
    </row>
    <row r="740" spans="3:3" x14ac:dyDescent="0.3">
      <c r="C740" s="36"/>
    </row>
    <row r="741" spans="3:3" x14ac:dyDescent="0.3">
      <c r="C741" s="36"/>
    </row>
    <row r="742" spans="3:3" x14ac:dyDescent="0.3">
      <c r="C742" s="36"/>
    </row>
    <row r="743" spans="3:3" x14ac:dyDescent="0.3">
      <c r="C743" s="36"/>
    </row>
    <row r="744" spans="3:3" x14ac:dyDescent="0.3">
      <c r="C744" s="36"/>
    </row>
    <row r="745" spans="3:3" x14ac:dyDescent="0.3">
      <c r="C745" s="36"/>
    </row>
    <row r="746" spans="3:3" x14ac:dyDescent="0.3">
      <c r="C746" s="36"/>
    </row>
    <row r="747" spans="3:3" x14ac:dyDescent="0.3">
      <c r="C747" s="36"/>
    </row>
    <row r="748" spans="3:3" x14ac:dyDescent="0.3">
      <c r="C748" s="36"/>
    </row>
    <row r="749" spans="3:3" x14ac:dyDescent="0.3">
      <c r="C749" s="36"/>
    </row>
    <row r="750" spans="3:3" x14ac:dyDescent="0.3">
      <c r="C750" s="36"/>
    </row>
    <row r="751" spans="3:3" x14ac:dyDescent="0.3">
      <c r="C751" s="36"/>
    </row>
    <row r="752" spans="3:3" x14ac:dyDescent="0.3">
      <c r="C752" s="36"/>
    </row>
    <row r="753" spans="3:3" x14ac:dyDescent="0.3">
      <c r="C753" s="36"/>
    </row>
    <row r="754" spans="3:3" x14ac:dyDescent="0.3">
      <c r="C754" s="36"/>
    </row>
    <row r="755" spans="3:3" x14ac:dyDescent="0.3">
      <c r="C755" s="36"/>
    </row>
    <row r="756" spans="3:3" x14ac:dyDescent="0.3">
      <c r="C756" s="36"/>
    </row>
    <row r="757" spans="3:3" x14ac:dyDescent="0.3">
      <c r="C757" s="36"/>
    </row>
    <row r="758" spans="3:3" x14ac:dyDescent="0.3">
      <c r="C758" s="36"/>
    </row>
    <row r="759" spans="3:3" x14ac:dyDescent="0.3">
      <c r="C759" s="36"/>
    </row>
    <row r="760" spans="3:3" x14ac:dyDescent="0.3">
      <c r="C760" s="36"/>
    </row>
    <row r="761" spans="3:3" x14ac:dyDescent="0.3">
      <c r="C761" s="36"/>
    </row>
    <row r="762" spans="3:3" x14ac:dyDescent="0.3">
      <c r="C762" s="36"/>
    </row>
    <row r="763" spans="3:3" x14ac:dyDescent="0.3">
      <c r="C763" s="36"/>
    </row>
    <row r="764" spans="3:3" x14ac:dyDescent="0.3">
      <c r="C764" s="36"/>
    </row>
    <row r="765" spans="3:3" x14ac:dyDescent="0.3">
      <c r="C765" s="36"/>
    </row>
    <row r="766" spans="3:3" x14ac:dyDescent="0.3">
      <c r="C766" s="36"/>
    </row>
    <row r="767" spans="3:3" x14ac:dyDescent="0.3">
      <c r="C767" s="36"/>
    </row>
    <row r="768" spans="3:3" x14ac:dyDescent="0.3">
      <c r="C768" s="36"/>
    </row>
    <row r="769" spans="3:3" x14ac:dyDescent="0.3">
      <c r="C769" s="36"/>
    </row>
    <row r="770" spans="3:3" x14ac:dyDescent="0.3">
      <c r="C770" s="36"/>
    </row>
    <row r="771" spans="3:3" x14ac:dyDescent="0.3">
      <c r="C771" s="36"/>
    </row>
    <row r="772" spans="3:3" x14ac:dyDescent="0.3">
      <c r="C772" s="36"/>
    </row>
    <row r="773" spans="3:3" x14ac:dyDescent="0.3">
      <c r="C773" s="36"/>
    </row>
    <row r="774" spans="3:3" x14ac:dyDescent="0.3">
      <c r="C774" s="36"/>
    </row>
    <row r="775" spans="3:3" x14ac:dyDescent="0.3">
      <c r="C775" s="36"/>
    </row>
    <row r="776" spans="3:3" x14ac:dyDescent="0.3">
      <c r="C776" s="36"/>
    </row>
    <row r="777" spans="3:3" x14ac:dyDescent="0.3">
      <c r="C777" s="36"/>
    </row>
    <row r="778" spans="3:3" x14ac:dyDescent="0.3">
      <c r="C778" s="36"/>
    </row>
    <row r="779" spans="3:3" x14ac:dyDescent="0.3">
      <c r="C779" s="36"/>
    </row>
    <row r="780" spans="3:3" x14ac:dyDescent="0.3">
      <c r="C780" s="36"/>
    </row>
    <row r="781" spans="3:3" x14ac:dyDescent="0.3">
      <c r="C781" s="36"/>
    </row>
    <row r="782" spans="3:3" x14ac:dyDescent="0.3">
      <c r="C782" s="36"/>
    </row>
    <row r="783" spans="3:3" x14ac:dyDescent="0.3">
      <c r="C783" s="36"/>
    </row>
    <row r="784" spans="3:3" x14ac:dyDescent="0.3">
      <c r="C784" s="36"/>
    </row>
    <row r="785" spans="3:3" x14ac:dyDescent="0.3">
      <c r="C785" s="36"/>
    </row>
    <row r="786" spans="3:3" x14ac:dyDescent="0.3">
      <c r="C786" s="36"/>
    </row>
    <row r="787" spans="3:3" x14ac:dyDescent="0.3">
      <c r="C787" s="36"/>
    </row>
    <row r="788" spans="3:3" x14ac:dyDescent="0.3">
      <c r="C788" s="36"/>
    </row>
    <row r="789" spans="3:3" x14ac:dyDescent="0.3">
      <c r="C789" s="36"/>
    </row>
    <row r="790" spans="3:3" x14ac:dyDescent="0.3">
      <c r="C790" s="36"/>
    </row>
    <row r="791" spans="3:3" x14ac:dyDescent="0.3">
      <c r="C791" s="36"/>
    </row>
    <row r="792" spans="3:3" x14ac:dyDescent="0.3">
      <c r="C792" s="36"/>
    </row>
    <row r="793" spans="3:3" x14ac:dyDescent="0.3">
      <c r="C793" s="36"/>
    </row>
    <row r="794" spans="3:3" x14ac:dyDescent="0.3">
      <c r="C794" s="36"/>
    </row>
    <row r="795" spans="3:3" x14ac:dyDescent="0.3">
      <c r="C795" s="36"/>
    </row>
    <row r="796" spans="3:3" x14ac:dyDescent="0.3">
      <c r="C796" s="36"/>
    </row>
    <row r="797" spans="3:3" x14ac:dyDescent="0.3">
      <c r="C797" s="36"/>
    </row>
    <row r="798" spans="3:3" x14ac:dyDescent="0.3">
      <c r="C798" s="36"/>
    </row>
    <row r="799" spans="3:3" x14ac:dyDescent="0.3">
      <c r="C799" s="36"/>
    </row>
    <row r="800" spans="3:3" x14ac:dyDescent="0.3">
      <c r="C800" s="36"/>
    </row>
    <row r="801" spans="3:3" x14ac:dyDescent="0.3">
      <c r="C801" s="36"/>
    </row>
    <row r="802" spans="3:3" x14ac:dyDescent="0.3">
      <c r="C802" s="36"/>
    </row>
    <row r="803" spans="3:3" x14ac:dyDescent="0.3">
      <c r="C803" s="36"/>
    </row>
    <row r="804" spans="3:3" x14ac:dyDescent="0.3">
      <c r="C804" s="36"/>
    </row>
    <row r="805" spans="3:3" x14ac:dyDescent="0.3">
      <c r="C805" s="36"/>
    </row>
    <row r="806" spans="3:3" x14ac:dyDescent="0.3">
      <c r="C806" s="36"/>
    </row>
    <row r="807" spans="3:3" x14ac:dyDescent="0.3">
      <c r="C807" s="36"/>
    </row>
    <row r="808" spans="3:3" x14ac:dyDescent="0.3">
      <c r="C808" s="36"/>
    </row>
    <row r="809" spans="3:3" x14ac:dyDescent="0.3">
      <c r="C809" s="36"/>
    </row>
    <row r="810" spans="3:3" x14ac:dyDescent="0.3">
      <c r="C810" s="36"/>
    </row>
    <row r="811" spans="3:3" x14ac:dyDescent="0.3">
      <c r="C811" s="36"/>
    </row>
    <row r="812" spans="3:3" x14ac:dyDescent="0.3">
      <c r="C812" s="36"/>
    </row>
    <row r="813" spans="3:3" x14ac:dyDescent="0.3">
      <c r="C813" s="36"/>
    </row>
    <row r="814" spans="3:3" x14ac:dyDescent="0.3">
      <c r="C814" s="36"/>
    </row>
    <row r="815" spans="3:3" x14ac:dyDescent="0.3">
      <c r="C815" s="36"/>
    </row>
    <row r="816" spans="3:3" x14ac:dyDescent="0.3">
      <c r="C816" s="36"/>
    </row>
    <row r="817" spans="3:3" x14ac:dyDescent="0.3">
      <c r="C817" s="36"/>
    </row>
    <row r="818" spans="3:3" x14ac:dyDescent="0.3">
      <c r="C818" s="36"/>
    </row>
    <row r="819" spans="3:3" x14ac:dyDescent="0.3">
      <c r="C819" s="36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fitToHeight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8.6640625" defaultRowHeight="13.8" x14ac:dyDescent="0.3"/>
  <cols>
    <col min="1" max="1" width="6.5546875" style="2" customWidth="1"/>
    <col min="2" max="2" width="14" style="2" bestFit="1" customWidth="1"/>
    <col min="3" max="3" width="11.44140625" style="2" customWidth="1"/>
    <col min="4" max="4" width="12.33203125" style="2" bestFit="1" customWidth="1"/>
    <col min="5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235" width="11.44140625" style="2" customWidth="1"/>
    <col min="236" max="16384" width="8.6640625" style="2"/>
  </cols>
  <sheetData>
    <row r="1" spans="1:20" ht="22.5" customHeight="1" x14ac:dyDescent="0.3">
      <c r="A1" s="77" t="s">
        <v>500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</row>
    <row r="2" spans="1:20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499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</row>
    <row r="3" spans="1:20" x14ac:dyDescent="0.3">
      <c r="A3" s="80"/>
      <c r="B3" s="80"/>
      <c r="C3" s="8" t="s">
        <v>51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48</v>
      </c>
      <c r="O4" s="17" t="s">
        <v>53</v>
      </c>
    </row>
    <row r="5" spans="1:20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52</v>
      </c>
      <c r="N5" s="27"/>
      <c r="O5" s="27"/>
    </row>
    <row r="6" spans="1:20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20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20" s="34" customFormat="1" x14ac:dyDescent="0.3">
      <c r="A8" s="33">
        <v>101</v>
      </c>
      <c r="B8" s="34" t="s">
        <v>64</v>
      </c>
      <c r="C8" s="36">
        <v>383561</v>
      </c>
      <c r="D8" s="36">
        <v>30328</v>
      </c>
      <c r="E8" s="37">
        <f t="shared" ref="E8:E71" si="1">(C8*1000)/D8</f>
        <v>12647.0917963598</v>
      </c>
      <c r="F8" s="38">
        <f>IF(ISNUMBER(C8),E8/E$437,"")</f>
        <v>0.76112223131242263</v>
      </c>
      <c r="G8" s="39">
        <f t="shared" ref="G8:G71" si="2">(E$437-E8)*0.6</f>
        <v>2381.5694334603932</v>
      </c>
      <c r="H8" s="39">
        <f t="shared" ref="H8:H71" si="3">IF(E8&gt;=E$437*0.9,0,IF(E8&lt;0.9*E$437,(E$437*0.9-E8)*0.35))</f>
        <v>807.67573969411387</v>
      </c>
      <c r="I8" s="37">
        <f t="shared" ref="I8:I71" si="4">G8+H8</f>
        <v>3189.245173154507</v>
      </c>
      <c r="J8" s="40">
        <f>I$439</f>
        <v>-210.31981854287264</v>
      </c>
      <c r="K8" s="37">
        <f t="shared" ref="K8:K71" si="5">I8+J8</f>
        <v>2978.9253546116342</v>
      </c>
      <c r="L8" s="37">
        <f t="shared" ref="L8:L71" si="6">(I8*D8)</f>
        <v>96723427.611429885</v>
      </c>
      <c r="M8" s="37">
        <f t="shared" ref="M8:M71" si="7">(K8*D8)</f>
        <v>90344848.154661641</v>
      </c>
      <c r="N8" s="41">
        <f>'jan-juli'!M8</f>
        <v>89417545.216340974</v>
      </c>
      <c r="O8" s="41">
        <f>M8-N8</f>
        <v>927302.93832066655</v>
      </c>
      <c r="Q8" s="63"/>
      <c r="R8" s="64"/>
      <c r="S8" s="64"/>
      <c r="T8" s="64"/>
    </row>
    <row r="9" spans="1:20" s="34" customFormat="1" x14ac:dyDescent="0.3">
      <c r="A9" s="33">
        <v>104</v>
      </c>
      <c r="B9" s="34" t="s">
        <v>65</v>
      </c>
      <c r="C9" s="36">
        <v>436489</v>
      </c>
      <c r="D9" s="36">
        <v>31802</v>
      </c>
      <c r="E9" s="37">
        <f t="shared" si="1"/>
        <v>13725.205961889189</v>
      </c>
      <c r="F9" s="38">
        <f t="shared" ref="F9:F72" si="8">IF(ISNUMBER(C9),E9/E$437,"")</f>
        <v>0.82600486777066706</v>
      </c>
      <c r="G9" s="39">
        <f t="shared" si="2"/>
        <v>1734.7009341427602</v>
      </c>
      <c r="H9" s="39">
        <f t="shared" si="3"/>
        <v>430.33578175882781</v>
      </c>
      <c r="I9" s="37">
        <f t="shared" si="4"/>
        <v>2165.0367159015877</v>
      </c>
      <c r="J9" s="40">
        <f>I$439</f>
        <v>-210.31981854287264</v>
      </c>
      <c r="K9" s="37">
        <f t="shared" si="5"/>
        <v>1954.7168973587152</v>
      </c>
      <c r="L9" s="37">
        <f t="shared" si="6"/>
        <v>68852497.639102295</v>
      </c>
      <c r="M9" s="37">
        <f t="shared" si="7"/>
        <v>62163906.769801863</v>
      </c>
      <c r="N9" s="41">
        <f>'jan-juli'!M9</f>
        <v>60553230.449422196</v>
      </c>
      <c r="O9" s="41">
        <f t="shared" ref="O9:O72" si="9">M9-N9</f>
        <v>1610676.320379667</v>
      </c>
      <c r="Q9" s="63"/>
      <c r="R9" s="64"/>
      <c r="S9" s="64"/>
      <c r="T9" s="64"/>
    </row>
    <row r="10" spans="1:20" s="34" customFormat="1" x14ac:dyDescent="0.3">
      <c r="A10" s="33">
        <v>105</v>
      </c>
      <c r="B10" s="34" t="s">
        <v>66</v>
      </c>
      <c r="C10" s="36">
        <v>700452</v>
      </c>
      <c r="D10" s="36">
        <v>54192</v>
      </c>
      <c r="E10" s="37">
        <f t="shared" si="1"/>
        <v>12925.376439326837</v>
      </c>
      <c r="F10" s="38">
        <f t="shared" si="8"/>
        <v>0.77786984663818604</v>
      </c>
      <c r="G10" s="39">
        <f t="shared" si="2"/>
        <v>2214.5986476801709</v>
      </c>
      <c r="H10" s="39">
        <f t="shared" si="3"/>
        <v>710.27611465565087</v>
      </c>
      <c r="I10" s="37">
        <f t="shared" si="4"/>
        <v>2924.8747623358217</v>
      </c>
      <c r="J10" s="40">
        <f t="shared" ref="J10:J73" si="10">I$439</f>
        <v>-210.31981854287264</v>
      </c>
      <c r="K10" s="37">
        <f t="shared" si="5"/>
        <v>2714.554943792949</v>
      </c>
      <c r="L10" s="37">
        <f t="shared" si="6"/>
        <v>158504813.12050286</v>
      </c>
      <c r="M10" s="37">
        <f t="shared" si="7"/>
        <v>147107161.51402748</v>
      </c>
      <c r="N10" s="41">
        <f>'jan-juli'!M10</f>
        <v>138729359.60049954</v>
      </c>
      <c r="O10" s="41">
        <f t="shared" si="9"/>
        <v>8377801.9135279357</v>
      </c>
      <c r="Q10" s="63"/>
      <c r="R10" s="64"/>
      <c r="S10" s="64"/>
      <c r="T10" s="64"/>
    </row>
    <row r="11" spans="1:20" s="34" customFormat="1" x14ac:dyDescent="0.3">
      <c r="A11" s="33">
        <v>106</v>
      </c>
      <c r="B11" s="34" t="s">
        <v>67</v>
      </c>
      <c r="C11" s="36">
        <v>1080431</v>
      </c>
      <c r="D11" s="36">
        <v>78159</v>
      </c>
      <c r="E11" s="37">
        <f t="shared" si="1"/>
        <v>13823.500812446424</v>
      </c>
      <c r="F11" s="38">
        <f t="shared" si="8"/>
        <v>0.8319204092395901</v>
      </c>
      <c r="G11" s="39">
        <f t="shared" si="2"/>
        <v>1675.7240238084191</v>
      </c>
      <c r="H11" s="39">
        <f t="shared" si="3"/>
        <v>395.93258406379562</v>
      </c>
      <c r="I11" s="37">
        <f t="shared" si="4"/>
        <v>2071.6566078722149</v>
      </c>
      <c r="J11" s="40">
        <f t="shared" si="10"/>
        <v>-210.31981854287264</v>
      </c>
      <c r="K11" s="37">
        <f t="shared" si="5"/>
        <v>1861.3367893293423</v>
      </c>
      <c r="L11" s="37">
        <f t="shared" si="6"/>
        <v>161918608.81468445</v>
      </c>
      <c r="M11" s="37">
        <f t="shared" si="7"/>
        <v>145480222.11719206</v>
      </c>
      <c r="N11" s="41">
        <f>'jan-juli'!M11</f>
        <v>143873058.33269569</v>
      </c>
      <c r="O11" s="41">
        <f t="shared" si="9"/>
        <v>1607163.784496367</v>
      </c>
      <c r="Q11" s="63"/>
      <c r="R11" s="64"/>
      <c r="S11" s="64"/>
      <c r="T11" s="64"/>
    </row>
    <row r="12" spans="1:20" s="34" customFormat="1" x14ac:dyDescent="0.3">
      <c r="A12" s="33">
        <v>111</v>
      </c>
      <c r="B12" s="34" t="s">
        <v>68</v>
      </c>
      <c r="C12" s="36">
        <v>74848</v>
      </c>
      <c r="D12" s="36">
        <v>4480</v>
      </c>
      <c r="E12" s="37">
        <f t="shared" si="1"/>
        <v>16707.142857142859</v>
      </c>
      <c r="F12" s="38">
        <f t="shared" si="8"/>
        <v>1.0054626039754104</v>
      </c>
      <c r="G12" s="39">
        <f t="shared" si="2"/>
        <v>-54.461203009441668</v>
      </c>
      <c r="H12" s="39">
        <f t="shared" si="3"/>
        <v>0</v>
      </c>
      <c r="I12" s="37">
        <f t="shared" si="4"/>
        <v>-54.461203009441668</v>
      </c>
      <c r="J12" s="40">
        <f t="shared" si="10"/>
        <v>-210.31981854287264</v>
      </c>
      <c r="K12" s="37">
        <f t="shared" si="5"/>
        <v>-264.78102155231431</v>
      </c>
      <c r="L12" s="37">
        <f t="shared" si="6"/>
        <v>-243986.18948229868</v>
      </c>
      <c r="M12" s="37">
        <f t="shared" si="7"/>
        <v>-1186218.9765543682</v>
      </c>
      <c r="N12" s="41">
        <f>'jan-juli'!M12</f>
        <v>-960978.48071163485</v>
      </c>
      <c r="O12" s="41">
        <f t="shared" si="9"/>
        <v>-225240.4958427333</v>
      </c>
      <c r="Q12" s="63"/>
      <c r="R12" s="64"/>
      <c r="S12" s="64"/>
      <c r="T12" s="64"/>
    </row>
    <row r="13" spans="1:20" s="34" customFormat="1" x14ac:dyDescent="0.3">
      <c r="A13" s="33">
        <v>118</v>
      </c>
      <c r="B13" s="34" t="s">
        <v>69</v>
      </c>
      <c r="C13" s="36">
        <v>18294</v>
      </c>
      <c r="D13" s="36">
        <v>1406</v>
      </c>
      <c r="E13" s="37">
        <f t="shared" si="1"/>
        <v>13011.379800853485</v>
      </c>
      <c r="F13" s="38">
        <f t="shared" si="8"/>
        <v>0.78304566661953312</v>
      </c>
      <c r="G13" s="39">
        <f t="shared" si="2"/>
        <v>2162.9966307641826</v>
      </c>
      <c r="H13" s="39">
        <f t="shared" si="3"/>
        <v>680.1749381213242</v>
      </c>
      <c r="I13" s="37">
        <f t="shared" si="4"/>
        <v>2843.1715688855065</v>
      </c>
      <c r="J13" s="40">
        <f t="shared" si="10"/>
        <v>-210.31981854287264</v>
      </c>
      <c r="K13" s="37">
        <f t="shared" si="5"/>
        <v>2632.8517503426337</v>
      </c>
      <c r="L13" s="37">
        <f t="shared" si="6"/>
        <v>3997499.2258530222</v>
      </c>
      <c r="M13" s="37">
        <f t="shared" si="7"/>
        <v>3701789.560981743</v>
      </c>
      <c r="N13" s="41">
        <f>'jan-juli'!M13</f>
        <v>3645757.2169010616</v>
      </c>
      <c r="O13" s="41">
        <f t="shared" si="9"/>
        <v>56032.344080681447</v>
      </c>
      <c r="Q13" s="63"/>
      <c r="R13" s="64"/>
      <c r="S13" s="64"/>
      <c r="T13" s="64"/>
    </row>
    <row r="14" spans="1:20" s="34" customFormat="1" x14ac:dyDescent="0.3">
      <c r="A14" s="33">
        <v>119</v>
      </c>
      <c r="B14" s="34" t="s">
        <v>70</v>
      </c>
      <c r="C14" s="36">
        <v>46097</v>
      </c>
      <c r="D14" s="36">
        <v>3613</v>
      </c>
      <c r="E14" s="37">
        <f t="shared" si="1"/>
        <v>12758.649321893163</v>
      </c>
      <c r="F14" s="38">
        <f t="shared" si="8"/>
        <v>0.76783594179391723</v>
      </c>
      <c r="G14" s="39">
        <f t="shared" si="2"/>
        <v>2314.6349181403757</v>
      </c>
      <c r="H14" s="39">
        <f t="shared" si="3"/>
        <v>768.63060575743702</v>
      </c>
      <c r="I14" s="37">
        <f t="shared" si="4"/>
        <v>3083.2655238978127</v>
      </c>
      <c r="J14" s="40">
        <f t="shared" si="10"/>
        <v>-210.31981854287264</v>
      </c>
      <c r="K14" s="37">
        <f t="shared" si="5"/>
        <v>2872.9457053549399</v>
      </c>
      <c r="L14" s="37">
        <f t="shared" si="6"/>
        <v>11139838.337842798</v>
      </c>
      <c r="M14" s="37">
        <f t="shared" si="7"/>
        <v>10379952.833447399</v>
      </c>
      <c r="N14" s="41">
        <f>'jan-juli'!M14</f>
        <v>10235440.771453444</v>
      </c>
      <c r="O14" s="41">
        <f t="shared" si="9"/>
        <v>144512.0619939547</v>
      </c>
      <c r="Q14" s="63"/>
      <c r="R14" s="64"/>
      <c r="S14" s="64"/>
      <c r="T14" s="64"/>
    </row>
    <row r="15" spans="1:20" s="34" customFormat="1" x14ac:dyDescent="0.3">
      <c r="A15" s="33">
        <v>121</v>
      </c>
      <c r="B15" s="34" t="s">
        <v>71</v>
      </c>
      <c r="C15" s="36">
        <v>9611</v>
      </c>
      <c r="D15" s="36">
        <v>672</v>
      </c>
      <c r="E15" s="37">
        <f t="shared" si="1"/>
        <v>14302.083333333334</v>
      </c>
      <c r="F15" s="38">
        <f t="shared" si="8"/>
        <v>0.86072227151985081</v>
      </c>
      <c r="G15" s="39">
        <f t="shared" si="2"/>
        <v>1388.5745112762731</v>
      </c>
      <c r="H15" s="39">
        <f t="shared" si="3"/>
        <v>228.42870175337711</v>
      </c>
      <c r="I15" s="37">
        <f t="shared" si="4"/>
        <v>1617.0032130296502</v>
      </c>
      <c r="J15" s="40">
        <f t="shared" si="10"/>
        <v>-210.31981854287264</v>
      </c>
      <c r="K15" s="37">
        <f t="shared" si="5"/>
        <v>1406.6833944867776</v>
      </c>
      <c r="L15" s="37">
        <f t="shared" si="6"/>
        <v>1086626.1591559248</v>
      </c>
      <c r="M15" s="37">
        <f t="shared" si="7"/>
        <v>945291.2410951145</v>
      </c>
      <c r="N15" s="41">
        <f>'jan-juli'!M15</f>
        <v>1001491.5716625283</v>
      </c>
      <c r="O15" s="41">
        <f t="shared" si="9"/>
        <v>-56200.330567413825</v>
      </c>
      <c r="Q15" s="63"/>
      <c r="R15" s="64"/>
      <c r="S15" s="64"/>
      <c r="T15" s="64"/>
    </row>
    <row r="16" spans="1:20" s="34" customFormat="1" x14ac:dyDescent="0.3">
      <c r="A16" s="33">
        <v>122</v>
      </c>
      <c r="B16" s="34" t="s">
        <v>72</v>
      </c>
      <c r="C16" s="36">
        <v>72036</v>
      </c>
      <c r="D16" s="36">
        <v>5346</v>
      </c>
      <c r="E16" s="37">
        <f t="shared" si="1"/>
        <v>13474.747474747475</v>
      </c>
      <c r="F16" s="38">
        <f t="shared" si="8"/>
        <v>0.81093187504997666</v>
      </c>
      <c r="G16" s="39">
        <f t="shared" si="2"/>
        <v>1884.9760264277884</v>
      </c>
      <c r="H16" s="39">
        <f t="shared" si="3"/>
        <v>517.9962522584276</v>
      </c>
      <c r="I16" s="37">
        <f t="shared" si="4"/>
        <v>2402.9722786862158</v>
      </c>
      <c r="J16" s="40">
        <f t="shared" si="10"/>
        <v>-210.31981854287264</v>
      </c>
      <c r="K16" s="37">
        <f t="shared" si="5"/>
        <v>2192.652460143343</v>
      </c>
      <c r="L16" s="37">
        <f t="shared" si="6"/>
        <v>12846289.80185651</v>
      </c>
      <c r="M16" s="37">
        <f t="shared" si="7"/>
        <v>11721920.051926311</v>
      </c>
      <c r="N16" s="41">
        <f>'jan-juli'!M16</f>
        <v>11579012.860279575</v>
      </c>
      <c r="O16" s="41">
        <f t="shared" si="9"/>
        <v>142907.19164673612</v>
      </c>
      <c r="Q16" s="63"/>
      <c r="R16" s="64"/>
      <c r="S16" s="64"/>
      <c r="T16" s="64"/>
    </row>
    <row r="17" spans="1:20" s="34" customFormat="1" x14ac:dyDescent="0.3">
      <c r="A17" s="33">
        <v>123</v>
      </c>
      <c r="B17" s="34" t="s">
        <v>73</v>
      </c>
      <c r="C17" s="36">
        <v>80989</v>
      </c>
      <c r="D17" s="36">
        <v>5692</v>
      </c>
      <c r="E17" s="37">
        <f t="shared" si="1"/>
        <v>14228.566408995081</v>
      </c>
      <c r="F17" s="38">
        <f t="shared" si="8"/>
        <v>0.85629790531831318</v>
      </c>
      <c r="G17" s="39">
        <f t="shared" si="2"/>
        <v>1432.6846658792251</v>
      </c>
      <c r="H17" s="39">
        <f t="shared" si="3"/>
        <v>254.15962527176578</v>
      </c>
      <c r="I17" s="37">
        <f t="shared" si="4"/>
        <v>1686.844291150991</v>
      </c>
      <c r="J17" s="40">
        <f t="shared" si="10"/>
        <v>-210.31981854287264</v>
      </c>
      <c r="K17" s="37">
        <f t="shared" si="5"/>
        <v>1476.5244726081185</v>
      </c>
      <c r="L17" s="37">
        <f t="shared" si="6"/>
        <v>9601517.7052314412</v>
      </c>
      <c r="M17" s="37">
        <f t="shared" si="7"/>
        <v>8404377.2980854101</v>
      </c>
      <c r="N17" s="41">
        <f>'jan-juli'!M17</f>
        <v>8034556.8837843845</v>
      </c>
      <c r="O17" s="41">
        <f t="shared" si="9"/>
        <v>369820.41430102568</v>
      </c>
      <c r="Q17" s="63"/>
      <c r="R17" s="64"/>
      <c r="S17" s="64"/>
      <c r="T17" s="64"/>
    </row>
    <row r="18" spans="1:20" s="34" customFormat="1" x14ac:dyDescent="0.3">
      <c r="A18" s="33">
        <v>124</v>
      </c>
      <c r="B18" s="34" t="s">
        <v>74</v>
      </c>
      <c r="C18" s="36">
        <v>223257</v>
      </c>
      <c r="D18" s="36">
        <v>15513</v>
      </c>
      <c r="E18" s="37">
        <f t="shared" si="1"/>
        <v>14391.607039257397</v>
      </c>
      <c r="F18" s="38">
        <f t="shared" si="8"/>
        <v>0.86610995146283121</v>
      </c>
      <c r="G18" s="39">
        <f t="shared" si="2"/>
        <v>1334.8602877218357</v>
      </c>
      <c r="H18" s="39">
        <f t="shared" si="3"/>
        <v>197.09540467995521</v>
      </c>
      <c r="I18" s="37">
        <f t="shared" si="4"/>
        <v>1531.9556924017909</v>
      </c>
      <c r="J18" s="40">
        <f t="shared" si="10"/>
        <v>-210.31981854287264</v>
      </c>
      <c r="K18" s="37">
        <f t="shared" si="5"/>
        <v>1321.6358738589183</v>
      </c>
      <c r="L18" s="37">
        <f t="shared" si="6"/>
        <v>23765228.656228982</v>
      </c>
      <c r="M18" s="37">
        <f t="shared" si="7"/>
        <v>20502537.311173402</v>
      </c>
      <c r="N18" s="41">
        <f>'jan-juli'!M18</f>
        <v>19984843.602977365</v>
      </c>
      <c r="O18" s="41">
        <f t="shared" si="9"/>
        <v>517693.70819603652</v>
      </c>
      <c r="Q18" s="63"/>
      <c r="R18" s="64"/>
      <c r="S18" s="64"/>
      <c r="T18" s="64"/>
    </row>
    <row r="19" spans="1:20" s="34" customFormat="1" x14ac:dyDescent="0.3">
      <c r="A19" s="33">
        <v>125</v>
      </c>
      <c r="B19" s="34" t="s">
        <v>75</v>
      </c>
      <c r="C19" s="36">
        <v>148700</v>
      </c>
      <c r="D19" s="36">
        <v>11353</v>
      </c>
      <c r="E19" s="37">
        <f t="shared" si="1"/>
        <v>13097.859596582401</v>
      </c>
      <c r="F19" s="38">
        <f t="shared" si="8"/>
        <v>0.78825015917390684</v>
      </c>
      <c r="G19" s="39">
        <f t="shared" si="2"/>
        <v>2111.1087533268333</v>
      </c>
      <c r="H19" s="39">
        <f t="shared" si="3"/>
        <v>649.90700961620371</v>
      </c>
      <c r="I19" s="37">
        <f t="shared" si="4"/>
        <v>2761.0157629430369</v>
      </c>
      <c r="J19" s="40">
        <f t="shared" si="10"/>
        <v>-210.31981854287264</v>
      </c>
      <c r="K19" s="37">
        <f t="shared" si="5"/>
        <v>2550.6959444001641</v>
      </c>
      <c r="L19" s="37">
        <f t="shared" si="6"/>
        <v>31345811.956692297</v>
      </c>
      <c r="M19" s="37">
        <f t="shared" si="7"/>
        <v>28958051.056775063</v>
      </c>
      <c r="N19" s="41">
        <f>'jan-juli'!M19</f>
        <v>28880226.730780769</v>
      </c>
      <c r="O19" s="41">
        <f t="shared" si="9"/>
        <v>77824.325994294137</v>
      </c>
      <c r="Q19" s="63"/>
      <c r="R19" s="64"/>
      <c r="S19" s="64"/>
      <c r="T19" s="64"/>
    </row>
    <row r="20" spans="1:20" s="34" customFormat="1" x14ac:dyDescent="0.3">
      <c r="A20" s="33">
        <v>127</v>
      </c>
      <c r="B20" s="34" t="s">
        <v>76</v>
      </c>
      <c r="C20" s="36">
        <v>50121</v>
      </c>
      <c r="D20" s="36">
        <v>3731</v>
      </c>
      <c r="E20" s="37">
        <f t="shared" si="1"/>
        <v>13433.663897078532</v>
      </c>
      <c r="F20" s="38">
        <f t="shared" si="8"/>
        <v>0.80845939957425628</v>
      </c>
      <c r="G20" s="39">
        <f t="shared" si="2"/>
        <v>1909.6261730291544</v>
      </c>
      <c r="H20" s="39">
        <f t="shared" si="3"/>
        <v>532.37550444255794</v>
      </c>
      <c r="I20" s="37">
        <f t="shared" si="4"/>
        <v>2442.0016774717124</v>
      </c>
      <c r="J20" s="40">
        <f t="shared" si="10"/>
        <v>-210.31981854287264</v>
      </c>
      <c r="K20" s="37">
        <f t="shared" si="5"/>
        <v>2231.6818589288396</v>
      </c>
      <c r="L20" s="37">
        <f t="shared" si="6"/>
        <v>9111108.2586469594</v>
      </c>
      <c r="M20" s="37">
        <f t="shared" si="7"/>
        <v>8326405.0156635009</v>
      </c>
      <c r="N20" s="41">
        <f>'jan-juli'!M20</f>
        <v>8642134.976001326</v>
      </c>
      <c r="O20" s="41">
        <f t="shared" si="9"/>
        <v>-315729.96033782512</v>
      </c>
      <c r="Q20" s="63"/>
      <c r="R20" s="64"/>
      <c r="S20" s="64"/>
      <c r="T20" s="64"/>
    </row>
    <row r="21" spans="1:20" s="34" customFormat="1" x14ac:dyDescent="0.3">
      <c r="A21" s="33">
        <v>128</v>
      </c>
      <c r="B21" s="34" t="s">
        <v>77</v>
      </c>
      <c r="C21" s="36">
        <v>104451</v>
      </c>
      <c r="D21" s="36">
        <v>8020</v>
      </c>
      <c r="E21" s="37">
        <f t="shared" si="1"/>
        <v>13023.815461346634</v>
      </c>
      <c r="F21" s="38">
        <f t="shared" si="8"/>
        <v>0.78379406457653333</v>
      </c>
      <c r="G21" s="39">
        <f t="shared" si="2"/>
        <v>2155.5352344682929</v>
      </c>
      <c r="H21" s="39">
        <f t="shared" si="3"/>
        <v>675.82245694872199</v>
      </c>
      <c r="I21" s="37">
        <f t="shared" si="4"/>
        <v>2831.3576914170148</v>
      </c>
      <c r="J21" s="40">
        <f t="shared" si="10"/>
        <v>-210.31981854287264</v>
      </c>
      <c r="K21" s="37">
        <f t="shared" si="5"/>
        <v>2621.0378728741421</v>
      </c>
      <c r="L21" s="37">
        <f t="shared" si="6"/>
        <v>22707488.685164459</v>
      </c>
      <c r="M21" s="37">
        <f t="shared" si="7"/>
        <v>21020723.740450621</v>
      </c>
      <c r="N21" s="41">
        <f>'jan-juli'!M21</f>
        <v>21240186.614186712</v>
      </c>
      <c r="O21" s="41">
        <f t="shared" si="9"/>
        <v>-219462.87373609096</v>
      </c>
      <c r="Q21" s="63"/>
      <c r="R21" s="64"/>
      <c r="S21" s="64"/>
      <c r="T21" s="64"/>
    </row>
    <row r="22" spans="1:20" s="34" customFormat="1" x14ac:dyDescent="0.3">
      <c r="A22" s="33">
        <v>135</v>
      </c>
      <c r="B22" s="34" t="s">
        <v>78</v>
      </c>
      <c r="C22" s="36">
        <v>103648</v>
      </c>
      <c r="D22" s="36">
        <v>7206</v>
      </c>
      <c r="E22" s="37">
        <f t="shared" si="1"/>
        <v>14383.569247849015</v>
      </c>
      <c r="F22" s="38">
        <f t="shared" si="8"/>
        <v>0.86562622430799763</v>
      </c>
      <c r="G22" s="39">
        <f t="shared" si="2"/>
        <v>1339.6829625668647</v>
      </c>
      <c r="H22" s="39">
        <f t="shared" si="3"/>
        <v>199.90863167288887</v>
      </c>
      <c r="I22" s="37">
        <f t="shared" si="4"/>
        <v>1539.5915942397537</v>
      </c>
      <c r="J22" s="40">
        <f t="shared" si="10"/>
        <v>-210.31981854287264</v>
      </c>
      <c r="K22" s="37">
        <f t="shared" si="5"/>
        <v>1329.2717756968811</v>
      </c>
      <c r="L22" s="37">
        <f t="shared" si="6"/>
        <v>11094297.028091665</v>
      </c>
      <c r="M22" s="37">
        <f t="shared" si="7"/>
        <v>9578732.4156717248</v>
      </c>
      <c r="N22" s="41">
        <f>'jan-juli'!M22</f>
        <v>9502385.0675597899</v>
      </c>
      <c r="O22" s="41">
        <f t="shared" si="9"/>
        <v>76347.34811193496</v>
      </c>
      <c r="Q22" s="63"/>
      <c r="R22" s="64"/>
      <c r="S22" s="64"/>
      <c r="T22" s="64"/>
    </row>
    <row r="23" spans="1:20" s="34" customFormat="1" x14ac:dyDescent="0.3">
      <c r="A23" s="33">
        <v>136</v>
      </c>
      <c r="B23" s="34" t="s">
        <v>79</v>
      </c>
      <c r="C23" s="36">
        <v>224752</v>
      </c>
      <c r="D23" s="36">
        <v>15242</v>
      </c>
      <c r="E23" s="37">
        <f t="shared" si="1"/>
        <v>14745.571447316624</v>
      </c>
      <c r="F23" s="38">
        <f t="shared" si="8"/>
        <v>0.88741209620924355</v>
      </c>
      <c r="G23" s="39">
        <f t="shared" si="2"/>
        <v>1122.4816428862989</v>
      </c>
      <c r="H23" s="39">
        <f t="shared" si="3"/>
        <v>73.207861859225432</v>
      </c>
      <c r="I23" s="37">
        <f t="shared" si="4"/>
        <v>1195.6895047455243</v>
      </c>
      <c r="J23" s="40">
        <f t="shared" si="10"/>
        <v>-210.31981854287264</v>
      </c>
      <c r="K23" s="37">
        <f t="shared" si="5"/>
        <v>985.36968620265168</v>
      </c>
      <c r="L23" s="37">
        <f t="shared" si="6"/>
        <v>18224699.431331281</v>
      </c>
      <c r="M23" s="37">
        <f t="shared" si="7"/>
        <v>15019004.757100817</v>
      </c>
      <c r="N23" s="41">
        <f>'jan-juli'!M23</f>
        <v>14506148.862024194</v>
      </c>
      <c r="O23" s="41">
        <f t="shared" si="9"/>
        <v>512855.89507662319</v>
      </c>
      <c r="Q23" s="63"/>
      <c r="R23" s="64"/>
      <c r="S23" s="64"/>
      <c r="T23" s="64"/>
    </row>
    <row r="24" spans="1:20" s="34" customFormat="1" x14ac:dyDescent="0.3">
      <c r="A24" s="33">
        <v>137</v>
      </c>
      <c r="B24" s="34" t="s">
        <v>80</v>
      </c>
      <c r="C24" s="36">
        <v>69978</v>
      </c>
      <c r="D24" s="36">
        <v>5100</v>
      </c>
      <c r="E24" s="37">
        <f t="shared" si="1"/>
        <v>13721.176470588236</v>
      </c>
      <c r="F24" s="38">
        <f t="shared" si="8"/>
        <v>0.82576236653327439</v>
      </c>
      <c r="G24" s="39">
        <f t="shared" si="2"/>
        <v>1737.1186289233319</v>
      </c>
      <c r="H24" s="39">
        <f t="shared" si="3"/>
        <v>431.74610371416134</v>
      </c>
      <c r="I24" s="37">
        <f t="shared" si="4"/>
        <v>2168.864732637493</v>
      </c>
      <c r="J24" s="40">
        <f t="shared" si="10"/>
        <v>-210.31981854287264</v>
      </c>
      <c r="K24" s="37">
        <f t="shared" si="5"/>
        <v>1958.5449140946205</v>
      </c>
      <c r="L24" s="37">
        <f t="shared" si="6"/>
        <v>11061210.136451215</v>
      </c>
      <c r="M24" s="37">
        <f t="shared" si="7"/>
        <v>9988579.0618825648</v>
      </c>
      <c r="N24" s="41">
        <f>'jan-juli'!M24</f>
        <v>10188151.21351026</v>
      </c>
      <c r="O24" s="41">
        <f t="shared" si="9"/>
        <v>-199572.15162769519</v>
      </c>
      <c r="Q24" s="63"/>
      <c r="R24" s="64"/>
      <c r="S24" s="64"/>
      <c r="T24" s="64"/>
    </row>
    <row r="25" spans="1:20" s="34" customFormat="1" x14ac:dyDescent="0.3">
      <c r="A25" s="33">
        <v>138</v>
      </c>
      <c r="B25" s="34" t="s">
        <v>81</v>
      </c>
      <c r="C25" s="36">
        <v>72349</v>
      </c>
      <c r="D25" s="36">
        <v>5343</v>
      </c>
      <c r="E25" s="37">
        <f t="shared" si="1"/>
        <v>13540.89462848587</v>
      </c>
      <c r="F25" s="38">
        <f t="shared" si="8"/>
        <v>0.81491271665838683</v>
      </c>
      <c r="G25" s="39">
        <f t="shared" si="2"/>
        <v>1845.2877341847513</v>
      </c>
      <c r="H25" s="39">
        <f t="shared" si="3"/>
        <v>494.84474844998937</v>
      </c>
      <c r="I25" s="37">
        <f t="shared" si="4"/>
        <v>2340.1324826347409</v>
      </c>
      <c r="J25" s="40">
        <f t="shared" si="10"/>
        <v>-210.31981854287264</v>
      </c>
      <c r="K25" s="37">
        <f t="shared" si="5"/>
        <v>2129.8126640918681</v>
      </c>
      <c r="L25" s="37">
        <f t="shared" si="6"/>
        <v>12503327.85471742</v>
      </c>
      <c r="M25" s="37">
        <f t="shared" si="7"/>
        <v>11379589.064242851</v>
      </c>
      <c r="N25" s="41">
        <f>'jan-juli'!M25</f>
        <v>11235760.888977511</v>
      </c>
      <c r="O25" s="41">
        <f t="shared" si="9"/>
        <v>143828.17526534013</v>
      </c>
      <c r="Q25" s="63"/>
      <c r="R25" s="64"/>
      <c r="S25" s="64"/>
      <c r="T25" s="64"/>
    </row>
    <row r="26" spans="1:20" s="34" customFormat="1" x14ac:dyDescent="0.3">
      <c r="A26" s="33">
        <v>211</v>
      </c>
      <c r="B26" s="34" t="s">
        <v>82</v>
      </c>
      <c r="C26" s="36">
        <v>264731</v>
      </c>
      <c r="D26" s="36">
        <v>16310</v>
      </c>
      <c r="E26" s="37">
        <f t="shared" si="1"/>
        <v>16231.207847946045</v>
      </c>
      <c r="F26" s="38">
        <f t="shared" si="8"/>
        <v>0.9768200731871195</v>
      </c>
      <c r="G26" s="39">
        <f t="shared" si="2"/>
        <v>231.09980250864646</v>
      </c>
      <c r="H26" s="39">
        <f t="shared" si="3"/>
        <v>0</v>
      </c>
      <c r="I26" s="37">
        <f>G26+H26</f>
        <v>231.09980250864646</v>
      </c>
      <c r="J26" s="40">
        <f>I$439</f>
        <v>-210.31981854287264</v>
      </c>
      <c r="K26" s="37">
        <f t="shared" si="5"/>
        <v>20.779983965773823</v>
      </c>
      <c r="L26" s="37">
        <f t="shared" si="6"/>
        <v>3769237.7789160237</v>
      </c>
      <c r="M26" s="37">
        <f t="shared" si="7"/>
        <v>338921.53848177107</v>
      </c>
      <c r="N26" s="41">
        <f>'jan-juli'!M26</f>
        <v>787453.34365920641</v>
      </c>
      <c r="O26" s="41">
        <f t="shared" si="9"/>
        <v>-448531.80517743534</v>
      </c>
      <c r="Q26" s="63"/>
      <c r="R26" s="64"/>
      <c r="S26" s="64"/>
      <c r="T26" s="64"/>
    </row>
    <row r="27" spans="1:20" s="34" customFormat="1" x14ac:dyDescent="0.3">
      <c r="A27" s="33">
        <v>213</v>
      </c>
      <c r="B27" s="34" t="s">
        <v>83</v>
      </c>
      <c r="C27" s="36">
        <v>500327</v>
      </c>
      <c r="D27" s="36">
        <v>29775</v>
      </c>
      <c r="E27" s="37">
        <f t="shared" si="1"/>
        <v>16803.593618807725</v>
      </c>
      <c r="F27" s="38">
        <f t="shared" si="8"/>
        <v>1.0112671652225482</v>
      </c>
      <c r="G27" s="39">
        <f t="shared" si="2"/>
        <v>-112.33166000836135</v>
      </c>
      <c r="H27" s="39">
        <f t="shared" si="3"/>
        <v>0</v>
      </c>
      <c r="I27" s="37">
        <f t="shared" si="4"/>
        <v>-112.33166000836135</v>
      </c>
      <c r="J27" s="40">
        <f>I$439</f>
        <v>-210.31981854287264</v>
      </c>
      <c r="K27" s="37">
        <f>I27+J27</f>
        <v>-322.65147855123399</v>
      </c>
      <c r="L27" s="37">
        <f t="shared" si="6"/>
        <v>-3344675.1767489593</v>
      </c>
      <c r="M27" s="37">
        <f t="shared" si="7"/>
        <v>-9606947.7738629915</v>
      </c>
      <c r="N27" s="41">
        <f>'jan-juli'!M27</f>
        <v>-10178176.621247547</v>
      </c>
      <c r="O27" s="41">
        <f t="shared" si="9"/>
        <v>571228.84738455527</v>
      </c>
      <c r="Q27" s="63"/>
      <c r="R27" s="64"/>
      <c r="S27" s="64"/>
      <c r="T27" s="64"/>
    </row>
    <row r="28" spans="1:20" s="34" customFormat="1" x14ac:dyDescent="0.3">
      <c r="A28" s="33">
        <v>214</v>
      </c>
      <c r="B28" s="34" t="s">
        <v>84</v>
      </c>
      <c r="C28" s="36">
        <v>291178</v>
      </c>
      <c r="D28" s="36">
        <v>18503</v>
      </c>
      <c r="E28" s="37">
        <f t="shared" si="1"/>
        <v>15736.799437928985</v>
      </c>
      <c r="F28" s="38">
        <f t="shared" si="8"/>
        <v>0.94706578356299231</v>
      </c>
      <c r="G28" s="39">
        <f t="shared" si="2"/>
        <v>527.74484851888258</v>
      </c>
      <c r="H28" s="39">
        <f t="shared" si="3"/>
        <v>0</v>
      </c>
      <c r="I28" s="37">
        <f t="shared" si="4"/>
        <v>527.74484851888258</v>
      </c>
      <c r="J28" s="40">
        <f t="shared" si="10"/>
        <v>-210.31981854287264</v>
      </c>
      <c r="K28" s="37">
        <f t="shared" si="5"/>
        <v>317.42502997600991</v>
      </c>
      <c r="L28" s="37">
        <f t="shared" si="6"/>
        <v>9764862.932144884</v>
      </c>
      <c r="M28" s="37">
        <f t="shared" si="7"/>
        <v>5873315.3296461115</v>
      </c>
      <c r="N28" s="41">
        <f>'jan-juli'!M28</f>
        <v>6679897.8061144287</v>
      </c>
      <c r="O28" s="41">
        <f t="shared" si="9"/>
        <v>-806582.47646831721</v>
      </c>
      <c r="Q28" s="63"/>
      <c r="R28" s="64"/>
      <c r="S28" s="64"/>
      <c r="T28" s="64"/>
    </row>
    <row r="29" spans="1:20" s="34" customFormat="1" x14ac:dyDescent="0.3">
      <c r="A29" s="33">
        <v>215</v>
      </c>
      <c r="B29" s="34" t="s">
        <v>85</v>
      </c>
      <c r="C29" s="36">
        <v>300612</v>
      </c>
      <c r="D29" s="36">
        <v>15656</v>
      </c>
      <c r="E29" s="37">
        <f t="shared" si="1"/>
        <v>19201.073071027084</v>
      </c>
      <c r="F29" s="38">
        <f t="shared" si="8"/>
        <v>1.1555513168347082</v>
      </c>
      <c r="G29" s="39">
        <f t="shared" si="2"/>
        <v>-1550.8193313399765</v>
      </c>
      <c r="H29" s="39">
        <f t="shared" si="3"/>
        <v>0</v>
      </c>
      <c r="I29" s="37">
        <f t="shared" si="4"/>
        <v>-1550.8193313399765</v>
      </c>
      <c r="J29" s="40">
        <f t="shared" si="10"/>
        <v>-210.31981854287264</v>
      </c>
      <c r="K29" s="37">
        <f t="shared" si="5"/>
        <v>-1761.1391498828491</v>
      </c>
      <c r="L29" s="37">
        <f t="shared" si="6"/>
        <v>-24279627.451458674</v>
      </c>
      <c r="M29" s="37">
        <f t="shared" si="7"/>
        <v>-27572394.530565884</v>
      </c>
      <c r="N29" s="41">
        <f>'jan-juli'!M29</f>
        <v>-25675881.940629758</v>
      </c>
      <c r="O29" s="41">
        <f t="shared" si="9"/>
        <v>-1896512.589936126</v>
      </c>
      <c r="Q29" s="63"/>
      <c r="R29" s="64"/>
      <c r="S29" s="64"/>
      <c r="T29" s="64"/>
    </row>
    <row r="30" spans="1:20" s="34" customFormat="1" x14ac:dyDescent="0.3">
      <c r="A30" s="33">
        <v>216</v>
      </c>
      <c r="B30" s="34" t="s">
        <v>86</v>
      </c>
      <c r="C30" s="36">
        <v>317317</v>
      </c>
      <c r="D30" s="36">
        <v>18372</v>
      </c>
      <c r="E30" s="37">
        <f t="shared" si="1"/>
        <v>17271.772262138034</v>
      </c>
      <c r="F30" s="38">
        <f t="shared" si="8"/>
        <v>1.0394429054956562</v>
      </c>
      <c r="G30" s="39">
        <f t="shared" si="2"/>
        <v>-393.23884600654708</v>
      </c>
      <c r="H30" s="39">
        <f t="shared" si="3"/>
        <v>0</v>
      </c>
      <c r="I30" s="37">
        <f t="shared" si="4"/>
        <v>-393.23884600654708</v>
      </c>
      <c r="J30" s="40">
        <f t="shared" si="10"/>
        <v>-210.31981854287264</v>
      </c>
      <c r="K30" s="37">
        <f t="shared" si="5"/>
        <v>-603.55866454941975</v>
      </c>
      <c r="L30" s="37">
        <f t="shared" si="6"/>
        <v>-7224584.0788322827</v>
      </c>
      <c r="M30" s="37">
        <f t="shared" si="7"/>
        <v>-11088579.785101939</v>
      </c>
      <c r="N30" s="41">
        <f>'jan-juli'!M30</f>
        <v>-9396318.8945611902</v>
      </c>
      <c r="O30" s="41">
        <f t="shared" si="9"/>
        <v>-1692260.8905407488</v>
      </c>
      <c r="Q30" s="63"/>
      <c r="R30" s="64"/>
      <c r="S30" s="64"/>
      <c r="T30" s="64"/>
    </row>
    <row r="31" spans="1:20" s="34" customFormat="1" x14ac:dyDescent="0.3">
      <c r="A31" s="33">
        <v>217</v>
      </c>
      <c r="B31" s="34" t="s">
        <v>87</v>
      </c>
      <c r="C31" s="36">
        <v>534202</v>
      </c>
      <c r="D31" s="36">
        <v>26580</v>
      </c>
      <c r="E31" s="37">
        <f t="shared" si="1"/>
        <v>20097.893152746426</v>
      </c>
      <c r="F31" s="38">
        <f t="shared" si="8"/>
        <v>1.209523385091577</v>
      </c>
      <c r="G31" s="39">
        <f t="shared" si="2"/>
        <v>-2088.9113803715823</v>
      </c>
      <c r="H31" s="39">
        <f t="shared" si="3"/>
        <v>0</v>
      </c>
      <c r="I31" s="37">
        <f t="shared" si="4"/>
        <v>-2088.9113803715823</v>
      </c>
      <c r="J31" s="40">
        <f t="shared" si="10"/>
        <v>-210.31981854287264</v>
      </c>
      <c r="K31" s="37">
        <f t="shared" si="5"/>
        <v>-2299.231198914455</v>
      </c>
      <c r="L31" s="37">
        <f t="shared" si="6"/>
        <v>-55523264.490276657</v>
      </c>
      <c r="M31" s="37">
        <f t="shared" si="7"/>
        <v>-61113565.267146215</v>
      </c>
      <c r="N31" s="41">
        <f>'jan-juli'!M31</f>
        <v>-60281336.611007862</v>
      </c>
      <c r="O31" s="41">
        <f t="shared" si="9"/>
        <v>-832228.65613835305</v>
      </c>
      <c r="Q31" s="63"/>
      <c r="R31" s="64"/>
      <c r="S31" s="64"/>
      <c r="T31" s="64"/>
    </row>
    <row r="32" spans="1:20" s="34" customFormat="1" x14ac:dyDescent="0.3">
      <c r="A32" s="33">
        <v>219</v>
      </c>
      <c r="B32" s="34" t="s">
        <v>88</v>
      </c>
      <c r="C32" s="36">
        <v>3045833</v>
      </c>
      <c r="D32" s="36">
        <v>120685</v>
      </c>
      <c r="E32" s="37">
        <f t="shared" si="1"/>
        <v>25237.875460910636</v>
      </c>
      <c r="F32" s="38">
        <f t="shared" si="8"/>
        <v>1.5188557491076546</v>
      </c>
      <c r="G32" s="39">
        <f t="shared" si="2"/>
        <v>-5172.9007652701084</v>
      </c>
      <c r="H32" s="39">
        <f t="shared" si="3"/>
        <v>0</v>
      </c>
      <c r="I32" s="37">
        <f t="shared" si="4"/>
        <v>-5172.9007652701084</v>
      </c>
      <c r="J32" s="40">
        <f t="shared" si="10"/>
        <v>-210.31981854287264</v>
      </c>
      <c r="K32" s="37">
        <f t="shared" si="5"/>
        <v>-5383.2205838129812</v>
      </c>
      <c r="L32" s="37">
        <f t="shared" si="6"/>
        <v>-624291528.85662305</v>
      </c>
      <c r="M32" s="37">
        <f t="shared" si="7"/>
        <v>-649673976.15746963</v>
      </c>
      <c r="N32" s="41">
        <f>'jan-juli'!M32</f>
        <v>-632041379.22872412</v>
      </c>
      <c r="O32" s="41">
        <f t="shared" si="9"/>
        <v>-17632596.928745508</v>
      </c>
      <c r="Q32" s="63"/>
      <c r="R32" s="64"/>
      <c r="S32" s="64"/>
      <c r="T32" s="64"/>
    </row>
    <row r="33" spans="1:20" s="34" customFormat="1" x14ac:dyDescent="0.3">
      <c r="A33" s="33">
        <v>220</v>
      </c>
      <c r="B33" s="34" t="s">
        <v>89</v>
      </c>
      <c r="C33" s="36">
        <v>1449884</v>
      </c>
      <c r="D33" s="36">
        <v>59571</v>
      </c>
      <c r="E33" s="37">
        <f t="shared" si="1"/>
        <v>24338.755434691378</v>
      </c>
      <c r="F33" s="38">
        <f t="shared" si="8"/>
        <v>1.4647452665087493</v>
      </c>
      <c r="G33" s="39">
        <f t="shared" si="2"/>
        <v>-4633.4287495385533</v>
      </c>
      <c r="H33" s="39">
        <f t="shared" si="3"/>
        <v>0</v>
      </c>
      <c r="I33" s="37">
        <f t="shared" si="4"/>
        <v>-4633.4287495385533</v>
      </c>
      <c r="J33" s="40">
        <f t="shared" si="10"/>
        <v>-210.31981854287264</v>
      </c>
      <c r="K33" s="37">
        <f t="shared" si="5"/>
        <v>-4843.7485680814261</v>
      </c>
      <c r="L33" s="37">
        <f t="shared" si="6"/>
        <v>-276017984.03876114</v>
      </c>
      <c r="M33" s="37">
        <f t="shared" si="7"/>
        <v>-288546945.94917864</v>
      </c>
      <c r="N33" s="41">
        <f>'jan-juli'!M33</f>
        <v>-272712040.6416235</v>
      </c>
      <c r="O33" s="41">
        <f t="shared" si="9"/>
        <v>-15834905.307555139</v>
      </c>
      <c r="Q33" s="63"/>
      <c r="R33" s="64"/>
      <c r="S33" s="64"/>
      <c r="T33" s="64"/>
    </row>
    <row r="34" spans="1:20" s="34" customFormat="1" x14ac:dyDescent="0.3">
      <c r="A34" s="33">
        <v>221</v>
      </c>
      <c r="B34" s="34" t="s">
        <v>90</v>
      </c>
      <c r="C34" s="36">
        <v>203447</v>
      </c>
      <c r="D34" s="36">
        <v>15726</v>
      </c>
      <c r="E34" s="37">
        <f t="shared" si="1"/>
        <v>12936.983339692229</v>
      </c>
      <c r="F34" s="38">
        <f t="shared" si="8"/>
        <v>0.77856836848391742</v>
      </c>
      <c r="G34" s="39">
        <f t="shared" si="2"/>
        <v>2207.6345074609358</v>
      </c>
      <c r="H34" s="39">
        <f t="shared" si="3"/>
        <v>706.21369952776365</v>
      </c>
      <c r="I34" s="37">
        <f t="shared" si="4"/>
        <v>2913.8482069886995</v>
      </c>
      <c r="J34" s="40">
        <f t="shared" si="10"/>
        <v>-210.31981854287264</v>
      </c>
      <c r="K34" s="37">
        <f t="shared" si="5"/>
        <v>2703.5283884458267</v>
      </c>
      <c r="L34" s="37">
        <f t="shared" si="6"/>
        <v>45823176.90310429</v>
      </c>
      <c r="M34" s="37">
        <f t="shared" si="7"/>
        <v>42515687.43669907</v>
      </c>
      <c r="N34" s="41">
        <f>'jan-juli'!M34</f>
        <v>42889883.565423965</v>
      </c>
      <c r="O34" s="41">
        <f t="shared" si="9"/>
        <v>-374196.12872489542</v>
      </c>
      <c r="Q34" s="63"/>
      <c r="R34" s="64"/>
      <c r="S34" s="64"/>
      <c r="T34" s="64"/>
    </row>
    <row r="35" spans="1:20" s="34" customFormat="1" x14ac:dyDescent="0.3">
      <c r="A35" s="33">
        <v>226</v>
      </c>
      <c r="B35" s="34" t="s">
        <v>91</v>
      </c>
      <c r="C35" s="36">
        <v>273801</v>
      </c>
      <c r="D35" s="36">
        <v>17089</v>
      </c>
      <c r="E35" s="37">
        <f t="shared" si="1"/>
        <v>16022.060974896132</v>
      </c>
      <c r="F35" s="38">
        <f t="shared" si="8"/>
        <v>0.9642332795391455</v>
      </c>
      <c r="G35" s="39">
        <f t="shared" si="2"/>
        <v>356.58792633859412</v>
      </c>
      <c r="H35" s="39">
        <f t="shared" si="3"/>
        <v>0</v>
      </c>
      <c r="I35" s="37">
        <f t="shared" si="4"/>
        <v>356.58792633859412</v>
      </c>
      <c r="J35" s="40">
        <f t="shared" si="10"/>
        <v>-210.31981854287264</v>
      </c>
      <c r="K35" s="37">
        <f t="shared" si="5"/>
        <v>146.26810779572148</v>
      </c>
      <c r="L35" s="37">
        <f t="shared" si="6"/>
        <v>6093731.0732002351</v>
      </c>
      <c r="M35" s="37">
        <f t="shared" si="7"/>
        <v>2499575.6941210842</v>
      </c>
      <c r="N35" s="41">
        <f>'jan-juli'!M35</f>
        <v>2663516.0140890386</v>
      </c>
      <c r="O35" s="41">
        <f t="shared" si="9"/>
        <v>-163940.31996795442</v>
      </c>
      <c r="Q35" s="63"/>
      <c r="R35" s="64"/>
      <c r="S35" s="64"/>
      <c r="T35" s="64"/>
    </row>
    <row r="36" spans="1:20" s="34" customFormat="1" x14ac:dyDescent="0.3">
      <c r="A36" s="33">
        <v>227</v>
      </c>
      <c r="B36" s="34" t="s">
        <v>92</v>
      </c>
      <c r="C36" s="36">
        <v>183432</v>
      </c>
      <c r="D36" s="36">
        <v>11199</v>
      </c>
      <c r="E36" s="37">
        <f t="shared" si="1"/>
        <v>16379.319582105545</v>
      </c>
      <c r="F36" s="38">
        <f t="shared" si="8"/>
        <v>0.98573367446417182</v>
      </c>
      <c r="G36" s="39">
        <f t="shared" si="2"/>
        <v>142.23276201294647</v>
      </c>
      <c r="H36" s="39">
        <f t="shared" si="3"/>
        <v>0</v>
      </c>
      <c r="I36" s="37">
        <f t="shared" si="4"/>
        <v>142.23276201294647</v>
      </c>
      <c r="J36" s="40">
        <f t="shared" si="10"/>
        <v>-210.31981854287264</v>
      </c>
      <c r="K36" s="37">
        <f t="shared" si="5"/>
        <v>-68.087056529926173</v>
      </c>
      <c r="L36" s="37">
        <f t="shared" si="6"/>
        <v>1592864.7017829875</v>
      </c>
      <c r="M36" s="37">
        <f t="shared" si="7"/>
        <v>-762506.9460786432</v>
      </c>
      <c r="N36" s="41">
        <f>'jan-juli'!M36</f>
        <v>-886494.42086821154</v>
      </c>
      <c r="O36" s="41">
        <f t="shared" si="9"/>
        <v>123987.47478956834</v>
      </c>
      <c r="Q36" s="63"/>
      <c r="R36" s="64"/>
      <c r="S36" s="64"/>
      <c r="T36" s="64"/>
    </row>
    <row r="37" spans="1:20" s="34" customFormat="1" x14ac:dyDescent="0.3">
      <c r="A37" s="33">
        <v>228</v>
      </c>
      <c r="B37" s="34" t="s">
        <v>93</v>
      </c>
      <c r="C37" s="36">
        <v>276349</v>
      </c>
      <c r="D37" s="36">
        <v>17185</v>
      </c>
      <c r="E37" s="37">
        <f t="shared" si="1"/>
        <v>16080.826302007565</v>
      </c>
      <c r="F37" s="38">
        <f t="shared" si="8"/>
        <v>0.96776987100341649</v>
      </c>
      <c r="G37" s="39">
        <f t="shared" si="2"/>
        <v>321.32873007173475</v>
      </c>
      <c r="H37" s="39">
        <f t="shared" si="3"/>
        <v>0</v>
      </c>
      <c r="I37" s="37">
        <f t="shared" si="4"/>
        <v>321.32873007173475</v>
      </c>
      <c r="J37" s="40">
        <f t="shared" si="10"/>
        <v>-210.31981854287264</v>
      </c>
      <c r="K37" s="37">
        <f t="shared" si="5"/>
        <v>111.00891152886211</v>
      </c>
      <c r="L37" s="37">
        <f t="shared" si="6"/>
        <v>5522034.2262827614</v>
      </c>
      <c r="M37" s="37">
        <f t="shared" si="7"/>
        <v>1907688.1446234954</v>
      </c>
      <c r="N37" s="41">
        <f>'jan-juli'!M37</f>
        <v>1147145.0466452069</v>
      </c>
      <c r="O37" s="41">
        <f t="shared" si="9"/>
        <v>760543.09797828854</v>
      </c>
      <c r="Q37" s="63"/>
      <c r="R37" s="64"/>
      <c r="S37" s="64"/>
      <c r="T37" s="64"/>
    </row>
    <row r="38" spans="1:20" s="34" customFormat="1" x14ac:dyDescent="0.3">
      <c r="A38" s="33">
        <v>229</v>
      </c>
      <c r="B38" s="34" t="s">
        <v>94</v>
      </c>
      <c r="C38" s="36">
        <v>156985</v>
      </c>
      <c r="D38" s="36">
        <v>10760</v>
      </c>
      <c r="E38" s="37">
        <f t="shared" si="1"/>
        <v>14589.684014869888</v>
      </c>
      <c r="F38" s="38">
        <f t="shared" si="8"/>
        <v>0.87803054096097888</v>
      </c>
      <c r="G38" s="39">
        <f t="shared" si="2"/>
        <v>1216.0141023543404</v>
      </c>
      <c r="H38" s="39">
        <f t="shared" si="3"/>
        <v>127.76846321558304</v>
      </c>
      <c r="I38" s="37">
        <f t="shared" si="4"/>
        <v>1343.7825655699235</v>
      </c>
      <c r="J38" s="40">
        <f t="shared" si="10"/>
        <v>-210.31981854287264</v>
      </c>
      <c r="K38" s="37">
        <f t="shared" si="5"/>
        <v>1133.4627470270509</v>
      </c>
      <c r="L38" s="37">
        <f t="shared" si="6"/>
        <v>14459100.405532377</v>
      </c>
      <c r="M38" s="37">
        <f t="shared" si="7"/>
        <v>12196059.158011068</v>
      </c>
      <c r="N38" s="41">
        <f>'jan-juli'!M38</f>
        <v>12253803.736739287</v>
      </c>
      <c r="O38" s="41">
        <f t="shared" si="9"/>
        <v>-57744.578728219494</v>
      </c>
      <c r="Q38" s="63"/>
      <c r="R38" s="64"/>
      <c r="S38" s="64"/>
      <c r="T38" s="64"/>
    </row>
    <row r="39" spans="1:20" s="34" customFormat="1" x14ac:dyDescent="0.3">
      <c r="A39" s="33">
        <v>230</v>
      </c>
      <c r="B39" s="34" t="s">
        <v>95</v>
      </c>
      <c r="C39" s="36">
        <v>620275</v>
      </c>
      <c r="D39" s="36">
        <v>35139</v>
      </c>
      <c r="E39" s="37">
        <f t="shared" si="1"/>
        <v>17652.039044935827</v>
      </c>
      <c r="F39" s="38">
        <f t="shared" si="8"/>
        <v>1.0623279692618857</v>
      </c>
      <c r="G39" s="39">
        <f t="shared" si="2"/>
        <v>-621.39891568522285</v>
      </c>
      <c r="H39" s="39">
        <f t="shared" si="3"/>
        <v>0</v>
      </c>
      <c r="I39" s="37">
        <f t="shared" si="4"/>
        <v>-621.39891568522285</v>
      </c>
      <c r="J39" s="40">
        <f t="shared" si="10"/>
        <v>-210.31981854287264</v>
      </c>
      <c r="K39" s="37">
        <f t="shared" si="5"/>
        <v>-831.71873422809551</v>
      </c>
      <c r="L39" s="37">
        <f t="shared" si="6"/>
        <v>-21835336.498263046</v>
      </c>
      <c r="M39" s="37">
        <f t="shared" si="7"/>
        <v>-29225764.602041047</v>
      </c>
      <c r="N39" s="41">
        <f>'jan-juli'!M39</f>
        <v>-28437329.427170984</v>
      </c>
      <c r="O39" s="41">
        <f t="shared" si="9"/>
        <v>-788435.17487006262</v>
      </c>
      <c r="Q39" s="63"/>
      <c r="R39" s="64"/>
      <c r="S39" s="64"/>
      <c r="T39" s="64"/>
    </row>
    <row r="40" spans="1:20" s="34" customFormat="1" x14ac:dyDescent="0.3">
      <c r="A40" s="33">
        <v>231</v>
      </c>
      <c r="B40" s="34" t="s">
        <v>96</v>
      </c>
      <c r="C40" s="36">
        <v>875554</v>
      </c>
      <c r="D40" s="36">
        <v>51725</v>
      </c>
      <c r="E40" s="37">
        <f t="shared" si="1"/>
        <v>16927.095215079749</v>
      </c>
      <c r="F40" s="38">
        <f t="shared" si="8"/>
        <v>1.0186996890026212</v>
      </c>
      <c r="G40" s="39">
        <f t="shared" si="2"/>
        <v>-186.43261777157605</v>
      </c>
      <c r="H40" s="39">
        <f t="shared" si="3"/>
        <v>0</v>
      </c>
      <c r="I40" s="37">
        <f t="shared" si="4"/>
        <v>-186.43261777157605</v>
      </c>
      <c r="J40" s="40">
        <f t="shared" si="10"/>
        <v>-210.31981854287264</v>
      </c>
      <c r="K40" s="37">
        <f t="shared" si="5"/>
        <v>-396.75243631444869</v>
      </c>
      <c r="L40" s="37">
        <f t="shared" si="6"/>
        <v>-9643227.1542347707</v>
      </c>
      <c r="M40" s="37">
        <f t="shared" si="7"/>
        <v>-20522019.768364858</v>
      </c>
      <c r="N40" s="41">
        <f>'jan-juli'!M40</f>
        <v>-20848767.61491283</v>
      </c>
      <c r="O40" s="41">
        <f t="shared" si="9"/>
        <v>326747.84654797241</v>
      </c>
      <c r="Q40" s="63"/>
      <c r="R40" s="64"/>
      <c r="S40" s="64"/>
      <c r="T40" s="64"/>
    </row>
    <row r="41" spans="1:20" s="34" customFormat="1" x14ac:dyDescent="0.3">
      <c r="A41" s="33">
        <v>233</v>
      </c>
      <c r="B41" s="34" t="s">
        <v>97</v>
      </c>
      <c r="C41" s="36">
        <v>400954</v>
      </c>
      <c r="D41" s="36">
        <v>22706</v>
      </c>
      <c r="E41" s="37">
        <f t="shared" si="1"/>
        <v>17658.504360081035</v>
      </c>
      <c r="F41" s="38">
        <f t="shared" si="8"/>
        <v>1.0627170622777895</v>
      </c>
      <c r="G41" s="39">
        <f t="shared" si="2"/>
        <v>-625.27810477234743</v>
      </c>
      <c r="H41" s="39">
        <f t="shared" si="3"/>
        <v>0</v>
      </c>
      <c r="I41" s="37">
        <f t="shared" si="4"/>
        <v>-625.27810477234743</v>
      </c>
      <c r="J41" s="40">
        <f t="shared" si="10"/>
        <v>-210.31981854287264</v>
      </c>
      <c r="K41" s="37">
        <f t="shared" si="5"/>
        <v>-835.5979233152201</v>
      </c>
      <c r="L41" s="37">
        <f t="shared" si="6"/>
        <v>-14197564.646960922</v>
      </c>
      <c r="M41" s="37">
        <f t="shared" si="7"/>
        <v>-18973086.446795389</v>
      </c>
      <c r="N41" s="41">
        <f>'jan-juli'!M41</f>
        <v>-18503737.362285364</v>
      </c>
      <c r="O41" s="41">
        <f t="shared" si="9"/>
        <v>-469349.08451002464</v>
      </c>
      <c r="Q41" s="63"/>
      <c r="R41" s="64"/>
      <c r="S41" s="64"/>
      <c r="T41" s="64"/>
    </row>
    <row r="42" spans="1:20" s="34" customFormat="1" x14ac:dyDescent="0.3">
      <c r="A42" s="33">
        <v>234</v>
      </c>
      <c r="B42" s="34" t="s">
        <v>98</v>
      </c>
      <c r="C42" s="36">
        <v>114297</v>
      </c>
      <c r="D42" s="36">
        <v>6326</v>
      </c>
      <c r="E42" s="37">
        <f t="shared" si="1"/>
        <v>18067.815365159659</v>
      </c>
      <c r="F42" s="38">
        <f t="shared" si="8"/>
        <v>1.087350053838414</v>
      </c>
      <c r="G42" s="39">
        <f t="shared" si="2"/>
        <v>-870.86470781952153</v>
      </c>
      <c r="H42" s="39">
        <f t="shared" si="3"/>
        <v>0</v>
      </c>
      <c r="I42" s="37">
        <f t="shared" si="4"/>
        <v>-870.86470781952153</v>
      </c>
      <c r="J42" s="40">
        <f t="shared" si="10"/>
        <v>-210.31981854287264</v>
      </c>
      <c r="K42" s="37">
        <f t="shared" si="5"/>
        <v>-1081.1845263623941</v>
      </c>
      <c r="L42" s="37">
        <f t="shared" si="6"/>
        <v>-5509090.1416662931</v>
      </c>
      <c r="M42" s="37">
        <f t="shared" si="7"/>
        <v>-6839573.3137685051</v>
      </c>
      <c r="N42" s="41">
        <f>'jan-juli'!M42</f>
        <v>-6554366.042183443</v>
      </c>
      <c r="O42" s="41">
        <f t="shared" si="9"/>
        <v>-285207.27158506215</v>
      </c>
      <c r="Q42" s="63"/>
      <c r="R42" s="64"/>
      <c r="S42" s="64"/>
      <c r="T42" s="64"/>
    </row>
    <row r="43" spans="1:20" s="34" customFormat="1" x14ac:dyDescent="0.3">
      <c r="A43" s="33">
        <v>235</v>
      </c>
      <c r="B43" s="34" t="s">
        <v>99</v>
      </c>
      <c r="C43" s="36">
        <v>519278</v>
      </c>
      <c r="D43" s="36">
        <v>33310</v>
      </c>
      <c r="E43" s="37">
        <f t="shared" si="1"/>
        <v>15589.252476733715</v>
      </c>
      <c r="F43" s="38">
        <f t="shared" si="8"/>
        <v>0.93818617122708481</v>
      </c>
      <c r="G43" s="39">
        <f t="shared" si="2"/>
        <v>616.27302523604487</v>
      </c>
      <c r="H43" s="39">
        <f t="shared" si="3"/>
        <v>0</v>
      </c>
      <c r="I43" s="37">
        <f t="shared" si="4"/>
        <v>616.27302523604487</v>
      </c>
      <c r="J43" s="40">
        <f t="shared" si="10"/>
        <v>-210.31981854287264</v>
      </c>
      <c r="K43" s="37">
        <f t="shared" si="5"/>
        <v>405.95320669317221</v>
      </c>
      <c r="L43" s="37">
        <f t="shared" si="6"/>
        <v>20528054.470612656</v>
      </c>
      <c r="M43" s="37">
        <f t="shared" si="7"/>
        <v>13522301.314949566</v>
      </c>
      <c r="N43" s="41">
        <f>'jan-juli'!M43</f>
        <v>13146177.858815944</v>
      </c>
      <c r="O43" s="41">
        <f t="shared" si="9"/>
        <v>376123.45613362268</v>
      </c>
      <c r="Q43" s="63"/>
      <c r="R43" s="64"/>
      <c r="S43" s="64"/>
      <c r="T43" s="64"/>
    </row>
    <row r="44" spans="1:20" s="34" customFormat="1" x14ac:dyDescent="0.3">
      <c r="A44" s="33">
        <v>236</v>
      </c>
      <c r="B44" s="34" t="s">
        <v>100</v>
      </c>
      <c r="C44" s="36">
        <v>278508</v>
      </c>
      <c r="D44" s="36">
        <v>20410</v>
      </c>
      <c r="E44" s="37">
        <f t="shared" si="1"/>
        <v>13645.663890249878</v>
      </c>
      <c r="F44" s="38">
        <f t="shared" si="8"/>
        <v>0.82121789855876093</v>
      </c>
      <c r="G44" s="39">
        <f t="shared" si="2"/>
        <v>1782.4261771263466</v>
      </c>
      <c r="H44" s="39">
        <f t="shared" si="3"/>
        <v>458.17550683258668</v>
      </c>
      <c r="I44" s="37">
        <f t="shared" si="4"/>
        <v>2240.6016839589333</v>
      </c>
      <c r="J44" s="40">
        <f t="shared" si="10"/>
        <v>-210.31981854287264</v>
      </c>
      <c r="K44" s="37">
        <f t="shared" si="5"/>
        <v>2030.2818654160608</v>
      </c>
      <c r="L44" s="37">
        <f t="shared" si="6"/>
        <v>45730680.369601831</v>
      </c>
      <c r="M44" s="37">
        <f t="shared" si="7"/>
        <v>41438052.873141803</v>
      </c>
      <c r="N44" s="41">
        <f>'jan-juli'!M44</f>
        <v>41192828.091714598</v>
      </c>
      <c r="O44" s="41">
        <f t="shared" si="9"/>
        <v>245224.78142720461</v>
      </c>
      <c r="Q44" s="63"/>
      <c r="R44" s="64"/>
      <c r="S44" s="64"/>
      <c r="T44" s="64"/>
    </row>
    <row r="45" spans="1:20" s="34" customFormat="1" x14ac:dyDescent="0.3">
      <c r="A45" s="33">
        <v>237</v>
      </c>
      <c r="B45" s="34" t="s">
        <v>101</v>
      </c>
      <c r="C45" s="36">
        <v>320213</v>
      </c>
      <c r="D45" s="36">
        <v>23238</v>
      </c>
      <c r="E45" s="37">
        <f t="shared" si="1"/>
        <v>13779.714261124022</v>
      </c>
      <c r="F45" s="38">
        <f t="shared" si="8"/>
        <v>0.82928526448215467</v>
      </c>
      <c r="G45" s="39">
        <f t="shared" si="2"/>
        <v>1701.9959546018606</v>
      </c>
      <c r="H45" s="39">
        <f t="shared" si="3"/>
        <v>411.25787702663644</v>
      </c>
      <c r="I45" s="37">
        <f t="shared" si="4"/>
        <v>2113.2538316284972</v>
      </c>
      <c r="J45" s="40">
        <f t="shared" si="10"/>
        <v>-210.31981854287264</v>
      </c>
      <c r="K45" s="37">
        <f t="shared" si="5"/>
        <v>1902.9340130856247</v>
      </c>
      <c r="L45" s="37">
        <f t="shared" si="6"/>
        <v>49107792.539383017</v>
      </c>
      <c r="M45" s="37">
        <f t="shared" si="7"/>
        <v>44220380.596083745</v>
      </c>
      <c r="N45" s="41">
        <f>'jan-juli'!M45</f>
        <v>43637469.705794401</v>
      </c>
      <c r="O45" s="41">
        <f t="shared" si="9"/>
        <v>582910.89028934389</v>
      </c>
      <c r="Q45" s="63"/>
      <c r="R45" s="64"/>
      <c r="S45" s="64"/>
      <c r="T45" s="64"/>
    </row>
    <row r="46" spans="1:20" s="34" customFormat="1" x14ac:dyDescent="0.3">
      <c r="A46" s="33">
        <v>238</v>
      </c>
      <c r="B46" s="34" t="s">
        <v>102</v>
      </c>
      <c r="C46" s="36">
        <v>168775</v>
      </c>
      <c r="D46" s="36">
        <v>11882</v>
      </c>
      <c r="E46" s="37">
        <f t="shared" si="1"/>
        <v>14204.25854233294</v>
      </c>
      <c r="F46" s="38">
        <f t="shared" si="8"/>
        <v>0.85483501898758707</v>
      </c>
      <c r="G46" s="39">
        <f t="shared" si="2"/>
        <v>1447.2693858765094</v>
      </c>
      <c r="H46" s="39">
        <f t="shared" si="3"/>
        <v>262.66737860351492</v>
      </c>
      <c r="I46" s="37">
        <f t="shared" si="4"/>
        <v>1709.9367644800243</v>
      </c>
      <c r="J46" s="40">
        <f t="shared" si="10"/>
        <v>-210.31981854287264</v>
      </c>
      <c r="K46" s="37">
        <f t="shared" si="5"/>
        <v>1499.6169459371517</v>
      </c>
      <c r="L46" s="37">
        <f t="shared" si="6"/>
        <v>20317468.63555165</v>
      </c>
      <c r="M46" s="37">
        <f t="shared" si="7"/>
        <v>17818448.551625237</v>
      </c>
      <c r="N46" s="41">
        <f>'jan-juli'!M46</f>
        <v>17757991.003711548</v>
      </c>
      <c r="O46" s="41">
        <f t="shared" si="9"/>
        <v>60457.547913689166</v>
      </c>
      <c r="Q46" s="63"/>
      <c r="R46" s="64"/>
      <c r="S46" s="64"/>
      <c r="T46" s="64"/>
    </row>
    <row r="47" spans="1:20" s="34" customFormat="1" x14ac:dyDescent="0.3">
      <c r="A47" s="33">
        <v>239</v>
      </c>
      <c r="B47" s="34" t="s">
        <v>103</v>
      </c>
      <c r="C47" s="36">
        <v>33845</v>
      </c>
      <c r="D47" s="36">
        <v>2752</v>
      </c>
      <c r="E47" s="37">
        <f t="shared" si="1"/>
        <v>12298.328488372093</v>
      </c>
      <c r="F47" s="38">
        <f t="shared" si="8"/>
        <v>0.74013309709486985</v>
      </c>
      <c r="G47" s="39">
        <f t="shared" si="2"/>
        <v>2590.8274182530172</v>
      </c>
      <c r="H47" s="39">
        <f t="shared" si="3"/>
        <v>929.74289748981118</v>
      </c>
      <c r="I47" s="37">
        <f t="shared" si="4"/>
        <v>3520.5703157428284</v>
      </c>
      <c r="J47" s="40">
        <f t="shared" si="10"/>
        <v>-210.31981854287264</v>
      </c>
      <c r="K47" s="37">
        <f t="shared" si="5"/>
        <v>3310.2504971999556</v>
      </c>
      <c r="L47" s="37">
        <f t="shared" si="6"/>
        <v>9688609.5089242645</v>
      </c>
      <c r="M47" s="37">
        <f t="shared" si="7"/>
        <v>9109809.3682942782</v>
      </c>
      <c r="N47" s="41">
        <f>'jan-juli'!M47</f>
        <v>8983125.0077608265</v>
      </c>
      <c r="O47" s="41">
        <f t="shared" si="9"/>
        <v>126684.36053345166</v>
      </c>
      <c r="Q47" s="63"/>
      <c r="R47" s="64"/>
      <c r="S47" s="64"/>
      <c r="T47" s="64"/>
    </row>
    <row r="48" spans="1:20" s="34" customFormat="1" x14ac:dyDescent="0.3">
      <c r="A48" s="33">
        <v>301</v>
      </c>
      <c r="B48" s="34" t="s">
        <v>104</v>
      </c>
      <c r="C48" s="36">
        <v>14132618</v>
      </c>
      <c r="D48" s="36">
        <v>647676</v>
      </c>
      <c r="E48" s="37">
        <f t="shared" si="1"/>
        <v>21820.505931978336</v>
      </c>
      <c r="F48" s="38">
        <f t="shared" si="8"/>
        <v>1.3131929799144486</v>
      </c>
      <c r="G48" s="39">
        <f t="shared" si="2"/>
        <v>-3122.4790479107278</v>
      </c>
      <c r="H48" s="39">
        <f t="shared" si="3"/>
        <v>0</v>
      </c>
      <c r="I48" s="37">
        <f t="shared" si="4"/>
        <v>-3122.4790479107278</v>
      </c>
      <c r="J48" s="40">
        <f t="shared" si="10"/>
        <v>-210.31981854287264</v>
      </c>
      <c r="K48" s="37">
        <f t="shared" si="5"/>
        <v>-3332.7988664536006</v>
      </c>
      <c r="L48" s="37">
        <f t="shared" si="6"/>
        <v>-2022354739.8346286</v>
      </c>
      <c r="M48" s="37">
        <f t="shared" si="7"/>
        <v>-2158573838.6292024</v>
      </c>
      <c r="N48" s="41">
        <f>'jan-juli'!M48</f>
        <v>-2078447053.2306676</v>
      </c>
      <c r="O48" s="41">
        <f t="shared" si="9"/>
        <v>-80126785.398534775</v>
      </c>
      <c r="Q48" s="63"/>
      <c r="R48" s="64"/>
      <c r="S48" s="64"/>
      <c r="T48" s="64"/>
    </row>
    <row r="49" spans="1:20" s="34" customFormat="1" x14ac:dyDescent="0.3">
      <c r="A49" s="33">
        <v>402</v>
      </c>
      <c r="B49" s="34" t="s">
        <v>105</v>
      </c>
      <c r="C49" s="36">
        <v>231114</v>
      </c>
      <c r="D49" s="36">
        <v>17881</v>
      </c>
      <c r="E49" s="37">
        <f t="shared" si="1"/>
        <v>12925.116044963928</v>
      </c>
      <c r="F49" s="38">
        <f t="shared" si="8"/>
        <v>0.77785417568855508</v>
      </c>
      <c r="G49" s="39">
        <f t="shared" si="2"/>
        <v>2214.7548842979163</v>
      </c>
      <c r="H49" s="39">
        <f t="shared" si="3"/>
        <v>710.367252682669</v>
      </c>
      <c r="I49" s="37">
        <f t="shared" si="4"/>
        <v>2925.1221369805853</v>
      </c>
      <c r="J49" s="40">
        <f t="shared" si="10"/>
        <v>-210.31981854287264</v>
      </c>
      <c r="K49" s="37">
        <f t="shared" si="5"/>
        <v>2714.8023184377125</v>
      </c>
      <c r="L49" s="37">
        <f t="shared" si="6"/>
        <v>52304108.931349844</v>
      </c>
      <c r="M49" s="37">
        <f t="shared" si="7"/>
        <v>48543380.255984738</v>
      </c>
      <c r="N49" s="41">
        <f>'jan-juli'!M49</f>
        <v>46644916.284073904</v>
      </c>
      <c r="O49" s="41">
        <f t="shared" si="9"/>
        <v>1898463.9719108343</v>
      </c>
      <c r="Q49" s="63"/>
      <c r="R49" s="64"/>
      <c r="S49" s="64"/>
      <c r="T49" s="64"/>
    </row>
    <row r="50" spans="1:20" s="34" customFormat="1" x14ac:dyDescent="0.3">
      <c r="A50" s="33">
        <v>403</v>
      </c>
      <c r="B50" s="34" t="s">
        <v>106</v>
      </c>
      <c r="C50" s="36">
        <v>443510</v>
      </c>
      <c r="D50" s="36">
        <v>29847</v>
      </c>
      <c r="E50" s="37">
        <f t="shared" si="1"/>
        <v>14859.449860957549</v>
      </c>
      <c r="F50" s="38">
        <f t="shared" si="8"/>
        <v>0.89426548145261209</v>
      </c>
      <c r="G50" s="39">
        <f t="shared" si="2"/>
        <v>1054.1545947017439</v>
      </c>
      <c r="H50" s="39">
        <f t="shared" si="3"/>
        <v>33.350417084901707</v>
      </c>
      <c r="I50" s="37">
        <f t="shared" si="4"/>
        <v>1087.5050117866456</v>
      </c>
      <c r="J50" s="40">
        <f t="shared" si="10"/>
        <v>-210.31981854287264</v>
      </c>
      <c r="K50" s="37">
        <f t="shared" si="5"/>
        <v>877.18519324377291</v>
      </c>
      <c r="L50" s="37">
        <f t="shared" si="6"/>
        <v>32458762.086796012</v>
      </c>
      <c r="M50" s="37">
        <f t="shared" si="7"/>
        <v>26181346.462746888</v>
      </c>
      <c r="N50" s="41">
        <f>'jan-juli'!M50</f>
        <v>25399612.484243281</v>
      </c>
      <c r="O50" s="41">
        <f t="shared" si="9"/>
        <v>781733.97850360721</v>
      </c>
      <c r="Q50" s="63"/>
      <c r="R50" s="64"/>
      <c r="S50" s="64"/>
      <c r="T50" s="64"/>
    </row>
    <row r="51" spans="1:20" s="34" customFormat="1" x14ac:dyDescent="0.3">
      <c r="A51" s="33">
        <v>412</v>
      </c>
      <c r="B51" s="34" t="s">
        <v>107</v>
      </c>
      <c r="C51" s="36">
        <v>423304</v>
      </c>
      <c r="D51" s="36">
        <v>33603</v>
      </c>
      <c r="E51" s="37">
        <f t="shared" si="1"/>
        <v>12597.208582567033</v>
      </c>
      <c r="F51" s="38">
        <f t="shared" si="8"/>
        <v>0.75812017964723943</v>
      </c>
      <c r="G51" s="39">
        <f t="shared" si="2"/>
        <v>2411.4993617360537</v>
      </c>
      <c r="H51" s="39">
        <f t="shared" si="3"/>
        <v>825.13486452158247</v>
      </c>
      <c r="I51" s="37">
        <f t="shared" si="4"/>
        <v>3236.6342262576363</v>
      </c>
      <c r="J51" s="40">
        <f t="shared" si="10"/>
        <v>-210.31981854287264</v>
      </c>
      <c r="K51" s="37">
        <f t="shared" si="5"/>
        <v>3026.3144077147635</v>
      </c>
      <c r="L51" s="37">
        <f t="shared" si="6"/>
        <v>108760619.90493536</v>
      </c>
      <c r="M51" s="37">
        <f t="shared" si="7"/>
        <v>101693243.04243919</v>
      </c>
      <c r="N51" s="41">
        <f>'jan-juli'!M51</f>
        <v>98608480.554428473</v>
      </c>
      <c r="O51" s="41">
        <f t="shared" si="9"/>
        <v>3084762.4880107194</v>
      </c>
      <c r="Q51" s="63"/>
      <c r="R51" s="64"/>
      <c r="S51" s="64"/>
      <c r="T51" s="64"/>
    </row>
    <row r="52" spans="1:20" s="34" customFormat="1" x14ac:dyDescent="0.3">
      <c r="A52" s="33">
        <v>415</v>
      </c>
      <c r="B52" s="34" t="s">
        <v>108</v>
      </c>
      <c r="C52" s="36">
        <v>88388</v>
      </c>
      <c r="D52" s="36">
        <v>7552</v>
      </c>
      <c r="E52" s="37">
        <f t="shared" si="1"/>
        <v>11703.919491525423</v>
      </c>
      <c r="F52" s="38">
        <f t="shared" si="8"/>
        <v>0.70436061206219736</v>
      </c>
      <c r="G52" s="39">
        <f t="shared" si="2"/>
        <v>2947.4728163610198</v>
      </c>
      <c r="H52" s="39">
        <f t="shared" si="3"/>
        <v>1137.7860463861459</v>
      </c>
      <c r="I52" s="37">
        <f t="shared" si="4"/>
        <v>4085.2588627471659</v>
      </c>
      <c r="J52" s="40">
        <f t="shared" si="10"/>
        <v>-210.31981854287264</v>
      </c>
      <c r="K52" s="37">
        <f t="shared" si="5"/>
        <v>3874.9390442042932</v>
      </c>
      <c r="L52" s="37">
        <f t="shared" si="6"/>
        <v>30851874.931466598</v>
      </c>
      <c r="M52" s="37">
        <f t="shared" si="7"/>
        <v>29263539.66183082</v>
      </c>
      <c r="N52" s="41">
        <f>'jan-juli'!M52</f>
        <v>28361779.091064602</v>
      </c>
      <c r="O52" s="41">
        <f t="shared" si="9"/>
        <v>901760.57076621801</v>
      </c>
      <c r="Q52" s="63"/>
      <c r="R52" s="64"/>
      <c r="S52" s="64"/>
      <c r="T52" s="64"/>
    </row>
    <row r="53" spans="1:20" s="34" customFormat="1" x14ac:dyDescent="0.3">
      <c r="A53" s="33">
        <v>417</v>
      </c>
      <c r="B53" s="34" t="s">
        <v>109</v>
      </c>
      <c r="C53" s="36">
        <v>254123</v>
      </c>
      <c r="D53" s="36">
        <v>20013</v>
      </c>
      <c r="E53" s="37">
        <f t="shared" si="1"/>
        <v>12697.896367361216</v>
      </c>
      <c r="F53" s="38">
        <f t="shared" si="8"/>
        <v>0.7641797317294432</v>
      </c>
      <c r="G53" s="39">
        <f t="shared" si="2"/>
        <v>2351.086690859544</v>
      </c>
      <c r="H53" s="39">
        <f t="shared" si="3"/>
        <v>789.89413984361829</v>
      </c>
      <c r="I53" s="37">
        <f t="shared" si="4"/>
        <v>3140.9808307031622</v>
      </c>
      <c r="J53" s="40">
        <f t="shared" si="10"/>
        <v>-210.31981854287264</v>
      </c>
      <c r="K53" s="37">
        <f t="shared" si="5"/>
        <v>2930.6610121602894</v>
      </c>
      <c r="L53" s="37">
        <f t="shared" si="6"/>
        <v>62860449.364862382</v>
      </c>
      <c r="M53" s="37">
        <f t="shared" si="7"/>
        <v>58651318.836363874</v>
      </c>
      <c r="N53" s="41">
        <f>'jan-juli'!M53</f>
        <v>57154350.556074642</v>
      </c>
      <c r="O53" s="41">
        <f t="shared" si="9"/>
        <v>1496968.2802892327</v>
      </c>
      <c r="Q53" s="63"/>
      <c r="R53" s="64"/>
      <c r="S53" s="64"/>
      <c r="T53" s="64"/>
    </row>
    <row r="54" spans="1:20" s="34" customFormat="1" x14ac:dyDescent="0.3">
      <c r="A54" s="33">
        <v>418</v>
      </c>
      <c r="B54" s="34" t="s">
        <v>110</v>
      </c>
      <c r="C54" s="36">
        <v>58226</v>
      </c>
      <c r="D54" s="36">
        <v>5128</v>
      </c>
      <c r="E54" s="37">
        <f t="shared" si="1"/>
        <v>11354.524180967239</v>
      </c>
      <c r="F54" s="38">
        <f t="shared" si="8"/>
        <v>0.68333344291816656</v>
      </c>
      <c r="G54" s="39">
        <f t="shared" si="2"/>
        <v>3157.1100026959302</v>
      </c>
      <c r="H54" s="39">
        <f t="shared" si="3"/>
        <v>1260.0744050815103</v>
      </c>
      <c r="I54" s="37">
        <f t="shared" si="4"/>
        <v>4417.1844077774404</v>
      </c>
      <c r="J54" s="40">
        <f t="shared" si="10"/>
        <v>-210.31981854287264</v>
      </c>
      <c r="K54" s="37">
        <f t="shared" si="5"/>
        <v>4206.8645892345676</v>
      </c>
      <c r="L54" s="37">
        <f t="shared" si="6"/>
        <v>22651321.643082716</v>
      </c>
      <c r="M54" s="37">
        <f t="shared" si="7"/>
        <v>21572801.613594864</v>
      </c>
      <c r="N54" s="41">
        <f>'jan-juli'!M54</f>
        <v>21197986.278996188</v>
      </c>
      <c r="O54" s="41">
        <f t="shared" si="9"/>
        <v>374815.33459867537</v>
      </c>
      <c r="Q54" s="63"/>
      <c r="R54" s="64"/>
      <c r="S54" s="64"/>
      <c r="T54" s="64"/>
    </row>
    <row r="55" spans="1:20" s="34" customFormat="1" x14ac:dyDescent="0.3">
      <c r="A55" s="33">
        <v>419</v>
      </c>
      <c r="B55" s="34" t="s">
        <v>111</v>
      </c>
      <c r="C55" s="36">
        <v>101346</v>
      </c>
      <c r="D55" s="36">
        <v>7800</v>
      </c>
      <c r="E55" s="37">
        <f t="shared" si="1"/>
        <v>12993.076923076924</v>
      </c>
      <c r="F55" s="38">
        <f t="shared" si="8"/>
        <v>0.78194417013345996</v>
      </c>
      <c r="G55" s="39">
        <f t="shared" si="2"/>
        <v>2173.9783574301191</v>
      </c>
      <c r="H55" s="39">
        <f t="shared" si="3"/>
        <v>686.58094534312067</v>
      </c>
      <c r="I55" s="37">
        <f t="shared" si="4"/>
        <v>2860.5593027732398</v>
      </c>
      <c r="J55" s="40">
        <f t="shared" si="10"/>
        <v>-210.31981854287264</v>
      </c>
      <c r="K55" s="37">
        <f t="shared" si="5"/>
        <v>2650.239484230367</v>
      </c>
      <c r="L55" s="37">
        <f t="shared" si="6"/>
        <v>22312362.56163127</v>
      </c>
      <c r="M55" s="37">
        <f t="shared" si="7"/>
        <v>20671867.976996861</v>
      </c>
      <c r="N55" s="41">
        <f>'jan-juli'!M55</f>
        <v>20749375.385368623</v>
      </c>
      <c r="O55" s="41">
        <f t="shared" si="9"/>
        <v>-77507.408371761441</v>
      </c>
      <c r="Q55" s="63"/>
      <c r="R55" s="64"/>
      <c r="S55" s="64"/>
      <c r="T55" s="64"/>
    </row>
    <row r="56" spans="1:20" s="34" customFormat="1" x14ac:dyDescent="0.3">
      <c r="A56" s="33">
        <v>420</v>
      </c>
      <c r="B56" s="34" t="s">
        <v>112</v>
      </c>
      <c r="C56" s="36">
        <v>68520</v>
      </c>
      <c r="D56" s="36">
        <v>6219</v>
      </c>
      <c r="E56" s="37">
        <f t="shared" si="1"/>
        <v>11017.848528702363</v>
      </c>
      <c r="F56" s="38">
        <f t="shared" si="8"/>
        <v>0.66307176317340788</v>
      </c>
      <c r="G56" s="39">
        <f t="shared" si="2"/>
        <v>3359.1153940548556</v>
      </c>
      <c r="H56" s="39">
        <f t="shared" si="3"/>
        <v>1377.9108833742168</v>
      </c>
      <c r="I56" s="37">
        <f t="shared" si="4"/>
        <v>4737.0262774290723</v>
      </c>
      <c r="J56" s="40">
        <f t="shared" si="10"/>
        <v>-210.31981854287264</v>
      </c>
      <c r="K56" s="37">
        <f t="shared" si="5"/>
        <v>4526.7064588861995</v>
      </c>
      <c r="L56" s="37">
        <f t="shared" si="6"/>
        <v>29459566.419331402</v>
      </c>
      <c r="M56" s="37">
        <f t="shared" si="7"/>
        <v>28151587.467813276</v>
      </c>
      <c r="N56" s="41">
        <f>'jan-juli'!M56</f>
        <v>27952736.509180453</v>
      </c>
      <c r="O56" s="41">
        <f t="shared" si="9"/>
        <v>198850.95863282308</v>
      </c>
      <c r="Q56" s="63"/>
      <c r="R56" s="64"/>
      <c r="S56" s="64"/>
      <c r="T56" s="64"/>
    </row>
    <row r="57" spans="1:20" s="34" customFormat="1" x14ac:dyDescent="0.3">
      <c r="A57" s="33">
        <v>423</v>
      </c>
      <c r="B57" s="34" t="s">
        <v>113</v>
      </c>
      <c r="C57" s="36">
        <v>59046</v>
      </c>
      <c r="D57" s="36">
        <v>4853</v>
      </c>
      <c r="E57" s="37">
        <f t="shared" si="1"/>
        <v>12166.907067793118</v>
      </c>
      <c r="F57" s="38">
        <f t="shared" si="8"/>
        <v>0.73222394560898374</v>
      </c>
      <c r="G57" s="39">
        <f t="shared" si="2"/>
        <v>2669.6802706004028</v>
      </c>
      <c r="H57" s="39">
        <f t="shared" si="3"/>
        <v>975.7403946924527</v>
      </c>
      <c r="I57" s="37">
        <f t="shared" si="4"/>
        <v>3645.4206652928556</v>
      </c>
      <c r="J57" s="40">
        <f t="shared" si="10"/>
        <v>-210.31981854287264</v>
      </c>
      <c r="K57" s="37">
        <f t="shared" si="5"/>
        <v>3435.1008467499828</v>
      </c>
      <c r="L57" s="37">
        <f t="shared" si="6"/>
        <v>17691226.488666229</v>
      </c>
      <c r="M57" s="37">
        <f t="shared" si="7"/>
        <v>16670544.409277666</v>
      </c>
      <c r="N57" s="41">
        <f>'jan-juli'!M57</f>
        <v>17007722.242973588</v>
      </c>
      <c r="O57" s="41">
        <f t="shared" si="9"/>
        <v>-337177.83369592205</v>
      </c>
      <c r="Q57" s="63"/>
      <c r="R57" s="64"/>
      <c r="S57" s="64"/>
      <c r="T57" s="64"/>
    </row>
    <row r="58" spans="1:20" s="34" customFormat="1" x14ac:dyDescent="0.3">
      <c r="A58" s="33">
        <v>425</v>
      </c>
      <c r="B58" s="34" t="s">
        <v>114</v>
      </c>
      <c r="C58" s="36">
        <v>87819</v>
      </c>
      <c r="D58" s="36">
        <v>7561</v>
      </c>
      <c r="E58" s="37">
        <f t="shared" si="1"/>
        <v>11614.733500859675</v>
      </c>
      <c r="F58" s="38">
        <f t="shared" si="8"/>
        <v>0.69899325636411813</v>
      </c>
      <c r="G58" s="39">
        <f t="shared" si="2"/>
        <v>3000.9844107604686</v>
      </c>
      <c r="H58" s="39">
        <f t="shared" si="3"/>
        <v>1169.0011431191579</v>
      </c>
      <c r="I58" s="37">
        <f t="shared" si="4"/>
        <v>4169.9855538796264</v>
      </c>
      <c r="J58" s="40">
        <f t="shared" si="10"/>
        <v>-210.31981854287264</v>
      </c>
      <c r="K58" s="37">
        <f t="shared" si="5"/>
        <v>3959.6657353367536</v>
      </c>
      <c r="L58" s="37">
        <f t="shared" si="6"/>
        <v>31529260.772883855</v>
      </c>
      <c r="M58" s="37">
        <f t="shared" si="7"/>
        <v>29939032.624881193</v>
      </c>
      <c r="N58" s="41">
        <f>'jan-juli'!M58</f>
        <v>29858935.004970793</v>
      </c>
      <c r="O58" s="41">
        <f t="shared" si="9"/>
        <v>80097.619910400361</v>
      </c>
      <c r="Q58" s="63"/>
      <c r="R58" s="64"/>
      <c r="S58" s="64"/>
      <c r="T58" s="64"/>
    </row>
    <row r="59" spans="1:20" s="34" customFormat="1" x14ac:dyDescent="0.3">
      <c r="A59" s="33">
        <v>426</v>
      </c>
      <c r="B59" s="34" t="s">
        <v>80</v>
      </c>
      <c r="C59" s="36">
        <v>44374</v>
      </c>
      <c r="D59" s="36">
        <v>3790</v>
      </c>
      <c r="E59" s="37">
        <f t="shared" si="1"/>
        <v>11708.179419525066</v>
      </c>
      <c r="F59" s="38">
        <f t="shared" si="8"/>
        <v>0.70461698134902828</v>
      </c>
      <c r="G59" s="39">
        <f t="shared" si="2"/>
        <v>2944.9168595612341</v>
      </c>
      <c r="H59" s="39">
        <f t="shared" si="3"/>
        <v>1136.2950715862708</v>
      </c>
      <c r="I59" s="37">
        <f t="shared" si="4"/>
        <v>4081.2119311475049</v>
      </c>
      <c r="J59" s="40">
        <f t="shared" si="10"/>
        <v>-210.31981854287264</v>
      </c>
      <c r="K59" s="37">
        <f t="shared" si="5"/>
        <v>3870.8921126046321</v>
      </c>
      <c r="L59" s="37">
        <f t="shared" si="6"/>
        <v>15467793.219049044</v>
      </c>
      <c r="M59" s="37">
        <f t="shared" si="7"/>
        <v>14670681.106771555</v>
      </c>
      <c r="N59" s="41">
        <f>'jan-juli'!M59</f>
        <v>14677407.078275267</v>
      </c>
      <c r="O59" s="41">
        <f t="shared" si="9"/>
        <v>-6725.9715037122369</v>
      </c>
      <c r="Q59" s="63"/>
      <c r="R59" s="64"/>
      <c r="S59" s="64"/>
      <c r="T59" s="64"/>
    </row>
    <row r="60" spans="1:20" s="34" customFormat="1" x14ac:dyDescent="0.3">
      <c r="A60" s="33">
        <v>427</v>
      </c>
      <c r="B60" s="34" t="s">
        <v>115</v>
      </c>
      <c r="C60" s="36">
        <v>276360</v>
      </c>
      <c r="D60" s="36">
        <v>20794</v>
      </c>
      <c r="E60" s="37">
        <f t="shared" si="1"/>
        <v>13290.372222756565</v>
      </c>
      <c r="F60" s="38">
        <f t="shared" si="8"/>
        <v>0.79983587721476646</v>
      </c>
      <c r="G60" s="39">
        <f t="shared" si="2"/>
        <v>1995.6011776223345</v>
      </c>
      <c r="H60" s="39">
        <f t="shared" si="3"/>
        <v>582.52759045524624</v>
      </c>
      <c r="I60" s="37">
        <f t="shared" si="4"/>
        <v>2578.1287680775808</v>
      </c>
      <c r="J60" s="40">
        <f t="shared" si="10"/>
        <v>-210.31981854287264</v>
      </c>
      <c r="K60" s="37">
        <f t="shared" si="5"/>
        <v>2367.8089495347081</v>
      </c>
      <c r="L60" s="37">
        <f t="shared" si="6"/>
        <v>53609609.603405215</v>
      </c>
      <c r="M60" s="37">
        <f t="shared" si="7"/>
        <v>49236219.29662472</v>
      </c>
      <c r="N60" s="41">
        <f>'jan-juli'!M60</f>
        <v>47759880.418378882</v>
      </c>
      <c r="O60" s="41">
        <f t="shared" si="9"/>
        <v>1476338.878245838</v>
      </c>
      <c r="Q60" s="63"/>
      <c r="R60" s="64"/>
      <c r="S60" s="64"/>
      <c r="T60" s="64"/>
    </row>
    <row r="61" spans="1:20" s="34" customFormat="1" x14ac:dyDescent="0.3">
      <c r="A61" s="33">
        <v>428</v>
      </c>
      <c r="B61" s="34" t="s">
        <v>116</v>
      </c>
      <c r="C61" s="36">
        <v>81382</v>
      </c>
      <c r="D61" s="36">
        <v>6569</v>
      </c>
      <c r="E61" s="37">
        <f t="shared" si="1"/>
        <v>12388.795859339321</v>
      </c>
      <c r="F61" s="38">
        <f t="shared" si="8"/>
        <v>0.74557756831088218</v>
      </c>
      <c r="G61" s="39">
        <f t="shared" si="2"/>
        <v>2536.5469956726806</v>
      </c>
      <c r="H61" s="39">
        <f t="shared" si="3"/>
        <v>898.07931765128149</v>
      </c>
      <c r="I61" s="37">
        <f t="shared" si="4"/>
        <v>3434.6263133239622</v>
      </c>
      <c r="J61" s="40">
        <f t="shared" si="10"/>
        <v>-210.31981854287264</v>
      </c>
      <c r="K61" s="37">
        <f t="shared" si="5"/>
        <v>3224.3064947810894</v>
      </c>
      <c r="L61" s="37">
        <f t="shared" si="6"/>
        <v>22562060.252225108</v>
      </c>
      <c r="M61" s="37">
        <f t="shared" si="7"/>
        <v>21180469.364216976</v>
      </c>
      <c r="N61" s="41">
        <f>'jan-juli'!M61</f>
        <v>19325549.827754676</v>
      </c>
      <c r="O61" s="41">
        <f t="shared" si="9"/>
        <v>1854919.5364622995</v>
      </c>
      <c r="Q61" s="63"/>
      <c r="R61" s="64"/>
      <c r="S61" s="64"/>
      <c r="T61" s="64"/>
    </row>
    <row r="62" spans="1:20" s="34" customFormat="1" x14ac:dyDescent="0.3">
      <c r="A62" s="33">
        <v>429</v>
      </c>
      <c r="B62" s="34" t="s">
        <v>117</v>
      </c>
      <c r="C62" s="36">
        <v>58901</v>
      </c>
      <c r="D62" s="36">
        <v>4456</v>
      </c>
      <c r="E62" s="37">
        <f t="shared" si="1"/>
        <v>13218.357271095152</v>
      </c>
      <c r="F62" s="38">
        <f t="shared" si="8"/>
        <v>0.79550190213346228</v>
      </c>
      <c r="G62" s="39">
        <f t="shared" si="2"/>
        <v>2038.8101486191822</v>
      </c>
      <c r="H62" s="39">
        <f t="shared" si="3"/>
        <v>607.73282353674074</v>
      </c>
      <c r="I62" s="37">
        <f t="shared" si="4"/>
        <v>2646.5429721559231</v>
      </c>
      <c r="J62" s="40">
        <f t="shared" si="10"/>
        <v>-210.31981854287264</v>
      </c>
      <c r="K62" s="37">
        <f t="shared" si="5"/>
        <v>2436.2231536130503</v>
      </c>
      <c r="L62" s="37">
        <f t="shared" si="6"/>
        <v>11792995.483926794</v>
      </c>
      <c r="M62" s="37">
        <f t="shared" si="7"/>
        <v>10855810.372499753</v>
      </c>
      <c r="N62" s="41">
        <f>'jan-juli'!M62</f>
        <v>10362094.707333667</v>
      </c>
      <c r="O62" s="41">
        <f t="shared" si="9"/>
        <v>493715.66516608559</v>
      </c>
      <c r="Q62" s="63"/>
      <c r="R62" s="64"/>
      <c r="S62" s="64"/>
      <c r="T62" s="64"/>
    </row>
    <row r="63" spans="1:20" s="34" customFormat="1" x14ac:dyDescent="0.3">
      <c r="A63" s="33">
        <v>430</v>
      </c>
      <c r="B63" s="34" t="s">
        <v>118</v>
      </c>
      <c r="C63" s="36">
        <v>29979</v>
      </c>
      <c r="D63" s="36">
        <v>2619</v>
      </c>
      <c r="E63" s="37">
        <f t="shared" si="1"/>
        <v>11446.735395189004</v>
      </c>
      <c r="F63" s="38">
        <f t="shared" si="8"/>
        <v>0.68888286141299382</v>
      </c>
      <c r="G63" s="39">
        <f t="shared" si="2"/>
        <v>3101.7832741628713</v>
      </c>
      <c r="H63" s="39">
        <f t="shared" si="3"/>
        <v>1227.8004801038926</v>
      </c>
      <c r="I63" s="37">
        <f t="shared" si="4"/>
        <v>4329.5837542667641</v>
      </c>
      <c r="J63" s="40">
        <f t="shared" si="10"/>
        <v>-210.31981854287264</v>
      </c>
      <c r="K63" s="37">
        <f t="shared" si="5"/>
        <v>4119.2639357238913</v>
      </c>
      <c r="L63" s="37">
        <f t="shared" si="6"/>
        <v>11339179.852424655</v>
      </c>
      <c r="M63" s="37">
        <f t="shared" si="7"/>
        <v>10788352.247660872</v>
      </c>
      <c r="N63" s="41">
        <f>'jan-juli'!M63</f>
        <v>10356420.946702622</v>
      </c>
      <c r="O63" s="41">
        <f t="shared" si="9"/>
        <v>431931.30095824972</v>
      </c>
      <c r="Q63" s="63"/>
      <c r="R63" s="64"/>
      <c r="S63" s="64"/>
      <c r="T63" s="64"/>
    </row>
    <row r="64" spans="1:20" s="34" customFormat="1" x14ac:dyDescent="0.3">
      <c r="A64" s="33">
        <v>432</v>
      </c>
      <c r="B64" s="34" t="s">
        <v>119</v>
      </c>
      <c r="C64" s="36">
        <v>26228</v>
      </c>
      <c r="D64" s="36">
        <v>1885</v>
      </c>
      <c r="E64" s="37">
        <f t="shared" si="1"/>
        <v>13914.058355437666</v>
      </c>
      <c r="F64" s="38">
        <f t="shared" si="8"/>
        <v>0.83737030715236593</v>
      </c>
      <c r="G64" s="39">
        <f t="shared" si="2"/>
        <v>1621.3894980136738</v>
      </c>
      <c r="H64" s="39">
        <f t="shared" si="3"/>
        <v>364.23744401686076</v>
      </c>
      <c r="I64" s="37">
        <f t="shared" si="4"/>
        <v>1985.6269420305346</v>
      </c>
      <c r="J64" s="40">
        <f t="shared" si="10"/>
        <v>-210.31981854287264</v>
      </c>
      <c r="K64" s="37">
        <f t="shared" si="5"/>
        <v>1775.307123487662</v>
      </c>
      <c r="L64" s="37">
        <f t="shared" si="6"/>
        <v>3742906.7857275577</v>
      </c>
      <c r="M64" s="37">
        <f t="shared" si="7"/>
        <v>3346453.9277742431</v>
      </c>
      <c r="N64" s="41">
        <f>'jan-juli'!M64</f>
        <v>3149305.3014640845</v>
      </c>
      <c r="O64" s="41">
        <f t="shared" si="9"/>
        <v>197148.62631015852</v>
      </c>
      <c r="Q64" s="63"/>
      <c r="R64" s="64"/>
      <c r="S64" s="64"/>
      <c r="T64" s="64"/>
    </row>
    <row r="65" spans="1:20" s="34" customFormat="1" x14ac:dyDescent="0.3">
      <c r="A65" s="33">
        <v>434</v>
      </c>
      <c r="B65" s="34" t="s">
        <v>120</v>
      </c>
      <c r="C65" s="36">
        <v>14474</v>
      </c>
      <c r="D65" s="36">
        <v>1359</v>
      </c>
      <c r="E65" s="37">
        <f t="shared" si="1"/>
        <v>10650.478292862399</v>
      </c>
      <c r="F65" s="38">
        <f t="shared" si="8"/>
        <v>0.64096283424946621</v>
      </c>
      <c r="G65" s="39">
        <f t="shared" si="2"/>
        <v>3579.537535558834</v>
      </c>
      <c r="H65" s="39">
        <f t="shared" si="3"/>
        <v>1506.4904659182043</v>
      </c>
      <c r="I65" s="37">
        <f t="shared" si="4"/>
        <v>5086.0280014770378</v>
      </c>
      <c r="J65" s="40">
        <f t="shared" si="10"/>
        <v>-210.31981854287264</v>
      </c>
      <c r="K65" s="37">
        <f t="shared" si="5"/>
        <v>4875.7081829341651</v>
      </c>
      <c r="L65" s="37">
        <f t="shared" si="6"/>
        <v>6911912.0540072946</v>
      </c>
      <c r="M65" s="37">
        <f t="shared" si="7"/>
        <v>6626087.4206075305</v>
      </c>
      <c r="N65" s="41">
        <f>'jan-juli'!M65</f>
        <v>6573992.9998353804</v>
      </c>
      <c r="O65" s="41">
        <f t="shared" si="9"/>
        <v>52094.420772150159</v>
      </c>
      <c r="Q65" s="63"/>
      <c r="R65" s="64"/>
      <c r="S65" s="64"/>
      <c r="T65" s="64"/>
    </row>
    <row r="66" spans="1:20" s="34" customFormat="1" x14ac:dyDescent="0.3">
      <c r="A66" s="33">
        <v>436</v>
      </c>
      <c r="B66" s="34" t="s">
        <v>121</v>
      </c>
      <c r="C66" s="36">
        <v>16449</v>
      </c>
      <c r="D66" s="36">
        <v>1656</v>
      </c>
      <c r="E66" s="37">
        <f t="shared" si="1"/>
        <v>9932.971014492754</v>
      </c>
      <c r="F66" s="38">
        <f t="shared" si="8"/>
        <v>0.59778209756399403</v>
      </c>
      <c r="G66" s="39">
        <f t="shared" si="2"/>
        <v>4010.0419025806209</v>
      </c>
      <c r="H66" s="39">
        <f t="shared" si="3"/>
        <v>1757.61801334758</v>
      </c>
      <c r="I66" s="37">
        <f t="shared" si="4"/>
        <v>5767.6599159282014</v>
      </c>
      <c r="J66" s="40">
        <f t="shared" si="10"/>
        <v>-210.31981854287264</v>
      </c>
      <c r="K66" s="37">
        <f t="shared" si="5"/>
        <v>5557.3400973853286</v>
      </c>
      <c r="L66" s="37">
        <f t="shared" si="6"/>
        <v>9551244.8207771014</v>
      </c>
      <c r="M66" s="37">
        <f t="shared" si="7"/>
        <v>9202955.2012701035</v>
      </c>
      <c r="N66" s="41">
        <f>'jan-juli'!M66</f>
        <v>8970338.1587397996</v>
      </c>
      <c r="O66" s="41">
        <f t="shared" si="9"/>
        <v>232617.04253030382</v>
      </c>
      <c r="Q66" s="63"/>
      <c r="R66" s="64"/>
      <c r="S66" s="64"/>
      <c r="T66" s="64"/>
    </row>
    <row r="67" spans="1:20" s="34" customFormat="1" x14ac:dyDescent="0.3">
      <c r="A67" s="33">
        <v>437</v>
      </c>
      <c r="B67" s="34" t="s">
        <v>122</v>
      </c>
      <c r="C67" s="36">
        <v>72259</v>
      </c>
      <c r="D67" s="36">
        <v>5562</v>
      </c>
      <c r="E67" s="37">
        <f t="shared" si="1"/>
        <v>12991.549802229414</v>
      </c>
      <c r="F67" s="38">
        <f t="shared" si="8"/>
        <v>0.78185226555605547</v>
      </c>
      <c r="G67" s="39">
        <f t="shared" si="2"/>
        <v>2174.8946299386248</v>
      </c>
      <c r="H67" s="39">
        <f t="shared" si="3"/>
        <v>687.11543763974896</v>
      </c>
      <c r="I67" s="37">
        <f t="shared" si="4"/>
        <v>2862.0100675783738</v>
      </c>
      <c r="J67" s="40">
        <f t="shared" si="10"/>
        <v>-210.31981854287264</v>
      </c>
      <c r="K67" s="37">
        <f t="shared" si="5"/>
        <v>2651.690249035501</v>
      </c>
      <c r="L67" s="37">
        <f t="shared" si="6"/>
        <v>15918499.995870914</v>
      </c>
      <c r="M67" s="37">
        <f t="shared" si="7"/>
        <v>14748701.165135456</v>
      </c>
      <c r="N67" s="41">
        <f>'jan-juli'!M67</f>
        <v>14267404.794028245</v>
      </c>
      <c r="O67" s="41">
        <f t="shared" si="9"/>
        <v>481296.37110721134</v>
      </c>
      <c r="Q67" s="63"/>
      <c r="R67" s="64"/>
      <c r="S67" s="64"/>
      <c r="T67" s="64"/>
    </row>
    <row r="68" spans="1:20" s="34" customFormat="1" x14ac:dyDescent="0.3">
      <c r="A68" s="33">
        <v>438</v>
      </c>
      <c r="B68" s="34" t="s">
        <v>123</v>
      </c>
      <c r="C68" s="36">
        <v>30655</v>
      </c>
      <c r="D68" s="36">
        <v>2418</v>
      </c>
      <c r="E68" s="37">
        <f t="shared" si="1"/>
        <v>12677.832919768403</v>
      </c>
      <c r="F68" s="38">
        <f t="shared" si="8"/>
        <v>0.76297228133329309</v>
      </c>
      <c r="G68" s="39">
        <f t="shared" si="2"/>
        <v>2363.1247594152314</v>
      </c>
      <c r="H68" s="39">
        <f t="shared" si="3"/>
        <v>796.91634650110279</v>
      </c>
      <c r="I68" s="37">
        <f t="shared" si="4"/>
        <v>3160.0411059163343</v>
      </c>
      <c r="J68" s="40">
        <f t="shared" si="10"/>
        <v>-210.31981854287264</v>
      </c>
      <c r="K68" s="37">
        <f t="shared" si="5"/>
        <v>2949.7212873734616</v>
      </c>
      <c r="L68" s="37">
        <f t="shared" si="6"/>
        <v>7640979.3941056961</v>
      </c>
      <c r="M68" s="37">
        <f t="shared" si="7"/>
        <v>7132426.0728690298</v>
      </c>
      <c r="N68" s="41">
        <f>'jan-juli'!M68</f>
        <v>6938038.8694642745</v>
      </c>
      <c r="O68" s="41">
        <f t="shared" si="9"/>
        <v>194387.20340475533</v>
      </c>
      <c r="Q68" s="63"/>
      <c r="R68" s="64"/>
      <c r="S68" s="64"/>
      <c r="T68" s="64"/>
    </row>
    <row r="69" spans="1:20" s="34" customFormat="1" x14ac:dyDescent="0.3">
      <c r="A69" s="33">
        <v>439</v>
      </c>
      <c r="B69" s="34" t="s">
        <v>124</v>
      </c>
      <c r="C69" s="36">
        <v>18764</v>
      </c>
      <c r="D69" s="36">
        <v>1597</v>
      </c>
      <c r="E69" s="37">
        <f t="shared" si="1"/>
        <v>11749.530369442706</v>
      </c>
      <c r="F69" s="38">
        <f t="shared" si="8"/>
        <v>0.70710554771471734</v>
      </c>
      <c r="G69" s="39">
        <f t="shared" si="2"/>
        <v>2920.10628961065</v>
      </c>
      <c r="H69" s="39">
        <f t="shared" si="3"/>
        <v>1121.8222391150969</v>
      </c>
      <c r="I69" s="37">
        <f t="shared" si="4"/>
        <v>4041.9285287257471</v>
      </c>
      <c r="J69" s="40">
        <f t="shared" si="10"/>
        <v>-210.31981854287264</v>
      </c>
      <c r="K69" s="37">
        <f t="shared" si="5"/>
        <v>3831.6087101828743</v>
      </c>
      <c r="L69" s="37">
        <f t="shared" si="6"/>
        <v>6454959.8603750179</v>
      </c>
      <c r="M69" s="37">
        <f t="shared" si="7"/>
        <v>6119079.1101620505</v>
      </c>
      <c r="N69" s="41">
        <f>'jan-juli'!M69</f>
        <v>5918066.0564658567</v>
      </c>
      <c r="O69" s="41">
        <f t="shared" si="9"/>
        <v>201013.05369619373</v>
      </c>
      <c r="Q69" s="63"/>
      <c r="R69" s="64"/>
      <c r="S69" s="64"/>
      <c r="T69" s="64"/>
    </row>
    <row r="70" spans="1:20" s="34" customFormat="1" x14ac:dyDescent="0.3">
      <c r="A70" s="33">
        <v>441</v>
      </c>
      <c r="B70" s="34" t="s">
        <v>125</v>
      </c>
      <c r="C70" s="36">
        <v>23796</v>
      </c>
      <c r="D70" s="36">
        <v>1991</v>
      </c>
      <c r="E70" s="37">
        <f t="shared" si="1"/>
        <v>11951.783023606227</v>
      </c>
      <c r="F70" s="38">
        <f t="shared" si="8"/>
        <v>0.71927743623300167</v>
      </c>
      <c r="G70" s="39">
        <f t="shared" si="2"/>
        <v>2798.7546971125371</v>
      </c>
      <c r="H70" s="39">
        <f t="shared" si="3"/>
        <v>1051.0338101578643</v>
      </c>
      <c r="I70" s="37">
        <f t="shared" si="4"/>
        <v>3849.7885072704012</v>
      </c>
      <c r="J70" s="40">
        <f t="shared" si="10"/>
        <v>-210.31981854287264</v>
      </c>
      <c r="K70" s="37">
        <f t="shared" si="5"/>
        <v>3639.4686887275284</v>
      </c>
      <c r="L70" s="37">
        <f t="shared" si="6"/>
        <v>7664928.9179753689</v>
      </c>
      <c r="M70" s="37">
        <f t="shared" si="7"/>
        <v>7246182.1592565086</v>
      </c>
      <c r="N70" s="41">
        <f>'jan-juli'!M70</f>
        <v>7150291.6208037101</v>
      </c>
      <c r="O70" s="41">
        <f t="shared" si="9"/>
        <v>95890.538452798501</v>
      </c>
      <c r="Q70" s="63"/>
      <c r="R70" s="64"/>
      <c r="S70" s="64"/>
      <c r="T70" s="64"/>
    </row>
    <row r="71" spans="1:20" s="34" customFormat="1" x14ac:dyDescent="0.3">
      <c r="A71" s="33">
        <v>501</v>
      </c>
      <c r="B71" s="34" t="s">
        <v>126</v>
      </c>
      <c r="C71" s="36">
        <v>407657</v>
      </c>
      <c r="D71" s="36">
        <v>27300</v>
      </c>
      <c r="E71" s="37">
        <f t="shared" si="1"/>
        <v>14932.490842490843</v>
      </c>
      <c r="F71" s="38">
        <f t="shared" si="8"/>
        <v>0.89866120465419985</v>
      </c>
      <c r="G71" s="39">
        <f t="shared" si="2"/>
        <v>1010.3300057817679</v>
      </c>
      <c r="H71" s="39">
        <f t="shared" si="3"/>
        <v>7.7860735482490773</v>
      </c>
      <c r="I71" s="37">
        <f t="shared" si="4"/>
        <v>1018.116079330017</v>
      </c>
      <c r="J71" s="40">
        <f t="shared" si="10"/>
        <v>-210.31981854287264</v>
      </c>
      <c r="K71" s="37">
        <f t="shared" si="5"/>
        <v>807.79626078714432</v>
      </c>
      <c r="L71" s="37">
        <f t="shared" si="6"/>
        <v>27794568.965709463</v>
      </c>
      <c r="M71" s="37">
        <f t="shared" si="7"/>
        <v>22052837.919489041</v>
      </c>
      <c r="N71" s="41">
        <f>'jan-juli'!M71</f>
        <v>20425181.133163467</v>
      </c>
      <c r="O71" s="41">
        <f t="shared" si="9"/>
        <v>1627656.7863255739</v>
      </c>
      <c r="Q71" s="63"/>
      <c r="R71" s="64"/>
      <c r="S71" s="64"/>
      <c r="T71" s="64"/>
    </row>
    <row r="72" spans="1:20" s="34" customFormat="1" x14ac:dyDescent="0.3">
      <c r="A72" s="33">
        <v>502</v>
      </c>
      <c r="B72" s="34" t="s">
        <v>127</v>
      </c>
      <c r="C72" s="36">
        <v>399806</v>
      </c>
      <c r="D72" s="36">
        <v>30063</v>
      </c>
      <c r="E72" s="37">
        <f t="shared" ref="E72:E135" si="11">(C72*1000)/D72</f>
        <v>13298.938894987194</v>
      </c>
      <c r="F72" s="38">
        <f t="shared" si="8"/>
        <v>0.80035143326417979</v>
      </c>
      <c r="G72" s="39">
        <f t="shared" ref="G72:G135" si="12">(E$437-E72)*0.6</f>
        <v>1990.4611742839572</v>
      </c>
      <c r="H72" s="39">
        <f t="shared" ref="H72:H135" si="13">IF(E72&gt;=E$437*0.9,0,IF(E72&lt;0.9*E$437,(E$437*0.9-E72)*0.35))</f>
        <v>579.52925517452616</v>
      </c>
      <c r="I72" s="37">
        <f t="shared" ref="I72:I135" si="14">G72+H72</f>
        <v>2569.9904294584835</v>
      </c>
      <c r="J72" s="40">
        <f t="shared" si="10"/>
        <v>-210.31981854287264</v>
      </c>
      <c r="K72" s="37">
        <f t="shared" ref="K72:K135" si="15">I72+J72</f>
        <v>2359.6706109156107</v>
      </c>
      <c r="L72" s="37">
        <f t="shared" ref="L72:L135" si="16">(I72*D72)</f>
        <v>77261622.280810386</v>
      </c>
      <c r="M72" s="37">
        <f t="shared" ref="M72:M135" si="17">(K72*D72)</f>
        <v>70938777.575956002</v>
      </c>
      <c r="N72" s="41">
        <f>'jan-juli'!M72</f>
        <v>69167904.417991906</v>
      </c>
      <c r="O72" s="41">
        <f t="shared" si="9"/>
        <v>1770873.1579640955</v>
      </c>
      <c r="Q72" s="63"/>
      <c r="R72" s="64"/>
      <c r="S72" s="64"/>
      <c r="T72" s="64"/>
    </row>
    <row r="73" spans="1:20" s="34" customFormat="1" x14ac:dyDescent="0.3">
      <c r="A73" s="33">
        <v>511</v>
      </c>
      <c r="B73" s="34" t="s">
        <v>128</v>
      </c>
      <c r="C73" s="36">
        <v>34388</v>
      </c>
      <c r="D73" s="36">
        <v>2745</v>
      </c>
      <c r="E73" s="37">
        <f t="shared" si="11"/>
        <v>12527.504553734061</v>
      </c>
      <c r="F73" s="38">
        <f t="shared" ref="F73:F136" si="18">IF(ISNUMBER(C73),E73/E$437,"")</f>
        <v>0.75392527960135802</v>
      </c>
      <c r="G73" s="39">
        <f t="shared" si="12"/>
        <v>2453.3217790358367</v>
      </c>
      <c r="H73" s="39">
        <f t="shared" si="13"/>
        <v>849.5312746131226</v>
      </c>
      <c r="I73" s="37">
        <f t="shared" si="14"/>
        <v>3302.8530536489593</v>
      </c>
      <c r="J73" s="40">
        <f t="shared" si="10"/>
        <v>-210.31981854287264</v>
      </c>
      <c r="K73" s="37">
        <f t="shared" si="15"/>
        <v>3092.5332351060865</v>
      </c>
      <c r="L73" s="37">
        <f t="shared" si="16"/>
        <v>9066331.6322663929</v>
      </c>
      <c r="M73" s="37">
        <f t="shared" si="17"/>
        <v>8489003.7303662077</v>
      </c>
      <c r="N73" s="41">
        <f>'jan-juli'!M73</f>
        <v>8418753.7413893435</v>
      </c>
      <c r="O73" s="41">
        <f t="shared" ref="O73:O136" si="19">M73-N73</f>
        <v>70249.988976864144</v>
      </c>
      <c r="Q73" s="63"/>
      <c r="R73" s="64"/>
      <c r="S73" s="64"/>
      <c r="T73" s="64"/>
    </row>
    <row r="74" spans="1:20" s="34" customFormat="1" x14ac:dyDescent="0.3">
      <c r="A74" s="33">
        <v>512</v>
      </c>
      <c r="B74" s="34" t="s">
        <v>129</v>
      </c>
      <c r="C74" s="36">
        <v>26443</v>
      </c>
      <c r="D74" s="36">
        <v>2059</v>
      </c>
      <c r="E74" s="37">
        <f t="shared" si="11"/>
        <v>12842.642059252064</v>
      </c>
      <c r="F74" s="38">
        <f t="shared" si="18"/>
        <v>0.77289075919399697</v>
      </c>
      <c r="G74" s="39">
        <f t="shared" si="12"/>
        <v>2264.239275725035</v>
      </c>
      <c r="H74" s="39">
        <f t="shared" si="13"/>
        <v>739.23314768182138</v>
      </c>
      <c r="I74" s="37">
        <f t="shared" si="14"/>
        <v>3003.4724234068563</v>
      </c>
      <c r="J74" s="40">
        <f t="shared" ref="J74:J137" si="20">I$439</f>
        <v>-210.31981854287264</v>
      </c>
      <c r="K74" s="37">
        <f t="shared" si="15"/>
        <v>2793.1526048639835</v>
      </c>
      <c r="L74" s="37">
        <f t="shared" si="16"/>
        <v>6184149.7197947167</v>
      </c>
      <c r="M74" s="37">
        <f t="shared" si="17"/>
        <v>5751101.2134149419</v>
      </c>
      <c r="N74" s="41">
        <f>'jan-juli'!M74</f>
        <v>5845819.6369838472</v>
      </c>
      <c r="O74" s="41">
        <f t="shared" si="19"/>
        <v>-94718.423568905331</v>
      </c>
      <c r="Q74" s="63"/>
      <c r="R74" s="64"/>
      <c r="S74" s="64"/>
      <c r="T74" s="64"/>
    </row>
    <row r="75" spans="1:20" s="34" customFormat="1" x14ac:dyDescent="0.3">
      <c r="A75" s="33">
        <v>513</v>
      </c>
      <c r="B75" s="34" t="s">
        <v>130</v>
      </c>
      <c r="C75" s="36">
        <v>40174</v>
      </c>
      <c r="D75" s="36">
        <v>2245</v>
      </c>
      <c r="E75" s="37">
        <f t="shared" si="11"/>
        <v>17894.877505567929</v>
      </c>
      <c r="F75" s="38">
        <f t="shared" si="18"/>
        <v>1.0769423765881596</v>
      </c>
      <c r="G75" s="39">
        <f t="shared" si="12"/>
        <v>-767.10199206448374</v>
      </c>
      <c r="H75" s="39">
        <f t="shared" si="13"/>
        <v>0</v>
      </c>
      <c r="I75" s="37">
        <f t="shared" si="14"/>
        <v>-767.10199206448374</v>
      </c>
      <c r="J75" s="40">
        <f t="shared" si="20"/>
        <v>-210.31981854287264</v>
      </c>
      <c r="K75" s="37">
        <f t="shared" si="15"/>
        <v>-977.42181060735641</v>
      </c>
      <c r="L75" s="37">
        <f t="shared" si="16"/>
        <v>-1722143.9721847661</v>
      </c>
      <c r="M75" s="37">
        <f t="shared" si="17"/>
        <v>-2194311.9648135151</v>
      </c>
      <c r="N75" s="41">
        <f>'jan-juli'!M75</f>
        <v>-2371048.1449101819</v>
      </c>
      <c r="O75" s="41">
        <f t="shared" si="19"/>
        <v>176736.18009666679</v>
      </c>
      <c r="Q75" s="63"/>
      <c r="R75" s="64"/>
      <c r="S75" s="64"/>
      <c r="T75" s="64"/>
    </row>
    <row r="76" spans="1:20" s="34" customFormat="1" x14ac:dyDescent="0.3">
      <c r="A76" s="33">
        <v>514</v>
      </c>
      <c r="B76" s="34" t="s">
        <v>131</v>
      </c>
      <c r="C76" s="36">
        <v>29989</v>
      </c>
      <c r="D76" s="36">
        <v>2356</v>
      </c>
      <c r="E76" s="37">
        <f t="shared" si="11"/>
        <v>12728.777589134126</v>
      </c>
      <c r="F76" s="38">
        <f t="shared" si="18"/>
        <v>0.7660382130941642</v>
      </c>
      <c r="G76" s="39">
        <f t="shared" si="12"/>
        <v>2332.5579577957978</v>
      </c>
      <c r="H76" s="39">
        <f t="shared" si="13"/>
        <v>779.08571222309979</v>
      </c>
      <c r="I76" s="37">
        <f t="shared" si="14"/>
        <v>3111.6436700188979</v>
      </c>
      <c r="J76" s="40">
        <f t="shared" si="20"/>
        <v>-210.31981854287264</v>
      </c>
      <c r="K76" s="37">
        <f t="shared" si="15"/>
        <v>2901.3238514760251</v>
      </c>
      <c r="L76" s="37">
        <f t="shared" si="16"/>
        <v>7331032.4865645235</v>
      </c>
      <c r="M76" s="37">
        <f t="shared" si="17"/>
        <v>6835518.9940775149</v>
      </c>
      <c r="N76" s="41">
        <f>'jan-juli'!M76</f>
        <v>7264614.7958882665</v>
      </c>
      <c r="O76" s="41">
        <f t="shared" si="19"/>
        <v>-429095.80181075167</v>
      </c>
      <c r="Q76" s="63"/>
      <c r="R76" s="64"/>
      <c r="S76" s="64"/>
      <c r="T76" s="64"/>
    </row>
    <row r="77" spans="1:20" s="34" customFormat="1" x14ac:dyDescent="0.3">
      <c r="A77" s="33">
        <v>515</v>
      </c>
      <c r="B77" s="34" t="s">
        <v>132</v>
      </c>
      <c r="C77" s="36">
        <v>45028</v>
      </c>
      <c r="D77" s="36">
        <v>3675</v>
      </c>
      <c r="E77" s="37">
        <f t="shared" si="11"/>
        <v>12252.517006802722</v>
      </c>
      <c r="F77" s="38">
        <f t="shared" si="18"/>
        <v>0.73737608879341643</v>
      </c>
      <c r="G77" s="39">
        <f t="shared" si="12"/>
        <v>2618.3143071946402</v>
      </c>
      <c r="H77" s="39">
        <f t="shared" si="13"/>
        <v>945.77691603909125</v>
      </c>
      <c r="I77" s="37">
        <f t="shared" si="14"/>
        <v>3564.0912232337314</v>
      </c>
      <c r="J77" s="40">
        <f t="shared" si="20"/>
        <v>-210.31981854287264</v>
      </c>
      <c r="K77" s="37">
        <f t="shared" si="15"/>
        <v>3353.7714046908586</v>
      </c>
      <c r="L77" s="37">
        <f t="shared" si="16"/>
        <v>13098035.245383963</v>
      </c>
      <c r="M77" s="37">
        <f t="shared" si="17"/>
        <v>12325109.912238905</v>
      </c>
      <c r="N77" s="41">
        <f>'jan-juli'!M77</f>
        <v>11835464.845029449</v>
      </c>
      <c r="O77" s="41">
        <f t="shared" si="19"/>
        <v>489645.06720945612</v>
      </c>
      <c r="Q77" s="63"/>
      <c r="R77" s="64"/>
      <c r="S77" s="64"/>
      <c r="T77" s="64"/>
    </row>
    <row r="78" spans="1:20" s="34" customFormat="1" x14ac:dyDescent="0.3">
      <c r="A78" s="33">
        <v>516</v>
      </c>
      <c r="B78" s="34" t="s">
        <v>133</v>
      </c>
      <c r="C78" s="36">
        <v>101990</v>
      </c>
      <c r="D78" s="36">
        <v>5754</v>
      </c>
      <c r="E78" s="37">
        <f t="shared" si="11"/>
        <v>17725.060827250607</v>
      </c>
      <c r="F78" s="38">
        <f t="shared" si="18"/>
        <v>1.066722537023767</v>
      </c>
      <c r="G78" s="39">
        <f t="shared" si="12"/>
        <v>-665.21198507409065</v>
      </c>
      <c r="H78" s="39">
        <f t="shared" si="13"/>
        <v>0</v>
      </c>
      <c r="I78" s="37">
        <f t="shared" si="14"/>
        <v>-665.21198507409065</v>
      </c>
      <c r="J78" s="40">
        <f t="shared" si="20"/>
        <v>-210.31981854287264</v>
      </c>
      <c r="K78" s="37">
        <f t="shared" si="15"/>
        <v>-875.53180361696332</v>
      </c>
      <c r="L78" s="37">
        <f t="shared" si="16"/>
        <v>-3827629.7621163176</v>
      </c>
      <c r="M78" s="37">
        <f t="shared" si="17"/>
        <v>-5037809.9980120072</v>
      </c>
      <c r="N78" s="41">
        <f>'jan-juli'!M78</f>
        <v>-5031347.361164012</v>
      </c>
      <c r="O78" s="41">
        <f t="shared" si="19"/>
        <v>-6462.6368479952216</v>
      </c>
      <c r="Q78" s="63"/>
      <c r="R78" s="64"/>
      <c r="S78" s="64"/>
      <c r="T78" s="64"/>
    </row>
    <row r="79" spans="1:20" s="34" customFormat="1" x14ac:dyDescent="0.3">
      <c r="A79" s="33">
        <v>517</v>
      </c>
      <c r="B79" s="34" t="s">
        <v>134</v>
      </c>
      <c r="C79" s="36">
        <v>66353</v>
      </c>
      <c r="D79" s="36">
        <v>5965</v>
      </c>
      <c r="E79" s="37">
        <f t="shared" si="11"/>
        <v>11123.721709974854</v>
      </c>
      <c r="F79" s="38">
        <f t="shared" si="18"/>
        <v>0.66944338071709142</v>
      </c>
      <c r="G79" s="39">
        <f t="shared" si="12"/>
        <v>3295.5914852913611</v>
      </c>
      <c r="H79" s="39">
        <f t="shared" si="13"/>
        <v>1340.855269928845</v>
      </c>
      <c r="I79" s="37">
        <f t="shared" si="14"/>
        <v>4636.4467552202059</v>
      </c>
      <c r="J79" s="40">
        <f t="shared" si="20"/>
        <v>-210.31981854287264</v>
      </c>
      <c r="K79" s="37">
        <f t="shared" si="15"/>
        <v>4426.1269366773331</v>
      </c>
      <c r="L79" s="37">
        <f t="shared" si="16"/>
        <v>27656404.894888528</v>
      </c>
      <c r="M79" s="37">
        <f t="shared" si="17"/>
        <v>26401847.177280292</v>
      </c>
      <c r="N79" s="41">
        <f>'jan-juli'!M79</f>
        <v>26131036.272272285</v>
      </c>
      <c r="O79" s="41">
        <f t="shared" si="19"/>
        <v>270810.90500800684</v>
      </c>
      <c r="Q79" s="63"/>
      <c r="R79" s="64"/>
      <c r="S79" s="64"/>
      <c r="T79" s="64"/>
    </row>
    <row r="80" spans="1:20" s="34" customFormat="1" x14ac:dyDescent="0.3">
      <c r="A80" s="33">
        <v>519</v>
      </c>
      <c r="B80" s="34" t="s">
        <v>135</v>
      </c>
      <c r="C80" s="36">
        <v>45528</v>
      </c>
      <c r="D80" s="36">
        <v>3204</v>
      </c>
      <c r="E80" s="37">
        <f t="shared" si="11"/>
        <v>14209.737827715357</v>
      </c>
      <c r="F80" s="38">
        <f t="shared" si="18"/>
        <v>0.8551647711538094</v>
      </c>
      <c r="G80" s="39">
        <f t="shared" si="12"/>
        <v>1443.9818146470595</v>
      </c>
      <c r="H80" s="39">
        <f t="shared" si="13"/>
        <v>260.74962871966915</v>
      </c>
      <c r="I80" s="37">
        <f t="shared" si="14"/>
        <v>1704.7314433667286</v>
      </c>
      <c r="J80" s="40">
        <f t="shared" si="20"/>
        <v>-210.31981854287264</v>
      </c>
      <c r="K80" s="37">
        <f t="shared" si="15"/>
        <v>1494.4116248238561</v>
      </c>
      <c r="L80" s="37">
        <f t="shared" si="16"/>
        <v>5461959.5445469981</v>
      </c>
      <c r="M80" s="37">
        <f t="shared" si="17"/>
        <v>4788094.8459356353</v>
      </c>
      <c r="N80" s="41">
        <f>'jan-juli'!M80</f>
        <v>4305855.3506052671</v>
      </c>
      <c r="O80" s="41">
        <f t="shared" si="19"/>
        <v>482239.49533036817</v>
      </c>
      <c r="Q80" s="63"/>
      <c r="R80" s="64"/>
      <c r="S80" s="64"/>
      <c r="T80" s="64"/>
    </row>
    <row r="81" spans="1:20" s="34" customFormat="1" x14ac:dyDescent="0.3">
      <c r="A81" s="33">
        <v>520</v>
      </c>
      <c r="B81" s="34" t="s">
        <v>136</v>
      </c>
      <c r="C81" s="36">
        <v>58548</v>
      </c>
      <c r="D81" s="36">
        <v>4459</v>
      </c>
      <c r="E81" s="37">
        <f t="shared" si="11"/>
        <v>13130.298273155417</v>
      </c>
      <c r="F81" s="38">
        <f t="shared" si="18"/>
        <v>0.79020237066186194</v>
      </c>
      <c r="G81" s="39">
        <f t="shared" si="12"/>
        <v>2091.6455473830233</v>
      </c>
      <c r="H81" s="39">
        <f t="shared" si="13"/>
        <v>638.55347281564809</v>
      </c>
      <c r="I81" s="37">
        <f t="shared" si="14"/>
        <v>2730.1990201986714</v>
      </c>
      <c r="J81" s="40">
        <f t="shared" si="20"/>
        <v>-210.31981854287264</v>
      </c>
      <c r="K81" s="37">
        <f t="shared" si="15"/>
        <v>2519.8792016557986</v>
      </c>
      <c r="L81" s="37">
        <f t="shared" si="16"/>
        <v>12173957.431065876</v>
      </c>
      <c r="M81" s="37">
        <f t="shared" si="17"/>
        <v>11236141.360183205</v>
      </c>
      <c r="N81" s="41">
        <f>'jan-juli'!M81</f>
        <v>11254446.678635733</v>
      </c>
      <c r="O81" s="41">
        <f t="shared" si="19"/>
        <v>-18305.318452527747</v>
      </c>
      <c r="Q81" s="63"/>
      <c r="R81" s="64"/>
      <c r="S81" s="64"/>
      <c r="T81" s="64"/>
    </row>
    <row r="82" spans="1:20" s="34" customFormat="1" x14ac:dyDescent="0.3">
      <c r="A82" s="33">
        <v>521</v>
      </c>
      <c r="B82" s="34" t="s">
        <v>137</v>
      </c>
      <c r="C82" s="36">
        <v>73311</v>
      </c>
      <c r="D82" s="36">
        <v>5065</v>
      </c>
      <c r="E82" s="37">
        <f t="shared" si="11"/>
        <v>14474.037512339586</v>
      </c>
      <c r="F82" s="38">
        <f t="shared" si="18"/>
        <v>0.87107074929767514</v>
      </c>
      <c r="G82" s="39">
        <f t="shared" si="12"/>
        <v>1285.4020038725218</v>
      </c>
      <c r="H82" s="39">
        <f t="shared" si="13"/>
        <v>168.24473910118886</v>
      </c>
      <c r="I82" s="37">
        <f t="shared" si="14"/>
        <v>1453.6467429737106</v>
      </c>
      <c r="J82" s="40">
        <f t="shared" si="20"/>
        <v>-210.31981854287264</v>
      </c>
      <c r="K82" s="37">
        <f t="shared" si="15"/>
        <v>1243.3269244308381</v>
      </c>
      <c r="L82" s="37">
        <f t="shared" si="16"/>
        <v>7362720.7531618439</v>
      </c>
      <c r="M82" s="37">
        <f t="shared" si="17"/>
        <v>6297450.8722421946</v>
      </c>
      <c r="N82" s="41">
        <f>'jan-juli'!M82</f>
        <v>6107544.881652832</v>
      </c>
      <c r="O82" s="41">
        <f t="shared" si="19"/>
        <v>189905.99058936257</v>
      </c>
      <c r="Q82" s="63"/>
      <c r="R82" s="64"/>
      <c r="S82" s="64"/>
      <c r="T82" s="64"/>
    </row>
    <row r="83" spans="1:20" s="34" customFormat="1" x14ac:dyDescent="0.3">
      <c r="A83" s="33">
        <v>522</v>
      </c>
      <c r="B83" s="34" t="s">
        <v>138</v>
      </c>
      <c r="C83" s="36">
        <v>80196</v>
      </c>
      <c r="D83" s="36">
        <v>6210</v>
      </c>
      <c r="E83" s="37">
        <f t="shared" si="11"/>
        <v>12914.009661835749</v>
      </c>
      <c r="F83" s="38">
        <f t="shared" si="18"/>
        <v>0.7771857757714481</v>
      </c>
      <c r="G83" s="39">
        <f t="shared" si="12"/>
        <v>2221.4187141748239</v>
      </c>
      <c r="H83" s="39">
        <f t="shared" si="13"/>
        <v>714.25448677753172</v>
      </c>
      <c r="I83" s="37">
        <f t="shared" si="14"/>
        <v>2935.6732009523557</v>
      </c>
      <c r="J83" s="40">
        <f t="shared" si="20"/>
        <v>-210.31981854287264</v>
      </c>
      <c r="K83" s="37">
        <f t="shared" si="15"/>
        <v>2725.3533824094829</v>
      </c>
      <c r="L83" s="37">
        <f t="shared" si="16"/>
        <v>18230530.57791413</v>
      </c>
      <c r="M83" s="37">
        <f t="shared" si="17"/>
        <v>16924444.504762888</v>
      </c>
      <c r="N83" s="41">
        <f>'jan-juli'!M83</f>
        <v>16922330.595274258</v>
      </c>
      <c r="O83" s="41">
        <f t="shared" si="19"/>
        <v>2113.9094886295497</v>
      </c>
      <c r="Q83" s="63"/>
      <c r="R83" s="64"/>
      <c r="S83" s="64"/>
      <c r="T83" s="64"/>
    </row>
    <row r="84" spans="1:20" s="34" customFormat="1" x14ac:dyDescent="0.3">
      <c r="A84" s="33">
        <v>528</v>
      </c>
      <c r="B84" s="34" t="s">
        <v>139</v>
      </c>
      <c r="C84" s="36">
        <v>186844</v>
      </c>
      <c r="D84" s="36">
        <v>14796</v>
      </c>
      <c r="E84" s="37">
        <f t="shared" si="11"/>
        <v>12628.007569613408</v>
      </c>
      <c r="F84" s="38">
        <f t="shared" si="18"/>
        <v>0.75997371199446628</v>
      </c>
      <c r="G84" s="39">
        <f t="shared" si="12"/>
        <v>2393.0199695082288</v>
      </c>
      <c r="H84" s="39">
        <f t="shared" si="13"/>
        <v>814.35521905535109</v>
      </c>
      <c r="I84" s="37">
        <f t="shared" si="14"/>
        <v>3207.3751885635797</v>
      </c>
      <c r="J84" s="40">
        <f t="shared" si="20"/>
        <v>-210.31981854287264</v>
      </c>
      <c r="K84" s="37">
        <f t="shared" si="15"/>
        <v>2997.055370020707</v>
      </c>
      <c r="L84" s="37">
        <f t="shared" si="16"/>
        <v>47456323.289986722</v>
      </c>
      <c r="M84" s="37">
        <f t="shared" si="17"/>
        <v>44344431.254826382</v>
      </c>
      <c r="N84" s="41">
        <f>'jan-juli'!M84</f>
        <v>44255472.461783856</v>
      </c>
      <c r="O84" s="41">
        <f t="shared" si="19"/>
        <v>88958.793042525649</v>
      </c>
      <c r="Q84" s="63"/>
      <c r="R84" s="64"/>
      <c r="S84" s="64"/>
      <c r="T84" s="64"/>
    </row>
    <row r="85" spans="1:20" s="34" customFormat="1" x14ac:dyDescent="0.3">
      <c r="A85" s="33">
        <v>529</v>
      </c>
      <c r="B85" s="34" t="s">
        <v>140</v>
      </c>
      <c r="C85" s="36">
        <v>166986</v>
      </c>
      <c r="D85" s="36">
        <v>13152</v>
      </c>
      <c r="E85" s="37">
        <f t="shared" si="11"/>
        <v>12696.624087591241</v>
      </c>
      <c r="F85" s="38">
        <f t="shared" si="18"/>
        <v>0.76410316389606536</v>
      </c>
      <c r="G85" s="39">
        <f t="shared" si="12"/>
        <v>2351.850058721529</v>
      </c>
      <c r="H85" s="39">
        <f t="shared" si="13"/>
        <v>790.33943776310969</v>
      </c>
      <c r="I85" s="37">
        <f t="shared" si="14"/>
        <v>3142.1894964846388</v>
      </c>
      <c r="J85" s="40">
        <f t="shared" si="20"/>
        <v>-210.31981854287264</v>
      </c>
      <c r="K85" s="37">
        <f t="shared" si="15"/>
        <v>2931.869677941766</v>
      </c>
      <c r="L85" s="37">
        <f t="shared" si="16"/>
        <v>41326076.257765971</v>
      </c>
      <c r="M85" s="37">
        <f t="shared" si="17"/>
        <v>38559950.004290104</v>
      </c>
      <c r="N85" s="41">
        <f>'jan-juli'!M85</f>
        <v>37915942.18825233</v>
      </c>
      <c r="O85" s="41">
        <f t="shared" si="19"/>
        <v>644007.81603777409</v>
      </c>
      <c r="Q85" s="63"/>
      <c r="R85" s="64"/>
      <c r="S85" s="64"/>
      <c r="T85" s="64"/>
    </row>
    <row r="86" spans="1:20" s="34" customFormat="1" x14ac:dyDescent="0.3">
      <c r="A86" s="33">
        <v>532</v>
      </c>
      <c r="B86" s="34" t="s">
        <v>141</v>
      </c>
      <c r="C86" s="36">
        <v>83673</v>
      </c>
      <c r="D86" s="36">
        <v>6599</v>
      </c>
      <c r="E86" s="37">
        <f t="shared" si="11"/>
        <v>12679.648431580543</v>
      </c>
      <c r="F86" s="38">
        <f t="shared" si="18"/>
        <v>0.76308154174064047</v>
      </c>
      <c r="G86" s="39">
        <f t="shared" si="12"/>
        <v>2362.035452327948</v>
      </c>
      <c r="H86" s="39">
        <f t="shared" si="13"/>
        <v>796.28091736685394</v>
      </c>
      <c r="I86" s="37">
        <f t="shared" si="14"/>
        <v>3158.3163696948018</v>
      </c>
      <c r="J86" s="40">
        <f t="shared" si="20"/>
        <v>-210.31981854287264</v>
      </c>
      <c r="K86" s="37">
        <f t="shared" si="15"/>
        <v>2947.996551151929</v>
      </c>
      <c r="L86" s="37">
        <f t="shared" si="16"/>
        <v>20841729.723615997</v>
      </c>
      <c r="M86" s="37">
        <f t="shared" si="17"/>
        <v>19453829.241051581</v>
      </c>
      <c r="N86" s="41">
        <f>'jan-juli'!M86</f>
        <v>17321219.540775333</v>
      </c>
      <c r="O86" s="41">
        <f t="shared" si="19"/>
        <v>2132609.7002762482</v>
      </c>
      <c r="Q86" s="63"/>
      <c r="R86" s="64"/>
      <c r="S86" s="64"/>
      <c r="T86" s="64"/>
    </row>
    <row r="87" spans="1:20" s="34" customFormat="1" x14ac:dyDescent="0.3">
      <c r="A87" s="33">
        <v>533</v>
      </c>
      <c r="B87" s="34" t="s">
        <v>142</v>
      </c>
      <c r="C87" s="36">
        <v>130828</v>
      </c>
      <c r="D87" s="36">
        <v>9003</v>
      </c>
      <c r="E87" s="37">
        <f t="shared" si="11"/>
        <v>14531.60057758525</v>
      </c>
      <c r="F87" s="38">
        <f t="shared" si="18"/>
        <v>0.87453498671813679</v>
      </c>
      <c r="G87" s="39">
        <f t="shared" si="12"/>
        <v>1250.8641647251236</v>
      </c>
      <c r="H87" s="39">
        <f t="shared" si="13"/>
        <v>148.0976662652065</v>
      </c>
      <c r="I87" s="37">
        <f t="shared" si="14"/>
        <v>1398.9618309903301</v>
      </c>
      <c r="J87" s="40">
        <f t="shared" si="20"/>
        <v>-210.31981854287264</v>
      </c>
      <c r="K87" s="37">
        <f t="shared" si="15"/>
        <v>1188.6420124474575</v>
      </c>
      <c r="L87" s="37">
        <f t="shared" si="16"/>
        <v>12594853.364405941</v>
      </c>
      <c r="M87" s="37">
        <f t="shared" si="17"/>
        <v>10701344.038064461</v>
      </c>
      <c r="N87" s="41">
        <f>'jan-juli'!M87</f>
        <v>9438165.8774966393</v>
      </c>
      <c r="O87" s="41">
        <f t="shared" si="19"/>
        <v>1263178.1605678219</v>
      </c>
      <c r="Q87" s="63"/>
      <c r="R87" s="64"/>
      <c r="S87" s="64"/>
      <c r="T87" s="64"/>
    </row>
    <row r="88" spans="1:20" s="34" customFormat="1" x14ac:dyDescent="0.3">
      <c r="A88" s="33">
        <v>534</v>
      </c>
      <c r="B88" s="34" t="s">
        <v>143</v>
      </c>
      <c r="C88" s="36">
        <v>189913</v>
      </c>
      <c r="D88" s="36">
        <v>13685</v>
      </c>
      <c r="E88" s="37">
        <f t="shared" si="11"/>
        <v>13877.457069784436</v>
      </c>
      <c r="F88" s="38">
        <f t="shared" si="18"/>
        <v>0.83516758318595108</v>
      </c>
      <c r="G88" s="39">
        <f t="shared" si="12"/>
        <v>1643.3502694056122</v>
      </c>
      <c r="H88" s="39">
        <f t="shared" si="13"/>
        <v>377.04789399549151</v>
      </c>
      <c r="I88" s="37">
        <f t="shared" si="14"/>
        <v>2020.3981634011036</v>
      </c>
      <c r="J88" s="40">
        <f t="shared" si="20"/>
        <v>-210.31981854287264</v>
      </c>
      <c r="K88" s="37">
        <f t="shared" si="15"/>
        <v>1810.078344858231</v>
      </c>
      <c r="L88" s="37">
        <f t="shared" si="16"/>
        <v>27649148.866144102</v>
      </c>
      <c r="M88" s="37">
        <f t="shared" si="17"/>
        <v>24770922.149384893</v>
      </c>
      <c r="N88" s="41">
        <f>'jan-juli'!M88</f>
        <v>24225625.75625252</v>
      </c>
      <c r="O88" s="41">
        <f t="shared" si="19"/>
        <v>545296.39313237369</v>
      </c>
      <c r="Q88" s="63"/>
      <c r="R88" s="64"/>
      <c r="S88" s="64"/>
      <c r="T88" s="64"/>
    </row>
    <row r="89" spans="1:20" s="34" customFormat="1" x14ac:dyDescent="0.3">
      <c r="A89" s="33">
        <v>536</v>
      </c>
      <c r="B89" s="34" t="s">
        <v>144</v>
      </c>
      <c r="C89" s="36">
        <v>62121</v>
      </c>
      <c r="D89" s="36">
        <v>5772</v>
      </c>
      <c r="E89" s="37">
        <f t="shared" si="11"/>
        <v>10762.474012474013</v>
      </c>
      <c r="F89" s="38">
        <f t="shared" si="18"/>
        <v>0.6477029159521045</v>
      </c>
      <c r="G89" s="39">
        <f t="shared" si="12"/>
        <v>3512.3401037918657</v>
      </c>
      <c r="H89" s="39">
        <f t="shared" si="13"/>
        <v>1467.2919640541395</v>
      </c>
      <c r="I89" s="37">
        <f t="shared" si="14"/>
        <v>4979.6320678460052</v>
      </c>
      <c r="J89" s="40">
        <f t="shared" si="20"/>
        <v>-210.31981854287264</v>
      </c>
      <c r="K89" s="37">
        <f t="shared" si="15"/>
        <v>4769.3122493031324</v>
      </c>
      <c r="L89" s="37">
        <f t="shared" si="16"/>
        <v>28742436.295607142</v>
      </c>
      <c r="M89" s="37">
        <f t="shared" si="17"/>
        <v>27528470.302977681</v>
      </c>
      <c r="N89" s="41">
        <f>'jan-juli'!M89</f>
        <v>26889342.785172787</v>
      </c>
      <c r="O89" s="41">
        <f t="shared" si="19"/>
        <v>639127.5178048946</v>
      </c>
      <c r="Q89" s="63"/>
      <c r="R89" s="64"/>
      <c r="S89" s="64"/>
      <c r="T89" s="64"/>
    </row>
    <row r="90" spans="1:20" s="34" customFormat="1" x14ac:dyDescent="0.3">
      <c r="A90" s="33">
        <v>538</v>
      </c>
      <c r="B90" s="34" t="s">
        <v>145</v>
      </c>
      <c r="C90" s="36">
        <v>82516</v>
      </c>
      <c r="D90" s="36">
        <v>6740</v>
      </c>
      <c r="E90" s="37">
        <f t="shared" si="11"/>
        <v>12242.729970326409</v>
      </c>
      <c r="F90" s="38">
        <f t="shared" si="18"/>
        <v>0.73678708926998993</v>
      </c>
      <c r="G90" s="39">
        <f t="shared" si="12"/>
        <v>2624.186529080428</v>
      </c>
      <c r="H90" s="39">
        <f t="shared" si="13"/>
        <v>949.20237880580078</v>
      </c>
      <c r="I90" s="37">
        <f t="shared" si="14"/>
        <v>3573.3889078862289</v>
      </c>
      <c r="J90" s="40">
        <f t="shared" si="20"/>
        <v>-210.31981854287264</v>
      </c>
      <c r="K90" s="37">
        <f t="shared" si="15"/>
        <v>3363.0690893433562</v>
      </c>
      <c r="L90" s="37">
        <f t="shared" si="16"/>
        <v>24084641.239153184</v>
      </c>
      <c r="M90" s="37">
        <f t="shared" si="17"/>
        <v>22667085.662174221</v>
      </c>
      <c r="N90" s="41">
        <f>'jan-juli'!M90</f>
        <v>22028412.191972371</v>
      </c>
      <c r="O90" s="41">
        <f t="shared" si="19"/>
        <v>638673.47020184994</v>
      </c>
      <c r="Q90" s="63"/>
      <c r="R90" s="64"/>
      <c r="S90" s="64"/>
      <c r="T90" s="64"/>
    </row>
    <row r="91" spans="1:20" s="34" customFormat="1" x14ac:dyDescent="0.3">
      <c r="A91" s="33">
        <v>540</v>
      </c>
      <c r="B91" s="34" t="s">
        <v>146</v>
      </c>
      <c r="C91" s="36">
        <v>40217</v>
      </c>
      <c r="D91" s="36">
        <v>3094</v>
      </c>
      <c r="E91" s="37">
        <f t="shared" si="11"/>
        <v>12998.383968972204</v>
      </c>
      <c r="F91" s="38">
        <f t="shared" si="18"/>
        <v>0.78226355665160452</v>
      </c>
      <c r="G91" s="39">
        <f t="shared" si="12"/>
        <v>2170.7941298929509</v>
      </c>
      <c r="H91" s="39">
        <f t="shared" si="13"/>
        <v>684.72347927977239</v>
      </c>
      <c r="I91" s="37">
        <f t="shared" si="14"/>
        <v>2855.5176091727235</v>
      </c>
      <c r="J91" s="40">
        <f t="shared" si="20"/>
        <v>-210.31981854287264</v>
      </c>
      <c r="K91" s="37">
        <f t="shared" si="15"/>
        <v>2645.1977906298507</v>
      </c>
      <c r="L91" s="37">
        <f t="shared" si="16"/>
        <v>8834971.4827804063</v>
      </c>
      <c r="M91" s="37">
        <f t="shared" si="17"/>
        <v>8184241.9642087584</v>
      </c>
      <c r="N91" s="41">
        <f>'jan-juli'!M91</f>
        <v>7961149.7361962218</v>
      </c>
      <c r="O91" s="41">
        <f t="shared" si="19"/>
        <v>223092.22801253665</v>
      </c>
      <c r="Q91" s="63"/>
      <c r="R91" s="64"/>
      <c r="S91" s="64"/>
      <c r="T91" s="64"/>
    </row>
    <row r="92" spans="1:20" s="34" customFormat="1" x14ac:dyDescent="0.3">
      <c r="A92" s="33">
        <v>541</v>
      </c>
      <c r="B92" s="34" t="s">
        <v>147</v>
      </c>
      <c r="C92" s="36">
        <v>15306</v>
      </c>
      <c r="D92" s="36">
        <v>1402</v>
      </c>
      <c r="E92" s="37">
        <f t="shared" si="11"/>
        <v>10917.261055634808</v>
      </c>
      <c r="F92" s="38">
        <f t="shared" si="18"/>
        <v>0.65701824801150388</v>
      </c>
      <c r="G92" s="39">
        <f t="shared" si="12"/>
        <v>3419.4678778953885</v>
      </c>
      <c r="H92" s="39">
        <f t="shared" si="13"/>
        <v>1413.1164989478611</v>
      </c>
      <c r="I92" s="37">
        <f t="shared" si="14"/>
        <v>4832.5843768432496</v>
      </c>
      <c r="J92" s="40">
        <f t="shared" si="20"/>
        <v>-210.31981854287264</v>
      </c>
      <c r="K92" s="37">
        <f t="shared" si="15"/>
        <v>4622.2645583003768</v>
      </c>
      <c r="L92" s="37">
        <f t="shared" si="16"/>
        <v>6775283.2963342359</v>
      </c>
      <c r="M92" s="37">
        <f t="shared" si="17"/>
        <v>6480414.910737128</v>
      </c>
      <c r="N92" s="41">
        <f>'jan-juli'!M92</f>
        <v>6290787.9218316413</v>
      </c>
      <c r="O92" s="41">
        <f t="shared" si="19"/>
        <v>189626.98890548665</v>
      </c>
      <c r="Q92" s="63"/>
      <c r="R92" s="64"/>
      <c r="S92" s="64"/>
      <c r="T92" s="64"/>
    </row>
    <row r="93" spans="1:20" s="34" customFormat="1" x14ac:dyDescent="0.3">
      <c r="A93" s="33">
        <v>542</v>
      </c>
      <c r="B93" s="34" t="s">
        <v>148</v>
      </c>
      <c r="C93" s="36">
        <v>93217</v>
      </c>
      <c r="D93" s="36">
        <v>6466</v>
      </c>
      <c r="E93" s="37">
        <f t="shared" si="11"/>
        <v>14416.486235694401</v>
      </c>
      <c r="F93" s="38">
        <f t="shared" si="18"/>
        <v>0.86760722133406309</v>
      </c>
      <c r="G93" s="39">
        <f t="shared" si="12"/>
        <v>1319.9327698596328</v>
      </c>
      <c r="H93" s="39">
        <f t="shared" si="13"/>
        <v>188.38768592700353</v>
      </c>
      <c r="I93" s="37">
        <f t="shared" si="14"/>
        <v>1508.3204557866363</v>
      </c>
      <c r="J93" s="40">
        <f t="shared" si="20"/>
        <v>-210.31981854287264</v>
      </c>
      <c r="K93" s="37">
        <f t="shared" si="15"/>
        <v>1298.0006372437638</v>
      </c>
      <c r="L93" s="37">
        <f t="shared" si="16"/>
        <v>9752800.0671163909</v>
      </c>
      <c r="M93" s="37">
        <f t="shared" si="17"/>
        <v>8392872.1204181761</v>
      </c>
      <c r="N93" s="41">
        <f>'jan-juli'!M93</f>
        <v>8208415.4797171187</v>
      </c>
      <c r="O93" s="41">
        <f t="shared" si="19"/>
        <v>184456.64070105739</v>
      </c>
      <c r="Q93" s="63"/>
      <c r="R93" s="64"/>
      <c r="S93" s="64"/>
      <c r="T93" s="64"/>
    </row>
    <row r="94" spans="1:20" s="34" customFormat="1" x14ac:dyDescent="0.3">
      <c r="A94" s="33">
        <v>543</v>
      </c>
      <c r="B94" s="34" t="s">
        <v>149</v>
      </c>
      <c r="C94" s="36">
        <v>31312</v>
      </c>
      <c r="D94" s="36">
        <v>2180</v>
      </c>
      <c r="E94" s="37">
        <f t="shared" si="11"/>
        <v>14363.302752293577</v>
      </c>
      <c r="F94" s="38">
        <f t="shared" si="18"/>
        <v>0.8644065541603928</v>
      </c>
      <c r="G94" s="39">
        <f t="shared" si="12"/>
        <v>1351.8428599001272</v>
      </c>
      <c r="H94" s="39">
        <f t="shared" si="13"/>
        <v>207.00190511729195</v>
      </c>
      <c r="I94" s="37">
        <f t="shared" si="14"/>
        <v>1558.8447650174191</v>
      </c>
      <c r="J94" s="40">
        <f t="shared" si="20"/>
        <v>-210.31981854287264</v>
      </c>
      <c r="K94" s="37">
        <f t="shared" si="15"/>
        <v>1348.5249464745466</v>
      </c>
      <c r="L94" s="37">
        <f t="shared" si="16"/>
        <v>3398281.5877379738</v>
      </c>
      <c r="M94" s="37">
        <f t="shared" si="17"/>
        <v>2939784.3833145117</v>
      </c>
      <c r="N94" s="41">
        <f>'jan-juli'!M94</f>
        <v>2750865.8128337967</v>
      </c>
      <c r="O94" s="41">
        <f t="shared" si="19"/>
        <v>188918.57048071502</v>
      </c>
      <c r="Q94" s="63"/>
      <c r="R94" s="64"/>
      <c r="S94" s="64"/>
      <c r="T94" s="64"/>
    </row>
    <row r="95" spans="1:20" s="34" customFormat="1" x14ac:dyDescent="0.3">
      <c r="A95" s="33">
        <v>544</v>
      </c>
      <c r="B95" s="34" t="s">
        <v>150</v>
      </c>
      <c r="C95" s="36">
        <v>50807</v>
      </c>
      <c r="D95" s="36">
        <v>3199</v>
      </c>
      <c r="E95" s="37">
        <f t="shared" si="11"/>
        <v>15882.150672085027</v>
      </c>
      <c r="F95" s="38">
        <f t="shared" si="18"/>
        <v>0.9558132535304914</v>
      </c>
      <c r="G95" s="39">
        <f t="shared" si="12"/>
        <v>440.53410802525758</v>
      </c>
      <c r="H95" s="39">
        <f t="shared" si="13"/>
        <v>0</v>
      </c>
      <c r="I95" s="37">
        <f t="shared" si="14"/>
        <v>440.53410802525758</v>
      </c>
      <c r="J95" s="40">
        <f t="shared" si="20"/>
        <v>-210.31981854287264</v>
      </c>
      <c r="K95" s="37">
        <f t="shared" si="15"/>
        <v>230.21428948238494</v>
      </c>
      <c r="L95" s="37">
        <f t="shared" si="16"/>
        <v>1409268.611572799</v>
      </c>
      <c r="M95" s="37">
        <f t="shared" si="17"/>
        <v>736455.51205414941</v>
      </c>
      <c r="N95" s="41">
        <f>'jan-juli'!M95</f>
        <v>715752.86611684668</v>
      </c>
      <c r="O95" s="41">
        <f t="shared" si="19"/>
        <v>20702.645937302732</v>
      </c>
      <c r="Q95" s="63"/>
      <c r="R95" s="64"/>
      <c r="S95" s="64"/>
      <c r="T95" s="64"/>
    </row>
    <row r="96" spans="1:20" s="34" customFormat="1" x14ac:dyDescent="0.3">
      <c r="A96" s="33">
        <v>545</v>
      </c>
      <c r="B96" s="34" t="s">
        <v>151</v>
      </c>
      <c r="C96" s="36">
        <v>25387</v>
      </c>
      <c r="D96" s="36">
        <v>1619</v>
      </c>
      <c r="E96" s="37">
        <f t="shared" si="11"/>
        <v>15680.667078443483</v>
      </c>
      <c r="F96" s="38">
        <f t="shared" si="18"/>
        <v>0.94368764830562557</v>
      </c>
      <c r="G96" s="39">
        <f t="shared" si="12"/>
        <v>561.42426421018388</v>
      </c>
      <c r="H96" s="39">
        <f t="shared" si="13"/>
        <v>0</v>
      </c>
      <c r="I96" s="37">
        <f t="shared" si="14"/>
        <v>561.42426421018388</v>
      </c>
      <c r="J96" s="40">
        <f t="shared" si="20"/>
        <v>-210.31981854287264</v>
      </c>
      <c r="K96" s="37">
        <f t="shared" si="15"/>
        <v>351.10444566731121</v>
      </c>
      <c r="L96" s="37">
        <f t="shared" si="16"/>
        <v>908945.88375628775</v>
      </c>
      <c r="M96" s="37">
        <f t="shared" si="17"/>
        <v>568438.0975353769</v>
      </c>
      <c r="N96" s="41">
        <f>'jan-juli'!M96</f>
        <v>517966.70529639703</v>
      </c>
      <c r="O96" s="41">
        <f t="shared" si="19"/>
        <v>50471.392238979868</v>
      </c>
      <c r="Q96" s="63"/>
      <c r="R96" s="64"/>
      <c r="S96" s="64"/>
      <c r="T96" s="64"/>
    </row>
    <row r="97" spans="1:20" s="34" customFormat="1" x14ac:dyDescent="0.3">
      <c r="A97" s="33">
        <v>602</v>
      </c>
      <c r="B97" s="34" t="s">
        <v>152</v>
      </c>
      <c r="C97" s="36">
        <v>1065340</v>
      </c>
      <c r="D97" s="36">
        <v>67016</v>
      </c>
      <c r="E97" s="37">
        <f t="shared" si="11"/>
        <v>15896.800763996658</v>
      </c>
      <c r="F97" s="38">
        <f t="shared" si="18"/>
        <v>0.95669491951538776</v>
      </c>
      <c r="G97" s="39">
        <f t="shared" si="12"/>
        <v>431.74405287827864</v>
      </c>
      <c r="H97" s="39">
        <f t="shared" si="13"/>
        <v>0</v>
      </c>
      <c r="I97" s="37">
        <f t="shared" si="14"/>
        <v>431.74405287827864</v>
      </c>
      <c r="J97" s="40">
        <f t="shared" si="20"/>
        <v>-210.31981854287264</v>
      </c>
      <c r="K97" s="37">
        <f t="shared" si="15"/>
        <v>221.424234335406</v>
      </c>
      <c r="L97" s="37">
        <f t="shared" si="16"/>
        <v>28933759.447690722</v>
      </c>
      <c r="M97" s="37">
        <f t="shared" si="17"/>
        <v>14838966.488221569</v>
      </c>
      <c r="N97" s="41">
        <f>'jan-juli'!M97</f>
        <v>14756650.476926135</v>
      </c>
      <c r="O97" s="41">
        <f t="shared" si="19"/>
        <v>82316.011295434088</v>
      </c>
      <c r="Q97" s="63"/>
      <c r="R97" s="64"/>
      <c r="S97" s="64"/>
      <c r="T97" s="64"/>
    </row>
    <row r="98" spans="1:20" s="34" customFormat="1" x14ac:dyDescent="0.3">
      <c r="A98" s="33">
        <v>604</v>
      </c>
      <c r="B98" s="34" t="s">
        <v>153</v>
      </c>
      <c r="C98" s="36">
        <v>493943</v>
      </c>
      <c r="D98" s="36">
        <v>26711</v>
      </c>
      <c r="E98" s="37">
        <f t="shared" si="11"/>
        <v>18492.119351578003</v>
      </c>
      <c r="F98" s="38">
        <f t="shared" si="18"/>
        <v>1.1128853470186564</v>
      </c>
      <c r="G98" s="39">
        <f t="shared" si="12"/>
        <v>-1125.4470996705284</v>
      </c>
      <c r="H98" s="39">
        <f t="shared" si="13"/>
        <v>0</v>
      </c>
      <c r="I98" s="37">
        <f t="shared" si="14"/>
        <v>-1125.4470996705284</v>
      </c>
      <c r="J98" s="40">
        <f t="shared" si="20"/>
        <v>-210.31981854287264</v>
      </c>
      <c r="K98" s="37">
        <f t="shared" si="15"/>
        <v>-1335.7669182134009</v>
      </c>
      <c r="L98" s="37">
        <f t="shared" si="16"/>
        <v>-30061817.479299482</v>
      </c>
      <c r="M98" s="37">
        <f t="shared" si="17"/>
        <v>-35679670.152398154</v>
      </c>
      <c r="N98" s="41">
        <f>'jan-juli'!M98</f>
        <v>-36082319.910332277</v>
      </c>
      <c r="O98" s="41">
        <f t="shared" si="19"/>
        <v>402649.75793412328</v>
      </c>
      <c r="Q98" s="63"/>
      <c r="R98" s="64"/>
      <c r="S98" s="64"/>
      <c r="T98" s="64"/>
    </row>
    <row r="99" spans="1:20" s="34" customFormat="1" x14ac:dyDescent="0.3">
      <c r="A99" s="33">
        <v>605</v>
      </c>
      <c r="B99" s="34" t="s">
        <v>154</v>
      </c>
      <c r="C99" s="36">
        <v>420084</v>
      </c>
      <c r="D99" s="36">
        <v>29712</v>
      </c>
      <c r="E99" s="37">
        <f t="shared" si="11"/>
        <v>14138.529886914377</v>
      </c>
      <c r="F99" s="38">
        <f t="shared" si="18"/>
        <v>0.85087936327804747</v>
      </c>
      <c r="G99" s="39">
        <f t="shared" si="12"/>
        <v>1486.7065791276473</v>
      </c>
      <c r="H99" s="39">
        <f t="shared" si="13"/>
        <v>285.67240800001196</v>
      </c>
      <c r="I99" s="37">
        <f t="shared" si="14"/>
        <v>1772.3789871276592</v>
      </c>
      <c r="J99" s="40">
        <f t="shared" si="20"/>
        <v>-210.31981854287264</v>
      </c>
      <c r="K99" s="37">
        <f t="shared" si="15"/>
        <v>1562.0591685847867</v>
      </c>
      <c r="L99" s="37">
        <f t="shared" si="16"/>
        <v>52660924.465537012</v>
      </c>
      <c r="M99" s="37">
        <f t="shared" si="17"/>
        <v>46411902.016991183</v>
      </c>
      <c r="N99" s="41">
        <f>'jan-juli'!M99</f>
        <v>45650473.775650315</v>
      </c>
      <c r="O99" s="41">
        <f t="shared" si="19"/>
        <v>761428.24134086818</v>
      </c>
      <c r="Q99" s="63"/>
      <c r="R99" s="64"/>
      <c r="S99" s="64"/>
      <c r="T99" s="64"/>
    </row>
    <row r="100" spans="1:20" s="34" customFormat="1" x14ac:dyDescent="0.3">
      <c r="A100" s="33">
        <v>612</v>
      </c>
      <c r="B100" s="34" t="s">
        <v>155</v>
      </c>
      <c r="C100" s="36">
        <v>127429</v>
      </c>
      <c r="D100" s="36">
        <v>6698</v>
      </c>
      <c r="E100" s="37">
        <f t="shared" si="11"/>
        <v>19024.9328157659</v>
      </c>
      <c r="F100" s="38">
        <f t="shared" si="18"/>
        <v>1.1449509142862806</v>
      </c>
      <c r="G100" s="39">
        <f t="shared" si="12"/>
        <v>-1445.1351781832666</v>
      </c>
      <c r="H100" s="39">
        <f t="shared" si="13"/>
        <v>0</v>
      </c>
      <c r="I100" s="37">
        <f t="shared" si="14"/>
        <v>-1445.1351781832666</v>
      </c>
      <c r="J100" s="40">
        <f t="shared" si="20"/>
        <v>-210.31981854287264</v>
      </c>
      <c r="K100" s="37">
        <f t="shared" si="15"/>
        <v>-1655.4549967261391</v>
      </c>
      <c r="L100" s="37">
        <f t="shared" si="16"/>
        <v>-9679515.4234715197</v>
      </c>
      <c r="M100" s="37">
        <f t="shared" si="17"/>
        <v>-11088237.56807168</v>
      </c>
      <c r="N100" s="41">
        <f>'jan-juli'!M100</f>
        <v>-10356628.54102825</v>
      </c>
      <c r="O100" s="41">
        <f t="shared" si="19"/>
        <v>-731609.02704343013</v>
      </c>
      <c r="Q100" s="63"/>
      <c r="R100" s="64"/>
      <c r="S100" s="64"/>
      <c r="T100" s="64"/>
    </row>
    <row r="101" spans="1:20" s="34" customFormat="1" x14ac:dyDescent="0.3">
      <c r="A101" s="33">
        <v>615</v>
      </c>
      <c r="B101" s="34" t="s">
        <v>156</v>
      </c>
      <c r="C101" s="36">
        <v>16033</v>
      </c>
      <c r="D101" s="36">
        <v>1033</v>
      </c>
      <c r="E101" s="37">
        <f t="shared" si="11"/>
        <v>15520.813165537271</v>
      </c>
      <c r="F101" s="38">
        <f t="shared" si="18"/>
        <v>0.93406738391328381</v>
      </c>
      <c r="G101" s="39">
        <f t="shared" si="12"/>
        <v>657.33661195391107</v>
      </c>
      <c r="H101" s="39">
        <f t="shared" si="13"/>
        <v>0</v>
      </c>
      <c r="I101" s="37">
        <f t="shared" si="14"/>
        <v>657.33661195391107</v>
      </c>
      <c r="J101" s="40">
        <f t="shared" si="20"/>
        <v>-210.31981854287264</v>
      </c>
      <c r="K101" s="37">
        <f t="shared" si="15"/>
        <v>447.01679341103841</v>
      </c>
      <c r="L101" s="37">
        <f t="shared" si="16"/>
        <v>679028.72014839016</v>
      </c>
      <c r="M101" s="37">
        <f t="shared" si="17"/>
        <v>461768.34759360267</v>
      </c>
      <c r="N101" s="41">
        <f>'jan-juli'!M101</f>
        <v>464310.31906805409</v>
      </c>
      <c r="O101" s="41">
        <f t="shared" si="19"/>
        <v>-2541.9714744514204</v>
      </c>
      <c r="Q101" s="63"/>
      <c r="R101" s="64"/>
      <c r="S101" s="64"/>
      <c r="T101" s="64"/>
    </row>
    <row r="102" spans="1:20" s="34" customFormat="1" x14ac:dyDescent="0.3">
      <c r="A102" s="33">
        <v>616</v>
      </c>
      <c r="B102" s="34" t="s">
        <v>100</v>
      </c>
      <c r="C102" s="36">
        <v>50035</v>
      </c>
      <c r="D102" s="36">
        <v>3414</v>
      </c>
      <c r="E102" s="37">
        <f t="shared" si="11"/>
        <v>14655.828939660223</v>
      </c>
      <c r="F102" s="38">
        <f t="shared" si="18"/>
        <v>0.88201124842772649</v>
      </c>
      <c r="G102" s="39">
        <f t="shared" si="12"/>
        <v>1176.3271474801397</v>
      </c>
      <c r="H102" s="39">
        <f t="shared" si="13"/>
        <v>104.61773953896591</v>
      </c>
      <c r="I102" s="37">
        <f t="shared" si="14"/>
        <v>1280.9448870191056</v>
      </c>
      <c r="J102" s="40">
        <f t="shared" si="20"/>
        <v>-210.31981854287264</v>
      </c>
      <c r="K102" s="37">
        <f t="shared" si="15"/>
        <v>1070.6250684762331</v>
      </c>
      <c r="L102" s="37">
        <f t="shared" si="16"/>
        <v>4373145.8442832269</v>
      </c>
      <c r="M102" s="37">
        <f t="shared" si="17"/>
        <v>3655113.9837778597</v>
      </c>
      <c r="N102" s="41">
        <f>'jan-juli'!M102</f>
        <v>3449193.341749806</v>
      </c>
      <c r="O102" s="41">
        <f t="shared" si="19"/>
        <v>205920.64202805376</v>
      </c>
      <c r="Q102" s="63"/>
      <c r="R102" s="64"/>
      <c r="S102" s="64"/>
      <c r="T102" s="64"/>
    </row>
    <row r="103" spans="1:20" s="34" customFormat="1" x14ac:dyDescent="0.3">
      <c r="A103" s="33">
        <v>617</v>
      </c>
      <c r="B103" s="34" t="s">
        <v>157</v>
      </c>
      <c r="C103" s="36">
        <v>76679</v>
      </c>
      <c r="D103" s="36">
        <v>4588</v>
      </c>
      <c r="E103" s="37">
        <f t="shared" si="11"/>
        <v>16712.946817785527</v>
      </c>
      <c r="F103" s="38">
        <f t="shared" si="18"/>
        <v>1.0058118956185744</v>
      </c>
      <c r="G103" s="39">
        <f t="shared" si="12"/>
        <v>-57.943579395042612</v>
      </c>
      <c r="H103" s="39">
        <f t="shared" si="13"/>
        <v>0</v>
      </c>
      <c r="I103" s="37">
        <f t="shared" si="14"/>
        <v>-57.943579395042612</v>
      </c>
      <c r="J103" s="40">
        <f t="shared" si="20"/>
        <v>-210.31981854287264</v>
      </c>
      <c r="K103" s="37">
        <f t="shared" si="15"/>
        <v>-268.26339793791527</v>
      </c>
      <c r="L103" s="37">
        <f t="shared" si="16"/>
        <v>-265845.1422644555</v>
      </c>
      <c r="M103" s="37">
        <f t="shared" si="17"/>
        <v>-1230792.4697391554</v>
      </c>
      <c r="N103" s="41">
        <f>'jan-juli'!M103</f>
        <v>-1210170.8190859326</v>
      </c>
      <c r="O103" s="41">
        <f t="shared" si="19"/>
        <v>-20621.650653222809</v>
      </c>
      <c r="Q103" s="63"/>
      <c r="R103" s="64"/>
      <c r="S103" s="64"/>
      <c r="T103" s="64"/>
    </row>
    <row r="104" spans="1:20" s="34" customFormat="1" x14ac:dyDescent="0.3">
      <c r="A104" s="33">
        <v>618</v>
      </c>
      <c r="B104" s="34" t="s">
        <v>158</v>
      </c>
      <c r="C104" s="36">
        <v>42915</v>
      </c>
      <c r="D104" s="36">
        <v>2344</v>
      </c>
      <c r="E104" s="37">
        <f t="shared" si="11"/>
        <v>18308.44709897611</v>
      </c>
      <c r="F104" s="38">
        <f t="shared" si="18"/>
        <v>1.1018316568121245</v>
      </c>
      <c r="G104" s="39">
        <f t="shared" si="12"/>
        <v>-1015.2437481093925</v>
      </c>
      <c r="H104" s="39">
        <f t="shared" si="13"/>
        <v>0</v>
      </c>
      <c r="I104" s="37">
        <f t="shared" si="14"/>
        <v>-1015.2437481093925</v>
      </c>
      <c r="J104" s="40">
        <f t="shared" si="20"/>
        <v>-210.31981854287264</v>
      </c>
      <c r="K104" s="37">
        <f t="shared" si="15"/>
        <v>-1225.5635666522651</v>
      </c>
      <c r="L104" s="37">
        <f t="shared" si="16"/>
        <v>-2379731.3455684162</v>
      </c>
      <c r="M104" s="37">
        <f t="shared" si="17"/>
        <v>-2872721.0002329093</v>
      </c>
      <c r="N104" s="41">
        <f>'jan-juli'!M104</f>
        <v>-2475174.4550866261</v>
      </c>
      <c r="O104" s="41">
        <f t="shared" si="19"/>
        <v>-397546.54514628323</v>
      </c>
      <c r="Q104" s="63"/>
      <c r="R104" s="64"/>
      <c r="S104" s="64"/>
      <c r="T104" s="64"/>
    </row>
    <row r="105" spans="1:20" s="34" customFormat="1" x14ac:dyDescent="0.3">
      <c r="A105" s="33">
        <v>619</v>
      </c>
      <c r="B105" s="34" t="s">
        <v>159</v>
      </c>
      <c r="C105" s="36">
        <v>78219</v>
      </c>
      <c r="D105" s="36">
        <v>4716</v>
      </c>
      <c r="E105" s="37">
        <f t="shared" si="11"/>
        <v>16585.877862595418</v>
      </c>
      <c r="F105" s="38">
        <f t="shared" si="18"/>
        <v>0.99816468246774781</v>
      </c>
      <c r="G105" s="39">
        <f t="shared" si="12"/>
        <v>18.297793719022593</v>
      </c>
      <c r="H105" s="39">
        <f t="shared" si="13"/>
        <v>0</v>
      </c>
      <c r="I105" s="37">
        <f t="shared" si="14"/>
        <v>18.297793719022593</v>
      </c>
      <c r="J105" s="40">
        <f t="shared" si="20"/>
        <v>-210.31981854287264</v>
      </c>
      <c r="K105" s="37">
        <f t="shared" si="15"/>
        <v>-192.02202482385005</v>
      </c>
      <c r="L105" s="37">
        <f t="shared" si="16"/>
        <v>86292.395178910549</v>
      </c>
      <c r="M105" s="37">
        <f t="shared" si="17"/>
        <v>-905575.86906927684</v>
      </c>
      <c r="N105" s="41">
        <f>'jan-juli'!M105</f>
        <v>-1116598.7756776966</v>
      </c>
      <c r="O105" s="41">
        <f t="shared" si="19"/>
        <v>211022.90660841973</v>
      </c>
      <c r="Q105" s="63"/>
      <c r="R105" s="64"/>
      <c r="S105" s="64"/>
      <c r="T105" s="64"/>
    </row>
    <row r="106" spans="1:20" s="34" customFormat="1" x14ac:dyDescent="0.3">
      <c r="A106" s="33">
        <v>620</v>
      </c>
      <c r="B106" s="34" t="s">
        <v>160</v>
      </c>
      <c r="C106" s="36">
        <v>100864</v>
      </c>
      <c r="D106" s="36">
        <v>4471</v>
      </c>
      <c r="E106" s="37">
        <f t="shared" si="11"/>
        <v>22559.606352046521</v>
      </c>
      <c r="F106" s="38">
        <f t="shared" si="18"/>
        <v>1.3576732264362745</v>
      </c>
      <c r="G106" s="39">
        <f t="shared" si="12"/>
        <v>-3565.939299951639</v>
      </c>
      <c r="H106" s="39">
        <f t="shared" si="13"/>
        <v>0</v>
      </c>
      <c r="I106" s="37">
        <f t="shared" si="14"/>
        <v>-3565.939299951639</v>
      </c>
      <c r="J106" s="40">
        <f t="shared" si="20"/>
        <v>-210.31981854287264</v>
      </c>
      <c r="K106" s="37">
        <f t="shared" si="15"/>
        <v>-3776.2591184945118</v>
      </c>
      <c r="L106" s="37">
        <f t="shared" si="16"/>
        <v>-15943314.610083777</v>
      </c>
      <c r="M106" s="37">
        <f t="shared" si="17"/>
        <v>-16883654.518788964</v>
      </c>
      <c r="N106" s="41">
        <f>'jan-juli'!M106</f>
        <v>-16509512.452513775</v>
      </c>
      <c r="O106" s="41">
        <f t="shared" si="19"/>
        <v>-374142.0662751887</v>
      </c>
      <c r="Q106" s="63"/>
      <c r="R106" s="64"/>
      <c r="S106" s="64"/>
      <c r="T106" s="64"/>
    </row>
    <row r="107" spans="1:20" s="34" customFormat="1" x14ac:dyDescent="0.3">
      <c r="A107" s="33">
        <v>621</v>
      </c>
      <c r="B107" s="34" t="s">
        <v>161</v>
      </c>
      <c r="C107" s="36">
        <v>54084</v>
      </c>
      <c r="D107" s="36">
        <v>3520</v>
      </c>
      <c r="E107" s="37">
        <f t="shared" si="11"/>
        <v>15364.772727272728</v>
      </c>
      <c r="F107" s="38">
        <f t="shared" si="18"/>
        <v>0.92467662052995314</v>
      </c>
      <c r="G107" s="39">
        <f t="shared" si="12"/>
        <v>750.96087491263677</v>
      </c>
      <c r="H107" s="39">
        <f t="shared" si="13"/>
        <v>0</v>
      </c>
      <c r="I107" s="37">
        <f t="shared" si="14"/>
        <v>750.96087491263677</v>
      </c>
      <c r="J107" s="40">
        <f t="shared" si="20"/>
        <v>-210.31981854287264</v>
      </c>
      <c r="K107" s="37">
        <f t="shared" si="15"/>
        <v>540.6410563697641</v>
      </c>
      <c r="L107" s="37">
        <f t="shared" si="16"/>
        <v>2643382.2796924813</v>
      </c>
      <c r="M107" s="37">
        <f t="shared" si="17"/>
        <v>1903056.5184215696</v>
      </c>
      <c r="N107" s="41">
        <f>'jan-juli'!M107</f>
        <v>1981331.1937265715</v>
      </c>
      <c r="O107" s="41">
        <f t="shared" si="19"/>
        <v>-78274.675305001903</v>
      </c>
      <c r="Q107" s="63"/>
      <c r="R107" s="64"/>
      <c r="S107" s="64"/>
      <c r="T107" s="64"/>
    </row>
    <row r="108" spans="1:20" s="34" customFormat="1" x14ac:dyDescent="0.3">
      <c r="A108" s="33">
        <v>622</v>
      </c>
      <c r="B108" s="34" t="s">
        <v>162</v>
      </c>
      <c r="C108" s="36">
        <v>38813</v>
      </c>
      <c r="D108" s="36">
        <v>2268</v>
      </c>
      <c r="E108" s="37">
        <f t="shared" si="11"/>
        <v>17113.315696649031</v>
      </c>
      <c r="F108" s="38">
        <f t="shared" si="18"/>
        <v>1.0299067357079263</v>
      </c>
      <c r="G108" s="39">
        <f t="shared" si="12"/>
        <v>-298.16490671314529</v>
      </c>
      <c r="H108" s="39">
        <f t="shared" si="13"/>
        <v>0</v>
      </c>
      <c r="I108" s="37">
        <f t="shared" si="14"/>
        <v>-298.16490671314529</v>
      </c>
      <c r="J108" s="40">
        <f t="shared" si="20"/>
        <v>-210.31981854287264</v>
      </c>
      <c r="K108" s="37">
        <f t="shared" si="15"/>
        <v>-508.4847252560179</v>
      </c>
      <c r="L108" s="37">
        <f t="shared" si="16"/>
        <v>-676238.00842541351</v>
      </c>
      <c r="M108" s="37">
        <f t="shared" si="17"/>
        <v>-1153243.3568806485</v>
      </c>
      <c r="N108" s="41">
        <f>'jan-juli'!M108</f>
        <v>-1232839.1058602654</v>
      </c>
      <c r="O108" s="41">
        <f t="shared" si="19"/>
        <v>79595.74897961691</v>
      </c>
      <c r="Q108" s="63"/>
      <c r="R108" s="64"/>
      <c r="S108" s="64"/>
      <c r="T108" s="64"/>
    </row>
    <row r="109" spans="1:20" s="34" customFormat="1" x14ac:dyDescent="0.3">
      <c r="A109" s="33">
        <v>623</v>
      </c>
      <c r="B109" s="34" t="s">
        <v>163</v>
      </c>
      <c r="C109" s="36">
        <v>194640</v>
      </c>
      <c r="D109" s="36">
        <v>13685</v>
      </c>
      <c r="E109" s="37">
        <f t="shared" si="11"/>
        <v>14222.871757398612</v>
      </c>
      <c r="F109" s="38">
        <f t="shared" si="18"/>
        <v>0.85595519206854465</v>
      </c>
      <c r="G109" s="39">
        <f t="shared" si="12"/>
        <v>1436.1014568371061</v>
      </c>
      <c r="H109" s="39">
        <f t="shared" si="13"/>
        <v>256.15275333052966</v>
      </c>
      <c r="I109" s="37">
        <f t="shared" si="14"/>
        <v>1692.2542101676358</v>
      </c>
      <c r="J109" s="40">
        <f t="shared" si="20"/>
        <v>-210.31981854287264</v>
      </c>
      <c r="K109" s="37">
        <f t="shared" si="15"/>
        <v>1481.9343916247633</v>
      </c>
      <c r="L109" s="37">
        <f t="shared" si="16"/>
        <v>23158498.866144098</v>
      </c>
      <c r="M109" s="37">
        <f t="shared" si="17"/>
        <v>20280272.149384886</v>
      </c>
      <c r="N109" s="41">
        <f>'jan-juli'!M109</f>
        <v>20627975.756252524</v>
      </c>
      <c r="O109" s="41">
        <f t="shared" si="19"/>
        <v>-347703.60686763749</v>
      </c>
      <c r="Q109" s="63"/>
      <c r="R109" s="64"/>
      <c r="S109" s="64"/>
      <c r="T109" s="64"/>
    </row>
    <row r="110" spans="1:20" s="34" customFormat="1" x14ac:dyDescent="0.3">
      <c r="A110" s="33">
        <v>624</v>
      </c>
      <c r="B110" s="34" t="s">
        <v>164</v>
      </c>
      <c r="C110" s="36">
        <v>271037</v>
      </c>
      <c r="D110" s="36">
        <v>18039</v>
      </c>
      <c r="E110" s="37">
        <f t="shared" si="11"/>
        <v>15025.05682133156</v>
      </c>
      <c r="F110" s="38">
        <f t="shared" si="18"/>
        <v>0.90423197345174622</v>
      </c>
      <c r="G110" s="39">
        <f t="shared" si="12"/>
        <v>954.79041847733743</v>
      </c>
      <c r="H110" s="39">
        <f t="shared" si="13"/>
        <v>0</v>
      </c>
      <c r="I110" s="37">
        <f t="shared" si="14"/>
        <v>954.79041847733743</v>
      </c>
      <c r="J110" s="40">
        <f t="shared" si="20"/>
        <v>-210.31981854287264</v>
      </c>
      <c r="K110" s="37">
        <f t="shared" si="15"/>
        <v>744.47059993446476</v>
      </c>
      <c r="L110" s="37">
        <f t="shared" si="16"/>
        <v>17223464.358912691</v>
      </c>
      <c r="M110" s="37">
        <f t="shared" si="17"/>
        <v>13429505.152217809</v>
      </c>
      <c r="N110" s="41">
        <f>'jan-juli'!M110</f>
        <v>12761524.148759563</v>
      </c>
      <c r="O110" s="41">
        <f t="shared" si="19"/>
        <v>667981.00345824659</v>
      </c>
      <c r="Q110" s="63"/>
      <c r="R110" s="64"/>
      <c r="S110" s="64"/>
      <c r="T110" s="64"/>
    </row>
    <row r="111" spans="1:20" s="34" customFormat="1" x14ac:dyDescent="0.3">
      <c r="A111" s="33">
        <v>625</v>
      </c>
      <c r="B111" s="34" t="s">
        <v>165</v>
      </c>
      <c r="C111" s="36">
        <v>338615</v>
      </c>
      <c r="D111" s="36">
        <v>24154</v>
      </c>
      <c r="E111" s="37">
        <f t="shared" si="11"/>
        <v>14019.003063674754</v>
      </c>
      <c r="F111" s="38">
        <f t="shared" si="18"/>
        <v>0.8436860477023661</v>
      </c>
      <c r="G111" s="39">
        <f t="shared" si="12"/>
        <v>1558.4226730714211</v>
      </c>
      <c r="H111" s="39">
        <f t="shared" si="13"/>
        <v>327.50679613388002</v>
      </c>
      <c r="I111" s="37">
        <f t="shared" si="14"/>
        <v>1885.9294692053011</v>
      </c>
      <c r="J111" s="40">
        <f t="shared" si="20"/>
        <v>-210.31981854287264</v>
      </c>
      <c r="K111" s="37">
        <f t="shared" si="15"/>
        <v>1675.6096506624285</v>
      </c>
      <c r="L111" s="37">
        <f t="shared" si="16"/>
        <v>45552740.399184845</v>
      </c>
      <c r="M111" s="37">
        <f t="shared" si="17"/>
        <v>40472675.502100296</v>
      </c>
      <c r="N111" s="41">
        <f>'jan-juli'!M111</f>
        <v>39599388.276691511</v>
      </c>
      <c r="O111" s="41">
        <f t="shared" si="19"/>
        <v>873287.22540878505</v>
      </c>
      <c r="Q111" s="63"/>
      <c r="R111" s="64"/>
      <c r="S111" s="64"/>
      <c r="T111" s="64"/>
    </row>
    <row r="112" spans="1:20" s="34" customFormat="1" x14ac:dyDescent="0.3">
      <c r="A112" s="33">
        <v>626</v>
      </c>
      <c r="B112" s="34" t="s">
        <v>166</v>
      </c>
      <c r="C112" s="36">
        <v>461648</v>
      </c>
      <c r="D112" s="36">
        <v>25378</v>
      </c>
      <c r="E112" s="37">
        <f t="shared" si="11"/>
        <v>18190.873985341634</v>
      </c>
      <c r="F112" s="38">
        <f t="shared" si="18"/>
        <v>1.0947559186082174</v>
      </c>
      <c r="G112" s="39">
        <f t="shared" si="12"/>
        <v>-944.69987992870665</v>
      </c>
      <c r="H112" s="39">
        <f t="shared" si="13"/>
        <v>0</v>
      </c>
      <c r="I112" s="37">
        <f t="shared" si="14"/>
        <v>-944.69987992870665</v>
      </c>
      <c r="J112" s="40">
        <f t="shared" si="20"/>
        <v>-210.31981854287264</v>
      </c>
      <c r="K112" s="37">
        <f t="shared" si="15"/>
        <v>-1155.0196984715792</v>
      </c>
      <c r="L112" s="37">
        <f t="shared" si="16"/>
        <v>-23974593.552830718</v>
      </c>
      <c r="M112" s="37">
        <f t="shared" si="17"/>
        <v>-29312089.907811739</v>
      </c>
      <c r="N112" s="41">
        <f>'jan-juli'!M112</f>
        <v>-29640695.956138346</v>
      </c>
      <c r="O112" s="41">
        <f t="shared" si="19"/>
        <v>328606.04832660779</v>
      </c>
      <c r="Q112" s="63"/>
      <c r="R112" s="64"/>
      <c r="S112" s="64"/>
      <c r="T112" s="64"/>
    </row>
    <row r="113" spans="1:20" s="34" customFormat="1" x14ac:dyDescent="0.3">
      <c r="A113" s="33">
        <v>627</v>
      </c>
      <c r="B113" s="34" t="s">
        <v>167</v>
      </c>
      <c r="C113" s="36">
        <v>347187</v>
      </c>
      <c r="D113" s="36">
        <v>21038</v>
      </c>
      <c r="E113" s="37">
        <f t="shared" si="11"/>
        <v>16502.85198212758</v>
      </c>
      <c r="F113" s="38">
        <f t="shared" si="18"/>
        <v>0.99316805206323477</v>
      </c>
      <c r="G113" s="39">
        <f t="shared" si="12"/>
        <v>68.113321999725301</v>
      </c>
      <c r="H113" s="39">
        <f t="shared" si="13"/>
        <v>0</v>
      </c>
      <c r="I113" s="37">
        <f t="shared" si="14"/>
        <v>68.113321999725301</v>
      </c>
      <c r="J113" s="40">
        <f t="shared" si="20"/>
        <v>-210.31981854287264</v>
      </c>
      <c r="K113" s="37">
        <f t="shared" si="15"/>
        <v>-142.20649654314735</v>
      </c>
      <c r="L113" s="37">
        <f t="shared" si="16"/>
        <v>1432968.0682302208</v>
      </c>
      <c r="M113" s="37">
        <f t="shared" si="17"/>
        <v>-2991740.2742747338</v>
      </c>
      <c r="N113" s="41">
        <f>'jan-juli'!M113</f>
        <v>-2351766.802948968</v>
      </c>
      <c r="O113" s="41">
        <f t="shared" si="19"/>
        <v>-639973.47132576583</v>
      </c>
      <c r="Q113" s="63"/>
      <c r="R113" s="64"/>
      <c r="S113" s="64"/>
      <c r="T113" s="64"/>
    </row>
    <row r="114" spans="1:20" s="34" customFormat="1" x14ac:dyDescent="0.3">
      <c r="A114" s="33">
        <v>628</v>
      </c>
      <c r="B114" s="34" t="s">
        <v>168</v>
      </c>
      <c r="C114" s="36">
        <v>138589</v>
      </c>
      <c r="D114" s="36">
        <v>9365</v>
      </c>
      <c r="E114" s="37">
        <f t="shared" si="11"/>
        <v>14798.611852642818</v>
      </c>
      <c r="F114" s="38">
        <f t="shared" si="18"/>
        <v>0.89060415271532556</v>
      </c>
      <c r="G114" s="39">
        <f t="shared" si="12"/>
        <v>1090.6573996905827</v>
      </c>
      <c r="H114" s="39">
        <f t="shared" si="13"/>
        <v>54.643719995057651</v>
      </c>
      <c r="I114" s="37">
        <f t="shared" si="14"/>
        <v>1145.3011196856403</v>
      </c>
      <c r="J114" s="40">
        <f t="shared" si="20"/>
        <v>-210.31981854287264</v>
      </c>
      <c r="K114" s="37">
        <f t="shared" si="15"/>
        <v>934.98130114276762</v>
      </c>
      <c r="L114" s="37">
        <f t="shared" si="16"/>
        <v>10725744.985856021</v>
      </c>
      <c r="M114" s="37">
        <f t="shared" si="17"/>
        <v>8756099.8852020185</v>
      </c>
      <c r="N114" s="41">
        <f>'jan-juli'!M114</f>
        <v>8935637.0812791307</v>
      </c>
      <c r="O114" s="41">
        <f t="shared" si="19"/>
        <v>-179537.19607711211</v>
      </c>
      <c r="Q114" s="63"/>
      <c r="R114" s="64"/>
      <c r="S114" s="64"/>
      <c r="T114" s="64"/>
    </row>
    <row r="115" spans="1:20" s="34" customFormat="1" x14ac:dyDescent="0.3">
      <c r="A115" s="33">
        <v>631</v>
      </c>
      <c r="B115" s="34" t="s">
        <v>169</v>
      </c>
      <c r="C115" s="36">
        <v>39717</v>
      </c>
      <c r="D115" s="36">
        <v>2671</v>
      </c>
      <c r="E115" s="37">
        <f t="shared" si="11"/>
        <v>14869.711718457507</v>
      </c>
      <c r="F115" s="38">
        <f t="shared" si="18"/>
        <v>0.89488305646539301</v>
      </c>
      <c r="G115" s="39">
        <f t="shared" si="12"/>
        <v>1047.9974802017691</v>
      </c>
      <c r="H115" s="39">
        <f t="shared" si="13"/>
        <v>29.758766959916464</v>
      </c>
      <c r="I115" s="37">
        <f t="shared" si="14"/>
        <v>1077.7562471616857</v>
      </c>
      <c r="J115" s="40">
        <f t="shared" si="20"/>
        <v>-210.31981854287264</v>
      </c>
      <c r="K115" s="37">
        <f t="shared" si="15"/>
        <v>867.43642861881301</v>
      </c>
      <c r="L115" s="37">
        <f t="shared" si="16"/>
        <v>2878686.9361688625</v>
      </c>
      <c r="M115" s="37">
        <f t="shared" si="17"/>
        <v>2316922.7008408494</v>
      </c>
      <c r="N115" s="41">
        <f>'jan-juli'!M115</f>
        <v>2511171.782605079</v>
      </c>
      <c r="O115" s="41">
        <f t="shared" si="19"/>
        <v>-194249.08176422957</v>
      </c>
      <c r="Q115" s="63"/>
      <c r="R115" s="64"/>
      <c r="S115" s="64"/>
      <c r="T115" s="64"/>
    </row>
    <row r="116" spans="1:20" s="34" customFormat="1" x14ac:dyDescent="0.3">
      <c r="A116" s="33">
        <v>632</v>
      </c>
      <c r="B116" s="34" t="s">
        <v>170</v>
      </c>
      <c r="C116" s="36">
        <v>21505</v>
      </c>
      <c r="D116" s="36">
        <v>1375</v>
      </c>
      <c r="E116" s="37">
        <f t="shared" si="11"/>
        <v>15640</v>
      </c>
      <c r="F116" s="38">
        <f t="shared" si="18"/>
        <v>0.94124023842007631</v>
      </c>
      <c r="G116" s="39">
        <f t="shared" si="12"/>
        <v>585.82451127627348</v>
      </c>
      <c r="H116" s="39">
        <f t="shared" si="13"/>
        <v>0</v>
      </c>
      <c r="I116" s="37">
        <f t="shared" si="14"/>
        <v>585.82451127627348</v>
      </c>
      <c r="J116" s="40">
        <f t="shared" si="20"/>
        <v>-210.31981854287264</v>
      </c>
      <c r="K116" s="37">
        <f t="shared" si="15"/>
        <v>375.50469273340082</v>
      </c>
      <c r="L116" s="37">
        <f t="shared" si="16"/>
        <v>805508.70300487604</v>
      </c>
      <c r="M116" s="37">
        <f t="shared" si="17"/>
        <v>516318.9525084261</v>
      </c>
      <c r="N116" s="41">
        <f>'jan-juli'!M116</f>
        <v>502401.24754944281</v>
      </c>
      <c r="O116" s="41">
        <f t="shared" si="19"/>
        <v>13917.70495898329</v>
      </c>
      <c r="Q116" s="63"/>
      <c r="R116" s="64"/>
      <c r="S116" s="64"/>
      <c r="T116" s="64"/>
    </row>
    <row r="117" spans="1:20" s="34" customFormat="1" x14ac:dyDescent="0.3">
      <c r="A117" s="33">
        <v>633</v>
      </c>
      <c r="B117" s="34" t="s">
        <v>171</v>
      </c>
      <c r="C117" s="36">
        <v>59681</v>
      </c>
      <c r="D117" s="36">
        <v>2541</v>
      </c>
      <c r="E117" s="37">
        <f t="shared" si="11"/>
        <v>23487.209759937032</v>
      </c>
      <c r="F117" s="38">
        <f t="shared" si="18"/>
        <v>1.4134978845438282</v>
      </c>
      <c r="G117" s="39">
        <f t="shared" si="12"/>
        <v>-4122.5013446859457</v>
      </c>
      <c r="H117" s="39">
        <f t="shared" si="13"/>
        <v>0</v>
      </c>
      <c r="I117" s="37">
        <f t="shared" si="14"/>
        <v>-4122.5013446859457</v>
      </c>
      <c r="J117" s="40">
        <f t="shared" si="20"/>
        <v>-210.31981854287264</v>
      </c>
      <c r="K117" s="37">
        <f t="shared" si="15"/>
        <v>-4332.8211632288185</v>
      </c>
      <c r="L117" s="37">
        <f t="shared" si="16"/>
        <v>-10475275.916846989</v>
      </c>
      <c r="M117" s="37">
        <f t="shared" si="17"/>
        <v>-11009698.575764427</v>
      </c>
      <c r="N117" s="41">
        <f>'jan-juli'!M117</f>
        <v>-11047375.294528628</v>
      </c>
      <c r="O117" s="41">
        <f t="shared" si="19"/>
        <v>37676.718764200807</v>
      </c>
      <c r="Q117" s="63"/>
      <c r="R117" s="64"/>
      <c r="S117" s="64"/>
      <c r="T117" s="64"/>
    </row>
    <row r="118" spans="1:20" s="34" customFormat="1" x14ac:dyDescent="0.3">
      <c r="A118" s="33">
        <v>701</v>
      </c>
      <c r="B118" s="34" t="s">
        <v>172</v>
      </c>
      <c r="C118" s="36">
        <v>360761</v>
      </c>
      <c r="D118" s="36">
        <v>26903</v>
      </c>
      <c r="E118" s="37">
        <f t="shared" si="11"/>
        <v>13409.694086161395</v>
      </c>
      <c r="F118" s="38">
        <f t="shared" si="18"/>
        <v>0.80701685797946532</v>
      </c>
      <c r="G118" s="39">
        <f t="shared" si="12"/>
        <v>1924.0080595794366</v>
      </c>
      <c r="H118" s="39">
        <f t="shared" si="13"/>
        <v>540.76493826355579</v>
      </c>
      <c r="I118" s="37">
        <f t="shared" si="14"/>
        <v>2464.7729978429925</v>
      </c>
      <c r="J118" s="40">
        <f t="shared" si="20"/>
        <v>-210.31981854287264</v>
      </c>
      <c r="K118" s="37">
        <f t="shared" si="15"/>
        <v>2254.4531793001197</v>
      </c>
      <c r="L118" s="37">
        <f t="shared" si="16"/>
        <v>66309787.960970029</v>
      </c>
      <c r="M118" s="37">
        <f t="shared" si="17"/>
        <v>60651553.88271112</v>
      </c>
      <c r="N118" s="41">
        <f>'jan-juli'!M118</f>
        <v>58583811.313150279</v>
      </c>
      <c r="O118" s="41">
        <f t="shared" si="19"/>
        <v>2067742.5695608407</v>
      </c>
      <c r="Q118" s="63"/>
      <c r="R118" s="64"/>
      <c r="S118" s="64"/>
      <c r="T118" s="64"/>
    </row>
    <row r="119" spans="1:20" s="34" customFormat="1" x14ac:dyDescent="0.3">
      <c r="A119" s="33">
        <v>702</v>
      </c>
      <c r="B119" s="34" t="s">
        <v>173</v>
      </c>
      <c r="C119" s="36">
        <v>150272</v>
      </c>
      <c r="D119" s="36">
        <v>10661</v>
      </c>
      <c r="E119" s="37">
        <f t="shared" si="11"/>
        <v>14095.488228121189</v>
      </c>
      <c r="F119" s="38">
        <f t="shared" si="18"/>
        <v>0.8482890473455349</v>
      </c>
      <c r="G119" s="39">
        <f t="shared" si="12"/>
        <v>1512.5315744035604</v>
      </c>
      <c r="H119" s="39">
        <f t="shared" si="13"/>
        <v>300.73698857762798</v>
      </c>
      <c r="I119" s="37">
        <f t="shared" si="14"/>
        <v>1813.2685629811883</v>
      </c>
      <c r="J119" s="40">
        <f t="shared" si="20"/>
        <v>-210.31981854287264</v>
      </c>
      <c r="K119" s="37">
        <f t="shared" si="15"/>
        <v>1602.9487444383158</v>
      </c>
      <c r="L119" s="37">
        <f t="shared" si="16"/>
        <v>19331256.14994245</v>
      </c>
      <c r="M119" s="37">
        <f t="shared" si="17"/>
        <v>17089036.564456884</v>
      </c>
      <c r="N119" s="41">
        <f>'jan-juli'!M119</f>
        <v>16538788.683771154</v>
      </c>
      <c r="O119" s="41">
        <f t="shared" si="19"/>
        <v>550247.88068572991</v>
      </c>
      <c r="Q119" s="63"/>
      <c r="R119" s="64"/>
      <c r="S119" s="64"/>
      <c r="T119" s="64"/>
    </row>
    <row r="120" spans="1:20" s="34" customFormat="1" x14ac:dyDescent="0.3">
      <c r="A120" s="33">
        <v>704</v>
      </c>
      <c r="B120" s="34" t="s">
        <v>174</v>
      </c>
      <c r="C120" s="36">
        <v>664018</v>
      </c>
      <c r="D120" s="36">
        <v>41920</v>
      </c>
      <c r="E120" s="37">
        <f t="shared" si="11"/>
        <v>15840.124045801527</v>
      </c>
      <c r="F120" s="38">
        <f t="shared" si="18"/>
        <v>0.95328402387939981</v>
      </c>
      <c r="G120" s="39">
        <f t="shared" si="12"/>
        <v>465.75008379535717</v>
      </c>
      <c r="H120" s="39">
        <f t="shared" si="13"/>
        <v>0</v>
      </c>
      <c r="I120" s="37">
        <f t="shared" si="14"/>
        <v>465.75008379535717</v>
      </c>
      <c r="J120" s="40">
        <f t="shared" si="20"/>
        <v>-210.31981854287264</v>
      </c>
      <c r="K120" s="37">
        <f t="shared" si="15"/>
        <v>255.43026525248453</v>
      </c>
      <c r="L120" s="37">
        <f t="shared" si="16"/>
        <v>19524243.512701374</v>
      </c>
      <c r="M120" s="37">
        <f t="shared" si="17"/>
        <v>10707636.719384152</v>
      </c>
      <c r="N120" s="41">
        <f>'jan-juli'!M120</f>
        <v>10231944.216198258</v>
      </c>
      <c r="O120" s="41">
        <f t="shared" si="19"/>
        <v>475692.50318589434</v>
      </c>
      <c r="Q120" s="63"/>
      <c r="R120" s="64"/>
      <c r="S120" s="64"/>
      <c r="T120" s="64"/>
    </row>
    <row r="121" spans="1:20" s="34" customFormat="1" x14ac:dyDescent="0.3">
      <c r="A121" s="33">
        <v>706</v>
      </c>
      <c r="B121" s="34" t="s">
        <v>175</v>
      </c>
      <c r="C121" s="36">
        <v>673500</v>
      </c>
      <c r="D121" s="36">
        <v>45281</v>
      </c>
      <c r="E121" s="37">
        <f t="shared" si="11"/>
        <v>14873.788123053819</v>
      </c>
      <c r="F121" s="38">
        <f t="shared" si="18"/>
        <v>0.8951283810200048</v>
      </c>
      <c r="G121" s="39">
        <f t="shared" si="12"/>
        <v>1045.5516374439824</v>
      </c>
      <c r="H121" s="39">
        <f t="shared" si="13"/>
        <v>28.332025351207445</v>
      </c>
      <c r="I121" s="37">
        <f t="shared" si="14"/>
        <v>1073.8836627951898</v>
      </c>
      <c r="J121" s="40">
        <f t="shared" si="20"/>
        <v>-210.31981854287264</v>
      </c>
      <c r="K121" s="37">
        <f t="shared" si="15"/>
        <v>863.56384425231715</v>
      </c>
      <c r="L121" s="37">
        <f t="shared" si="16"/>
        <v>48626526.135028988</v>
      </c>
      <c r="M121" s="37">
        <f t="shared" si="17"/>
        <v>39103034.431589171</v>
      </c>
      <c r="N121" s="41">
        <f>'jan-juli'!M121</f>
        <v>40836137.509599589</v>
      </c>
      <c r="O121" s="41">
        <f t="shared" si="19"/>
        <v>-1733103.0780104175</v>
      </c>
      <c r="Q121" s="63"/>
      <c r="R121" s="64"/>
      <c r="S121" s="64"/>
      <c r="T121" s="64"/>
    </row>
    <row r="122" spans="1:20" s="34" customFormat="1" x14ac:dyDescent="0.3">
      <c r="A122" s="33">
        <v>709</v>
      </c>
      <c r="B122" s="34" t="s">
        <v>176</v>
      </c>
      <c r="C122" s="36">
        <v>626797</v>
      </c>
      <c r="D122" s="36">
        <v>43506</v>
      </c>
      <c r="E122" s="37">
        <f t="shared" si="11"/>
        <v>14407.139245161587</v>
      </c>
      <c r="F122" s="38">
        <f t="shared" si="18"/>
        <v>0.86704470447999549</v>
      </c>
      <c r="G122" s="39">
        <f t="shared" si="12"/>
        <v>1325.5409641793215</v>
      </c>
      <c r="H122" s="39">
        <f t="shared" si="13"/>
        <v>191.65913261348868</v>
      </c>
      <c r="I122" s="37">
        <f t="shared" si="14"/>
        <v>1517.2000967928102</v>
      </c>
      <c r="J122" s="40">
        <f t="shared" si="20"/>
        <v>-210.31981854287264</v>
      </c>
      <c r="K122" s="37">
        <f t="shared" si="15"/>
        <v>1306.8802782499376</v>
      </c>
      <c r="L122" s="37">
        <f t="shared" si="16"/>
        <v>66007307.411068</v>
      </c>
      <c r="M122" s="37">
        <f t="shared" si="17"/>
        <v>56857133.385541789</v>
      </c>
      <c r="N122" s="41">
        <f>'jan-juli'!M122</f>
        <v>54398587.822544567</v>
      </c>
      <c r="O122" s="41">
        <f t="shared" si="19"/>
        <v>2458545.5629972219</v>
      </c>
      <c r="Q122" s="63"/>
      <c r="R122" s="64"/>
      <c r="S122" s="64"/>
      <c r="T122" s="64"/>
    </row>
    <row r="123" spans="1:20" s="34" customFormat="1" x14ac:dyDescent="0.3">
      <c r="A123" s="33">
        <v>711</v>
      </c>
      <c r="B123" s="34" t="s">
        <v>177</v>
      </c>
      <c r="C123" s="36">
        <v>91992</v>
      </c>
      <c r="D123" s="36">
        <v>6601</v>
      </c>
      <c r="E123" s="37">
        <f t="shared" si="11"/>
        <v>13936.070292379942</v>
      </c>
      <c r="F123" s="38">
        <f t="shared" si="18"/>
        <v>0.83869502075694613</v>
      </c>
      <c r="G123" s="39">
        <f t="shared" si="12"/>
        <v>1608.1823358483084</v>
      </c>
      <c r="H123" s="39">
        <f t="shared" si="13"/>
        <v>356.53326608706436</v>
      </c>
      <c r="I123" s="37">
        <f t="shared" si="14"/>
        <v>1964.7156019353729</v>
      </c>
      <c r="J123" s="40">
        <f t="shared" si="20"/>
        <v>-210.31981854287264</v>
      </c>
      <c r="K123" s="37">
        <f t="shared" si="15"/>
        <v>1754.3957833925003</v>
      </c>
      <c r="L123" s="37">
        <f t="shared" si="16"/>
        <v>12969087.688375397</v>
      </c>
      <c r="M123" s="37">
        <f t="shared" si="17"/>
        <v>11580766.566173894</v>
      </c>
      <c r="N123" s="41">
        <f>'jan-juli'!M123</f>
        <v>11589754.188310046</v>
      </c>
      <c r="O123" s="41">
        <f t="shared" si="19"/>
        <v>-8987.6221361514181</v>
      </c>
      <c r="Q123" s="63"/>
      <c r="R123" s="64"/>
      <c r="S123" s="64"/>
      <c r="T123" s="64"/>
    </row>
    <row r="124" spans="1:20" s="34" customFormat="1" x14ac:dyDescent="0.3">
      <c r="A124" s="33">
        <v>713</v>
      </c>
      <c r="B124" s="34" t="s">
        <v>178</v>
      </c>
      <c r="C124" s="36">
        <v>134329</v>
      </c>
      <c r="D124" s="36">
        <v>9149</v>
      </c>
      <c r="E124" s="37">
        <f t="shared" si="11"/>
        <v>14682.369657886107</v>
      </c>
      <c r="F124" s="38">
        <f t="shared" si="18"/>
        <v>0.88360851134017981</v>
      </c>
      <c r="G124" s="39">
        <f t="shared" si="12"/>
        <v>1160.4027165446091</v>
      </c>
      <c r="H124" s="39">
        <f t="shared" si="13"/>
        <v>95.328488159906456</v>
      </c>
      <c r="I124" s="37">
        <f t="shared" si="14"/>
        <v>1255.7312047045157</v>
      </c>
      <c r="J124" s="40">
        <f t="shared" si="20"/>
        <v>-210.31981854287264</v>
      </c>
      <c r="K124" s="37">
        <f t="shared" si="15"/>
        <v>1045.4113861616431</v>
      </c>
      <c r="L124" s="37">
        <f t="shared" si="16"/>
        <v>11488684.791841613</v>
      </c>
      <c r="M124" s="37">
        <f t="shared" si="17"/>
        <v>9564468.7719928734</v>
      </c>
      <c r="N124" s="41">
        <f>'jan-juli'!M124</f>
        <v>9305295.1475304551</v>
      </c>
      <c r="O124" s="41">
        <f t="shared" si="19"/>
        <v>259173.62446241826</v>
      </c>
      <c r="Q124" s="63"/>
      <c r="R124" s="64"/>
      <c r="S124" s="64"/>
      <c r="T124" s="64"/>
    </row>
    <row r="125" spans="1:20" s="34" customFormat="1" x14ac:dyDescent="0.3">
      <c r="A125" s="33">
        <v>714</v>
      </c>
      <c r="B125" s="34" t="s">
        <v>179</v>
      </c>
      <c r="C125" s="36">
        <v>42273</v>
      </c>
      <c r="D125" s="36">
        <v>3114</v>
      </c>
      <c r="E125" s="37">
        <f t="shared" si="11"/>
        <v>13575.144508670521</v>
      </c>
      <c r="F125" s="38">
        <f t="shared" si="18"/>
        <v>0.8169739292792858</v>
      </c>
      <c r="G125" s="39">
        <f t="shared" si="12"/>
        <v>1824.7378060739611</v>
      </c>
      <c r="H125" s="39">
        <f t="shared" si="13"/>
        <v>482.85729038536169</v>
      </c>
      <c r="I125" s="37">
        <f t="shared" si="14"/>
        <v>2307.595096459323</v>
      </c>
      <c r="J125" s="40">
        <f t="shared" si="20"/>
        <v>-210.31981854287264</v>
      </c>
      <c r="K125" s="37">
        <f t="shared" si="15"/>
        <v>2097.2752779164502</v>
      </c>
      <c r="L125" s="37">
        <f t="shared" si="16"/>
        <v>7185851.130374332</v>
      </c>
      <c r="M125" s="37">
        <f t="shared" si="17"/>
        <v>6530915.2154318262</v>
      </c>
      <c r="N125" s="41">
        <f>'jan-juli'!M125</f>
        <v>6391546.2115433216</v>
      </c>
      <c r="O125" s="41">
        <f t="shared" si="19"/>
        <v>139369.00388850458</v>
      </c>
      <c r="Q125" s="63"/>
      <c r="R125" s="64"/>
      <c r="S125" s="64"/>
      <c r="T125" s="64"/>
    </row>
    <row r="126" spans="1:20" s="34" customFormat="1" x14ac:dyDescent="0.3">
      <c r="A126" s="33">
        <v>716</v>
      </c>
      <c r="B126" s="34" t="s">
        <v>180</v>
      </c>
      <c r="C126" s="36">
        <v>128158</v>
      </c>
      <c r="D126" s="36">
        <v>9253</v>
      </c>
      <c r="E126" s="37">
        <f t="shared" si="11"/>
        <v>13850.426888576678</v>
      </c>
      <c r="F126" s="38">
        <f t="shared" si="18"/>
        <v>0.83354086360765645</v>
      </c>
      <c r="G126" s="39">
        <f t="shared" si="12"/>
        <v>1659.5683781302669</v>
      </c>
      <c r="H126" s="39">
        <f t="shared" si="13"/>
        <v>386.50845741820672</v>
      </c>
      <c r="I126" s="37">
        <f t="shared" si="14"/>
        <v>2046.0768355484736</v>
      </c>
      <c r="J126" s="40">
        <f t="shared" si="20"/>
        <v>-210.31981854287264</v>
      </c>
      <c r="K126" s="37">
        <f t="shared" si="15"/>
        <v>1835.757017005601</v>
      </c>
      <c r="L126" s="37">
        <f t="shared" si="16"/>
        <v>18932348.959330026</v>
      </c>
      <c r="M126" s="37">
        <f t="shared" si="17"/>
        <v>16986259.678352825</v>
      </c>
      <c r="N126" s="41">
        <f>'jan-juli'!M126</f>
        <v>16768196.819335368</v>
      </c>
      <c r="O126" s="41">
        <f t="shared" si="19"/>
        <v>218062.85901745781</v>
      </c>
      <c r="Q126" s="63"/>
      <c r="R126" s="64"/>
      <c r="S126" s="64"/>
      <c r="T126" s="64"/>
    </row>
    <row r="127" spans="1:20" s="34" customFormat="1" x14ac:dyDescent="0.3">
      <c r="A127" s="33">
        <v>719</v>
      </c>
      <c r="B127" s="34" t="s">
        <v>181</v>
      </c>
      <c r="C127" s="36">
        <v>74268</v>
      </c>
      <c r="D127" s="36">
        <v>5860</v>
      </c>
      <c r="E127" s="37">
        <f t="shared" si="11"/>
        <v>12673.720136518772</v>
      </c>
      <c r="F127" s="38">
        <f t="shared" si="18"/>
        <v>0.76272476745308504</v>
      </c>
      <c r="G127" s="39">
        <f t="shared" si="12"/>
        <v>2365.59242936501</v>
      </c>
      <c r="H127" s="39">
        <f t="shared" si="13"/>
        <v>798.35582063847369</v>
      </c>
      <c r="I127" s="37">
        <f t="shared" si="14"/>
        <v>3163.9482500034837</v>
      </c>
      <c r="J127" s="40">
        <f t="shared" si="20"/>
        <v>-210.31981854287264</v>
      </c>
      <c r="K127" s="37">
        <f t="shared" si="15"/>
        <v>2953.628431460611</v>
      </c>
      <c r="L127" s="37">
        <f t="shared" si="16"/>
        <v>18540736.745020416</v>
      </c>
      <c r="M127" s="37">
        <f t="shared" si="17"/>
        <v>17308262.60835918</v>
      </c>
      <c r="N127" s="41">
        <f>'jan-juli'!M127</f>
        <v>16839917.27670002</v>
      </c>
      <c r="O127" s="41">
        <f t="shared" si="19"/>
        <v>468345.33165916055</v>
      </c>
      <c r="Q127" s="63"/>
      <c r="R127" s="64"/>
      <c r="S127" s="64"/>
      <c r="T127" s="64"/>
    </row>
    <row r="128" spans="1:20" s="34" customFormat="1" x14ac:dyDescent="0.3">
      <c r="A128" s="33">
        <v>720</v>
      </c>
      <c r="B128" s="34" t="s">
        <v>182</v>
      </c>
      <c r="C128" s="36">
        <v>158593</v>
      </c>
      <c r="D128" s="36">
        <v>11506</v>
      </c>
      <c r="E128" s="37">
        <f t="shared" si="11"/>
        <v>13783.504258647663</v>
      </c>
      <c r="F128" s="38">
        <f t="shared" si="18"/>
        <v>0.82951335260061787</v>
      </c>
      <c r="G128" s="39">
        <f t="shared" si="12"/>
        <v>1699.7219560876758</v>
      </c>
      <c r="H128" s="39">
        <f t="shared" si="13"/>
        <v>409.93137789336197</v>
      </c>
      <c r="I128" s="37">
        <f t="shared" si="14"/>
        <v>2109.6533339810376</v>
      </c>
      <c r="J128" s="40">
        <f t="shared" si="20"/>
        <v>-210.31981854287264</v>
      </c>
      <c r="K128" s="37">
        <f t="shared" si="15"/>
        <v>1899.333515438165</v>
      </c>
      <c r="L128" s="37">
        <f t="shared" si="16"/>
        <v>24273671.260785818</v>
      </c>
      <c r="M128" s="37">
        <f t="shared" si="17"/>
        <v>21853731.428631525</v>
      </c>
      <c r="N128" s="41">
        <f>'jan-juli'!M128</f>
        <v>20793077.267186072</v>
      </c>
      <c r="O128" s="41">
        <f t="shared" si="19"/>
        <v>1060654.1614454538</v>
      </c>
      <c r="Q128" s="63"/>
      <c r="R128" s="64"/>
      <c r="S128" s="64"/>
      <c r="T128" s="64"/>
    </row>
    <row r="129" spans="1:20" s="34" customFormat="1" x14ac:dyDescent="0.3">
      <c r="A129" s="33">
        <v>722</v>
      </c>
      <c r="B129" s="34" t="s">
        <v>183</v>
      </c>
      <c r="C129" s="36">
        <v>361120</v>
      </c>
      <c r="D129" s="36">
        <v>21483</v>
      </c>
      <c r="E129" s="37">
        <f t="shared" si="11"/>
        <v>16809.570357957455</v>
      </c>
      <c r="F129" s="38">
        <f t="shared" si="18"/>
        <v>1.0116268549528722</v>
      </c>
      <c r="G129" s="39">
        <f t="shared" si="12"/>
        <v>-115.91770349819926</v>
      </c>
      <c r="H129" s="39">
        <f t="shared" si="13"/>
        <v>0</v>
      </c>
      <c r="I129" s="37">
        <f t="shared" si="14"/>
        <v>-115.91770349819926</v>
      </c>
      <c r="J129" s="40">
        <f t="shared" si="20"/>
        <v>-210.31981854287264</v>
      </c>
      <c r="K129" s="37">
        <f t="shared" si="15"/>
        <v>-326.23752204107188</v>
      </c>
      <c r="L129" s="37">
        <f t="shared" si="16"/>
        <v>-2490260.0242518145</v>
      </c>
      <c r="M129" s="37">
        <f t="shared" si="17"/>
        <v>-7008560.6860083472</v>
      </c>
      <c r="N129" s="41">
        <f>'jan-juli'!M129</f>
        <v>-5476209.3082875162</v>
      </c>
      <c r="O129" s="41">
        <f t="shared" si="19"/>
        <v>-1532351.377720831</v>
      </c>
      <c r="Q129" s="63"/>
      <c r="R129" s="64"/>
      <c r="S129" s="64"/>
      <c r="T129" s="64"/>
    </row>
    <row r="130" spans="1:20" s="34" customFormat="1" x14ac:dyDescent="0.3">
      <c r="A130" s="33">
        <v>723</v>
      </c>
      <c r="B130" s="34" t="s">
        <v>184</v>
      </c>
      <c r="C130" s="36">
        <v>80237</v>
      </c>
      <c r="D130" s="36">
        <v>4962</v>
      </c>
      <c r="E130" s="37">
        <f t="shared" si="11"/>
        <v>16170.294236195083</v>
      </c>
      <c r="F130" s="38">
        <f t="shared" si="18"/>
        <v>0.97315419451400542</v>
      </c>
      <c r="G130" s="39">
        <f t="shared" si="12"/>
        <v>267.6479695592239</v>
      </c>
      <c r="H130" s="39">
        <f t="shared" si="13"/>
        <v>0</v>
      </c>
      <c r="I130" s="37">
        <f t="shared" si="14"/>
        <v>267.6479695592239</v>
      </c>
      <c r="J130" s="40">
        <f t="shared" si="20"/>
        <v>-210.31981854287264</v>
      </c>
      <c r="K130" s="37">
        <f t="shared" si="15"/>
        <v>57.328151016351256</v>
      </c>
      <c r="L130" s="37">
        <f t="shared" si="16"/>
        <v>1328069.2249528689</v>
      </c>
      <c r="M130" s="37">
        <f t="shared" si="17"/>
        <v>284462.28534313495</v>
      </c>
      <c r="N130" s="41">
        <f>'jan-juli'!M130</f>
        <v>101263.12024751483</v>
      </c>
      <c r="O130" s="41">
        <f t="shared" si="19"/>
        <v>183199.16509562012</v>
      </c>
      <c r="Q130" s="63"/>
      <c r="R130" s="64"/>
      <c r="S130" s="64"/>
      <c r="T130" s="64"/>
    </row>
    <row r="131" spans="1:20" s="34" customFormat="1" x14ac:dyDescent="0.3">
      <c r="A131" s="33">
        <v>728</v>
      </c>
      <c r="B131" s="34" t="s">
        <v>185</v>
      </c>
      <c r="C131" s="36">
        <v>34705</v>
      </c>
      <c r="D131" s="36">
        <v>2463</v>
      </c>
      <c r="E131" s="37">
        <f t="shared" si="11"/>
        <v>14090.539991879821</v>
      </c>
      <c r="F131" s="38">
        <f t="shared" si="18"/>
        <v>0.84799125456678914</v>
      </c>
      <c r="G131" s="39">
        <f t="shared" si="12"/>
        <v>1515.5005161483807</v>
      </c>
      <c r="H131" s="39">
        <f t="shared" si="13"/>
        <v>302.46887126210657</v>
      </c>
      <c r="I131" s="37">
        <f t="shared" si="14"/>
        <v>1817.9693874104873</v>
      </c>
      <c r="J131" s="40">
        <f t="shared" si="20"/>
        <v>-210.31981854287264</v>
      </c>
      <c r="K131" s="37">
        <f t="shared" si="15"/>
        <v>1607.6495688676148</v>
      </c>
      <c r="L131" s="37">
        <f t="shared" si="16"/>
        <v>4477658.6011920301</v>
      </c>
      <c r="M131" s="37">
        <f t="shared" si="17"/>
        <v>3959640.8881209353</v>
      </c>
      <c r="N131" s="41">
        <f>'jan-juli'!M131</f>
        <v>4404168.4389952486</v>
      </c>
      <c r="O131" s="41">
        <f t="shared" si="19"/>
        <v>-444527.55087431334</v>
      </c>
      <c r="Q131" s="63"/>
      <c r="R131" s="64"/>
      <c r="S131" s="64"/>
      <c r="T131" s="64"/>
    </row>
    <row r="132" spans="1:20" s="34" customFormat="1" x14ac:dyDescent="0.3">
      <c r="A132" s="33">
        <v>805</v>
      </c>
      <c r="B132" s="34" t="s">
        <v>186</v>
      </c>
      <c r="C132" s="36">
        <v>526372</v>
      </c>
      <c r="D132" s="36">
        <v>35755</v>
      </c>
      <c r="E132" s="37">
        <f t="shared" si="11"/>
        <v>14721.633337994686</v>
      </c>
      <c r="F132" s="38">
        <f t="shared" si="18"/>
        <v>0.88597146246720349</v>
      </c>
      <c r="G132" s="39">
        <f t="shared" si="12"/>
        <v>1136.8445084794616</v>
      </c>
      <c r="H132" s="39">
        <f t="shared" si="13"/>
        <v>81.586200121903758</v>
      </c>
      <c r="I132" s="37">
        <f t="shared" si="14"/>
        <v>1218.4307086013655</v>
      </c>
      <c r="J132" s="40">
        <f t="shared" si="20"/>
        <v>-210.31981854287264</v>
      </c>
      <c r="K132" s="37">
        <f t="shared" si="15"/>
        <v>1008.1108900584928</v>
      </c>
      <c r="L132" s="37">
        <f t="shared" si="16"/>
        <v>43564989.986041822</v>
      </c>
      <c r="M132" s="37">
        <f t="shared" si="17"/>
        <v>36045004.874041408</v>
      </c>
      <c r="N132" s="41">
        <f>'jan-juli'!M132</f>
        <v>32149661.301776335</v>
      </c>
      <c r="O132" s="41">
        <f t="shared" si="19"/>
        <v>3895343.5722650737</v>
      </c>
      <c r="Q132" s="63"/>
      <c r="R132" s="64"/>
      <c r="S132" s="64"/>
      <c r="T132" s="64"/>
    </row>
    <row r="133" spans="1:20" s="34" customFormat="1" x14ac:dyDescent="0.3">
      <c r="A133" s="33">
        <v>806</v>
      </c>
      <c r="B133" s="34" t="s">
        <v>187</v>
      </c>
      <c r="C133" s="36">
        <v>741893</v>
      </c>
      <c r="D133" s="36">
        <v>53745</v>
      </c>
      <c r="E133" s="37">
        <f t="shared" si="11"/>
        <v>13803.944552981673</v>
      </c>
      <c r="F133" s="38">
        <f t="shared" si="18"/>
        <v>0.83074348223695538</v>
      </c>
      <c r="G133" s="39">
        <f t="shared" si="12"/>
        <v>1687.4577794872696</v>
      </c>
      <c r="H133" s="39">
        <f t="shared" si="13"/>
        <v>402.77727487645842</v>
      </c>
      <c r="I133" s="37">
        <f t="shared" si="14"/>
        <v>2090.2350543637281</v>
      </c>
      <c r="J133" s="40">
        <f t="shared" si="20"/>
        <v>-210.31981854287264</v>
      </c>
      <c r="K133" s="37">
        <f t="shared" si="15"/>
        <v>1879.9152358208555</v>
      </c>
      <c r="L133" s="37">
        <f t="shared" si="16"/>
        <v>112339682.99677856</v>
      </c>
      <c r="M133" s="37">
        <f t="shared" si="17"/>
        <v>101036044.34919187</v>
      </c>
      <c r="N133" s="41">
        <f>'jan-juli'!M133</f>
        <v>97466715.876491919</v>
      </c>
      <c r="O133" s="41">
        <f t="shared" si="19"/>
        <v>3569328.4726999551</v>
      </c>
      <c r="Q133" s="63"/>
      <c r="R133" s="64"/>
      <c r="S133" s="64"/>
      <c r="T133" s="64"/>
    </row>
    <row r="134" spans="1:20" s="34" customFormat="1" x14ac:dyDescent="0.3">
      <c r="A134" s="33">
        <v>807</v>
      </c>
      <c r="B134" s="34" t="s">
        <v>188</v>
      </c>
      <c r="C134" s="36">
        <v>176582</v>
      </c>
      <c r="D134" s="36">
        <v>12599</v>
      </c>
      <c r="E134" s="37">
        <f t="shared" si="11"/>
        <v>14015.556790221446</v>
      </c>
      <c r="F134" s="38">
        <f t="shared" si="18"/>
        <v>0.84347864544873097</v>
      </c>
      <c r="G134" s="39">
        <f t="shared" si="12"/>
        <v>1560.4904371434059</v>
      </c>
      <c r="H134" s="39">
        <f t="shared" si="13"/>
        <v>328.7129918425378</v>
      </c>
      <c r="I134" s="37">
        <f t="shared" si="14"/>
        <v>1889.2034289859437</v>
      </c>
      <c r="J134" s="40">
        <f t="shared" si="20"/>
        <v>-210.31981854287264</v>
      </c>
      <c r="K134" s="37">
        <f t="shared" si="15"/>
        <v>1678.8836104430711</v>
      </c>
      <c r="L134" s="37">
        <f t="shared" si="16"/>
        <v>23802074.001793906</v>
      </c>
      <c r="M134" s="37">
        <f t="shared" si="17"/>
        <v>21152254.607972253</v>
      </c>
      <c r="N134" s="41">
        <f>'jan-juli'!M134</f>
        <v>20482562.144905049</v>
      </c>
      <c r="O134" s="41">
        <f t="shared" si="19"/>
        <v>669692.46306720376</v>
      </c>
      <c r="Q134" s="63"/>
      <c r="R134" s="64"/>
      <c r="S134" s="64"/>
      <c r="T134" s="64"/>
    </row>
    <row r="135" spans="1:20" s="34" customFormat="1" x14ac:dyDescent="0.3">
      <c r="A135" s="33">
        <v>811</v>
      </c>
      <c r="B135" s="34" t="s">
        <v>189</v>
      </c>
      <c r="C135" s="36">
        <v>30849</v>
      </c>
      <c r="D135" s="36">
        <v>2361</v>
      </c>
      <c r="E135" s="37">
        <f t="shared" si="11"/>
        <v>13066.073697585769</v>
      </c>
      <c r="F135" s="38">
        <f t="shared" si="18"/>
        <v>0.78633723288554458</v>
      </c>
      <c r="G135" s="39">
        <f t="shared" si="12"/>
        <v>2130.1802927248123</v>
      </c>
      <c r="H135" s="39">
        <f t="shared" si="13"/>
        <v>661.03207426502479</v>
      </c>
      <c r="I135" s="37">
        <f t="shared" si="14"/>
        <v>2791.2123669898369</v>
      </c>
      <c r="J135" s="40">
        <f t="shared" si="20"/>
        <v>-210.31981854287264</v>
      </c>
      <c r="K135" s="37">
        <f t="shared" si="15"/>
        <v>2580.8925484469642</v>
      </c>
      <c r="L135" s="37">
        <f t="shared" si="16"/>
        <v>6590052.3984630052</v>
      </c>
      <c r="M135" s="37">
        <f t="shared" si="17"/>
        <v>6093487.306883282</v>
      </c>
      <c r="N135" s="41">
        <f>'jan-juli'!M135</f>
        <v>5862601.414725041</v>
      </c>
      <c r="O135" s="41">
        <f t="shared" si="19"/>
        <v>230885.89215824101</v>
      </c>
      <c r="Q135" s="63"/>
      <c r="R135" s="64"/>
      <c r="S135" s="64"/>
      <c r="T135" s="64"/>
    </row>
    <row r="136" spans="1:20" s="34" customFormat="1" x14ac:dyDescent="0.3">
      <c r="A136" s="33">
        <v>814</v>
      </c>
      <c r="B136" s="34" t="s">
        <v>190</v>
      </c>
      <c r="C136" s="36">
        <v>203499</v>
      </c>
      <c r="D136" s="36">
        <v>14140</v>
      </c>
      <c r="E136" s="37">
        <f t="shared" ref="E136:E199" si="21">(C136*1000)/D136</f>
        <v>14391.725601131542</v>
      </c>
      <c r="F136" s="38">
        <f t="shared" si="18"/>
        <v>0.86611708670622556</v>
      </c>
      <c r="G136" s="39">
        <f t="shared" ref="G136:G199" si="22">(E$437-E136)*0.6</f>
        <v>1334.7891505973482</v>
      </c>
      <c r="H136" s="39">
        <f t="shared" ref="H136:H199" si="23">IF(E136&gt;=E$437*0.9,0,IF(E136&lt;0.9*E$437,(E$437*0.9-E136)*0.35))</f>
        <v>197.05390802400424</v>
      </c>
      <c r="I136" s="37">
        <f t="shared" ref="I136:I199" si="24">G136+H136</f>
        <v>1531.8430586213524</v>
      </c>
      <c r="J136" s="40">
        <f t="shared" si="20"/>
        <v>-210.31981854287264</v>
      </c>
      <c r="K136" s="37">
        <f t="shared" ref="K136:K199" si="25">I136+J136</f>
        <v>1321.5232400784798</v>
      </c>
      <c r="L136" s="37">
        <f t="shared" ref="L136:L199" si="26">(I136*D136)</f>
        <v>21660260.848905921</v>
      </c>
      <c r="M136" s="37">
        <f t="shared" ref="M136:M199" si="27">(K136*D136)</f>
        <v>18686338.614709705</v>
      </c>
      <c r="N136" s="41">
        <f>'jan-juli'!M136</f>
        <v>17823458.070399027</v>
      </c>
      <c r="O136" s="41">
        <f t="shared" si="19"/>
        <v>862880.5443106778</v>
      </c>
      <c r="Q136" s="63"/>
      <c r="R136" s="64"/>
      <c r="S136" s="64"/>
      <c r="T136" s="64"/>
    </row>
    <row r="137" spans="1:20" s="34" customFormat="1" x14ac:dyDescent="0.3">
      <c r="A137" s="33">
        <v>815</v>
      </c>
      <c r="B137" s="34" t="s">
        <v>191</v>
      </c>
      <c r="C137" s="36">
        <v>138084</v>
      </c>
      <c r="D137" s="36">
        <v>10636</v>
      </c>
      <c r="E137" s="37">
        <f t="shared" si="21"/>
        <v>12982.700263256864</v>
      </c>
      <c r="F137" s="38">
        <f t="shared" ref="F137:F200" si="28">IF(ISNUMBER(C137),E137/E$437,"")</f>
        <v>0.78131968613326586</v>
      </c>
      <c r="G137" s="39">
        <f t="shared" si="22"/>
        <v>2180.2043533221554</v>
      </c>
      <c r="H137" s="39">
        <f t="shared" si="23"/>
        <v>690.21277628014161</v>
      </c>
      <c r="I137" s="37">
        <f t="shared" si="24"/>
        <v>2870.4171296022969</v>
      </c>
      <c r="J137" s="40">
        <f t="shared" si="20"/>
        <v>-210.31981854287264</v>
      </c>
      <c r="K137" s="37">
        <f t="shared" si="25"/>
        <v>2660.0973110594241</v>
      </c>
      <c r="L137" s="37">
        <f t="shared" si="26"/>
        <v>30529756.59045003</v>
      </c>
      <c r="M137" s="37">
        <f t="shared" si="27"/>
        <v>28292795.000428036</v>
      </c>
      <c r="N137" s="41">
        <f>'jan-juli'!M137</f>
        <v>28050905.589587264</v>
      </c>
      <c r="O137" s="41">
        <f t="shared" ref="O137:O200" si="29">M137-N137</f>
        <v>241889.41084077209</v>
      </c>
      <c r="Q137" s="63"/>
      <c r="R137" s="64"/>
      <c r="S137" s="64"/>
      <c r="T137" s="64"/>
    </row>
    <row r="138" spans="1:20" s="34" customFormat="1" x14ac:dyDescent="0.3">
      <c r="A138" s="33">
        <v>817</v>
      </c>
      <c r="B138" s="34" t="s">
        <v>192</v>
      </c>
      <c r="C138" s="36">
        <v>48335</v>
      </c>
      <c r="D138" s="36">
        <v>4111</v>
      </c>
      <c r="E138" s="37">
        <f t="shared" si="21"/>
        <v>11757.479931890051</v>
      </c>
      <c r="F138" s="38">
        <f t="shared" si="28"/>
        <v>0.707583965109428</v>
      </c>
      <c r="G138" s="39">
        <f t="shared" si="22"/>
        <v>2915.3365521422425</v>
      </c>
      <c r="H138" s="39">
        <f t="shared" si="23"/>
        <v>1119.0398922585259</v>
      </c>
      <c r="I138" s="37">
        <f t="shared" si="24"/>
        <v>4034.3764444007684</v>
      </c>
      <c r="J138" s="40">
        <f t="shared" ref="J138:J201" si="30">I$439</f>
        <v>-210.31981854287264</v>
      </c>
      <c r="K138" s="37">
        <f t="shared" si="25"/>
        <v>3824.0566258578956</v>
      </c>
      <c r="L138" s="37">
        <f t="shared" si="26"/>
        <v>16585321.562931558</v>
      </c>
      <c r="M138" s="37">
        <f t="shared" si="27"/>
        <v>15720696.78890181</v>
      </c>
      <c r="N138" s="41">
        <f>'jan-juli'!M138</f>
        <v>15154318.007596206</v>
      </c>
      <c r="O138" s="41">
        <f t="shared" si="29"/>
        <v>566378.78130560368</v>
      </c>
      <c r="Q138" s="63"/>
      <c r="R138" s="64"/>
      <c r="S138" s="64"/>
      <c r="T138" s="64"/>
    </row>
    <row r="139" spans="1:20" s="34" customFormat="1" x14ac:dyDescent="0.3">
      <c r="A139" s="33">
        <v>819</v>
      </c>
      <c r="B139" s="34" t="s">
        <v>193</v>
      </c>
      <c r="C139" s="36">
        <v>87454</v>
      </c>
      <c r="D139" s="36">
        <v>6630</v>
      </c>
      <c r="E139" s="37">
        <f t="shared" si="21"/>
        <v>13190.648567119155</v>
      </c>
      <c r="F139" s="38">
        <f t="shared" si="28"/>
        <v>0.79383434796871299</v>
      </c>
      <c r="G139" s="39">
        <f t="shared" si="22"/>
        <v>2055.4353710047803</v>
      </c>
      <c r="H139" s="39">
        <f t="shared" si="23"/>
        <v>617.43086992833969</v>
      </c>
      <c r="I139" s="37">
        <f t="shared" si="24"/>
        <v>2672.86624093312</v>
      </c>
      <c r="J139" s="40">
        <f t="shared" si="30"/>
        <v>-210.31981854287264</v>
      </c>
      <c r="K139" s="37">
        <f t="shared" si="25"/>
        <v>2462.5464223902472</v>
      </c>
      <c r="L139" s="37">
        <f t="shared" si="26"/>
        <v>17721103.177386586</v>
      </c>
      <c r="M139" s="37">
        <f t="shared" si="27"/>
        <v>16326682.78044734</v>
      </c>
      <c r="N139" s="41">
        <f>'jan-juli'!M139</f>
        <v>15302106.577563331</v>
      </c>
      <c r="O139" s="41">
        <f t="shared" si="29"/>
        <v>1024576.2028840091</v>
      </c>
      <c r="Q139" s="63"/>
      <c r="R139" s="64"/>
      <c r="S139" s="64"/>
      <c r="T139" s="64"/>
    </row>
    <row r="140" spans="1:20" s="34" customFormat="1" x14ac:dyDescent="0.3">
      <c r="A140" s="33">
        <v>821</v>
      </c>
      <c r="B140" s="34" t="s">
        <v>194</v>
      </c>
      <c r="C140" s="36">
        <v>73732</v>
      </c>
      <c r="D140" s="36">
        <v>5977</v>
      </c>
      <c r="E140" s="37">
        <f t="shared" si="21"/>
        <v>12335.954492220177</v>
      </c>
      <c r="F140" s="38">
        <f t="shared" si="28"/>
        <v>0.74239749024274493</v>
      </c>
      <c r="G140" s="39">
        <f t="shared" si="22"/>
        <v>2568.2518159441674</v>
      </c>
      <c r="H140" s="39">
        <f t="shared" si="23"/>
        <v>916.57379614298213</v>
      </c>
      <c r="I140" s="37">
        <f t="shared" si="24"/>
        <v>3484.8256120871497</v>
      </c>
      <c r="J140" s="40">
        <f t="shared" si="30"/>
        <v>-210.31981854287264</v>
      </c>
      <c r="K140" s="37">
        <f t="shared" si="25"/>
        <v>3274.5057935442769</v>
      </c>
      <c r="L140" s="37">
        <f t="shared" si="26"/>
        <v>20828802.683444895</v>
      </c>
      <c r="M140" s="37">
        <f t="shared" si="27"/>
        <v>19571721.128014144</v>
      </c>
      <c r="N140" s="41">
        <f>'jan-juli'!M140</f>
        <v>19204844.157480545</v>
      </c>
      <c r="O140" s="41">
        <f t="shared" si="29"/>
        <v>366876.97053359821</v>
      </c>
      <c r="Q140" s="63"/>
      <c r="R140" s="64"/>
      <c r="S140" s="64"/>
      <c r="T140" s="64"/>
    </row>
    <row r="141" spans="1:20" s="34" customFormat="1" x14ac:dyDescent="0.3">
      <c r="A141" s="33">
        <v>822</v>
      </c>
      <c r="B141" s="34" t="s">
        <v>195</v>
      </c>
      <c r="C141" s="36">
        <v>55923</v>
      </c>
      <c r="D141" s="36">
        <v>4346</v>
      </c>
      <c r="E141" s="37">
        <f t="shared" si="21"/>
        <v>12867.694431661297</v>
      </c>
      <c r="F141" s="38">
        <f t="shared" si="28"/>
        <v>0.77439845107247873</v>
      </c>
      <c r="G141" s="39">
        <f t="shared" si="22"/>
        <v>2249.207852279495</v>
      </c>
      <c r="H141" s="39">
        <f t="shared" si="23"/>
        <v>730.46481733858991</v>
      </c>
      <c r="I141" s="37">
        <f t="shared" si="24"/>
        <v>2979.6726696180849</v>
      </c>
      <c r="J141" s="40">
        <f t="shared" si="30"/>
        <v>-210.31981854287264</v>
      </c>
      <c r="K141" s="37">
        <f t="shared" si="25"/>
        <v>2769.3528510752121</v>
      </c>
      <c r="L141" s="37">
        <f t="shared" si="26"/>
        <v>12949657.422160197</v>
      </c>
      <c r="M141" s="37">
        <f t="shared" si="27"/>
        <v>12035607.490772871</v>
      </c>
      <c r="N141" s="41">
        <f>'jan-juli'!M141</f>
        <v>11733589.092924621</v>
      </c>
      <c r="O141" s="41">
        <f t="shared" si="29"/>
        <v>302018.39784825034</v>
      </c>
      <c r="Q141" s="63"/>
      <c r="R141" s="64"/>
      <c r="S141" s="64"/>
      <c r="T141" s="64"/>
    </row>
    <row r="142" spans="1:20" s="34" customFormat="1" x14ac:dyDescent="0.3">
      <c r="A142" s="33">
        <v>826</v>
      </c>
      <c r="B142" s="34" t="s">
        <v>196</v>
      </c>
      <c r="C142" s="36">
        <v>124532</v>
      </c>
      <c r="D142" s="36">
        <v>5913</v>
      </c>
      <c r="E142" s="37">
        <f t="shared" si="21"/>
        <v>21060.713681718247</v>
      </c>
      <c r="F142" s="38">
        <f t="shared" si="28"/>
        <v>1.2674674659256679</v>
      </c>
      <c r="G142" s="39">
        <f t="shared" si="22"/>
        <v>-2666.6036977546746</v>
      </c>
      <c r="H142" s="39">
        <f t="shared" si="23"/>
        <v>0</v>
      </c>
      <c r="I142" s="37">
        <f t="shared" si="24"/>
        <v>-2666.6036977546746</v>
      </c>
      <c r="J142" s="40">
        <f t="shared" si="30"/>
        <v>-210.31981854287264</v>
      </c>
      <c r="K142" s="37">
        <f t="shared" si="25"/>
        <v>-2876.9235162975474</v>
      </c>
      <c r="L142" s="37">
        <f t="shared" si="26"/>
        <v>-15767627.664823391</v>
      </c>
      <c r="M142" s="37">
        <f t="shared" si="27"/>
        <v>-17011248.751867399</v>
      </c>
      <c r="N142" s="41">
        <f>'jan-juli'!M142</f>
        <v>-17461380.525992833</v>
      </c>
      <c r="O142" s="41">
        <f t="shared" si="29"/>
        <v>450131.77412543446</v>
      </c>
      <c r="Q142" s="63"/>
      <c r="R142" s="64"/>
      <c r="S142" s="64"/>
      <c r="T142" s="64"/>
    </row>
    <row r="143" spans="1:20" s="34" customFormat="1" x14ac:dyDescent="0.3">
      <c r="A143" s="33">
        <v>827</v>
      </c>
      <c r="B143" s="34" t="s">
        <v>197</v>
      </c>
      <c r="C143" s="36">
        <v>28780</v>
      </c>
      <c r="D143" s="36">
        <v>1594</v>
      </c>
      <c r="E143" s="37">
        <f t="shared" si="21"/>
        <v>18055.207026348809</v>
      </c>
      <c r="F143" s="38">
        <f t="shared" si="28"/>
        <v>1.08659126382381</v>
      </c>
      <c r="G143" s="39">
        <f t="shared" si="22"/>
        <v>-863.29970453301212</v>
      </c>
      <c r="H143" s="39">
        <f t="shared" si="23"/>
        <v>0</v>
      </c>
      <c r="I143" s="37">
        <f t="shared" si="24"/>
        <v>-863.29970453301212</v>
      </c>
      <c r="J143" s="40">
        <f t="shared" si="30"/>
        <v>-210.31981854287264</v>
      </c>
      <c r="K143" s="37">
        <f t="shared" si="25"/>
        <v>-1073.6195230758847</v>
      </c>
      <c r="L143" s="37">
        <f t="shared" si="26"/>
        <v>-1376099.7290256214</v>
      </c>
      <c r="M143" s="37">
        <f t="shared" si="27"/>
        <v>-1711349.5197829602</v>
      </c>
      <c r="N143" s="41">
        <f>'jan-juli'!M143</f>
        <v>-1200938.7719317751</v>
      </c>
      <c r="O143" s="41">
        <f t="shared" si="29"/>
        <v>-510410.74785118503</v>
      </c>
      <c r="Q143" s="63"/>
      <c r="R143" s="64"/>
      <c r="S143" s="64"/>
      <c r="T143" s="64"/>
    </row>
    <row r="144" spans="1:20" s="34" customFormat="1" x14ac:dyDescent="0.3">
      <c r="A144" s="33">
        <v>828</v>
      </c>
      <c r="B144" s="34" t="s">
        <v>198</v>
      </c>
      <c r="C144" s="36">
        <v>42777</v>
      </c>
      <c r="D144" s="36">
        <v>3002</v>
      </c>
      <c r="E144" s="37">
        <f t="shared" si="21"/>
        <v>14249.500333111258</v>
      </c>
      <c r="F144" s="38">
        <f t="shared" si="28"/>
        <v>0.85755774238520444</v>
      </c>
      <c r="G144" s="39">
        <f t="shared" si="22"/>
        <v>1420.1243114095184</v>
      </c>
      <c r="H144" s="39">
        <f t="shared" si="23"/>
        <v>246.83275183110354</v>
      </c>
      <c r="I144" s="37">
        <f t="shared" si="24"/>
        <v>1666.9570632406219</v>
      </c>
      <c r="J144" s="40">
        <f t="shared" si="30"/>
        <v>-210.31981854287264</v>
      </c>
      <c r="K144" s="37">
        <f t="shared" si="25"/>
        <v>1456.6372446977493</v>
      </c>
      <c r="L144" s="37">
        <f t="shared" si="26"/>
        <v>5004205.1038483465</v>
      </c>
      <c r="M144" s="37">
        <f t="shared" si="27"/>
        <v>4372825.0085826432</v>
      </c>
      <c r="N144" s="41">
        <f>'jan-juli'!M144</f>
        <v>4459055.9495995659</v>
      </c>
      <c r="O144" s="41">
        <f t="shared" si="29"/>
        <v>-86230.941016922705</v>
      </c>
      <c r="Q144" s="63"/>
      <c r="R144" s="64"/>
      <c r="S144" s="64"/>
      <c r="T144" s="64"/>
    </row>
    <row r="145" spans="1:20" s="34" customFormat="1" x14ac:dyDescent="0.3">
      <c r="A145" s="33">
        <v>829</v>
      </c>
      <c r="B145" s="34" t="s">
        <v>199</v>
      </c>
      <c r="C145" s="36">
        <v>33307</v>
      </c>
      <c r="D145" s="36">
        <v>2466</v>
      </c>
      <c r="E145" s="37">
        <f t="shared" si="21"/>
        <v>13506.488240064882</v>
      </c>
      <c r="F145" s="38">
        <f t="shared" si="28"/>
        <v>0.81284208512126765</v>
      </c>
      <c r="G145" s="39">
        <f t="shared" si="22"/>
        <v>1865.9315672373441</v>
      </c>
      <c r="H145" s="39">
        <f t="shared" si="23"/>
        <v>506.8869843973352</v>
      </c>
      <c r="I145" s="37">
        <f t="shared" si="24"/>
        <v>2372.8185516346794</v>
      </c>
      <c r="J145" s="40">
        <f t="shared" si="30"/>
        <v>-210.31981854287264</v>
      </c>
      <c r="K145" s="37">
        <f t="shared" si="25"/>
        <v>2162.4987330918066</v>
      </c>
      <c r="L145" s="37">
        <f t="shared" si="26"/>
        <v>5851370.5483311191</v>
      </c>
      <c r="M145" s="37">
        <f t="shared" si="27"/>
        <v>5332721.8758043954</v>
      </c>
      <c r="N145" s="41">
        <f>'jan-juli'!M145</f>
        <v>5265170.4102973109</v>
      </c>
      <c r="O145" s="41">
        <f t="shared" si="29"/>
        <v>67551.465507084504</v>
      </c>
      <c r="Q145" s="63"/>
      <c r="R145" s="64"/>
      <c r="S145" s="64"/>
      <c r="T145" s="64"/>
    </row>
    <row r="146" spans="1:20" s="34" customFormat="1" x14ac:dyDescent="0.3">
      <c r="A146" s="33">
        <v>830</v>
      </c>
      <c r="B146" s="34" t="s">
        <v>200</v>
      </c>
      <c r="C146" s="36">
        <v>24273</v>
      </c>
      <c r="D146" s="36">
        <v>1439</v>
      </c>
      <c r="E146" s="37">
        <f t="shared" si="21"/>
        <v>16867.963863794303</v>
      </c>
      <c r="F146" s="38">
        <f t="shared" si="28"/>
        <v>1.0151410696175818</v>
      </c>
      <c r="G146" s="39">
        <f t="shared" si="22"/>
        <v>-150.95380700030799</v>
      </c>
      <c r="H146" s="39">
        <f t="shared" si="23"/>
        <v>0</v>
      </c>
      <c r="I146" s="37">
        <f t="shared" si="24"/>
        <v>-150.95380700030799</v>
      </c>
      <c r="J146" s="40">
        <f t="shared" si="30"/>
        <v>-210.31981854287264</v>
      </c>
      <c r="K146" s="37">
        <f t="shared" si="25"/>
        <v>-361.27362554318063</v>
      </c>
      <c r="L146" s="37">
        <f t="shared" si="26"/>
        <v>-217222.5282734432</v>
      </c>
      <c r="M146" s="37">
        <f t="shared" si="27"/>
        <v>-519872.74715663691</v>
      </c>
      <c r="N146" s="41">
        <f>'jan-juli'!M146</f>
        <v>-517312.73074643791</v>
      </c>
      <c r="O146" s="41">
        <f t="shared" si="29"/>
        <v>-2560.016410198994</v>
      </c>
      <c r="Q146" s="63"/>
      <c r="R146" s="64"/>
      <c r="S146" s="64"/>
      <c r="T146" s="64"/>
    </row>
    <row r="147" spans="1:20" s="34" customFormat="1" x14ac:dyDescent="0.3">
      <c r="A147" s="33">
        <v>831</v>
      </c>
      <c r="B147" s="34" t="s">
        <v>201</v>
      </c>
      <c r="C147" s="36">
        <v>20092</v>
      </c>
      <c r="D147" s="36">
        <v>1298</v>
      </c>
      <c r="E147" s="37">
        <f t="shared" si="21"/>
        <v>15479.198767334361</v>
      </c>
      <c r="F147" s="38">
        <f t="shared" si="28"/>
        <v>0.9315629628080272</v>
      </c>
      <c r="G147" s="39">
        <f t="shared" si="22"/>
        <v>682.30525087565695</v>
      </c>
      <c r="H147" s="39">
        <f t="shared" si="23"/>
        <v>0</v>
      </c>
      <c r="I147" s="37">
        <f t="shared" si="24"/>
        <v>682.30525087565695</v>
      </c>
      <c r="J147" s="40">
        <f t="shared" si="30"/>
        <v>-210.31981854287264</v>
      </c>
      <c r="K147" s="37">
        <f t="shared" si="25"/>
        <v>471.98543233278428</v>
      </c>
      <c r="L147" s="37">
        <f t="shared" si="26"/>
        <v>885632.21563660272</v>
      </c>
      <c r="M147" s="37">
        <f t="shared" si="27"/>
        <v>612637.09116795403</v>
      </c>
      <c r="N147" s="41">
        <f>'jan-juli'!M147</f>
        <v>481188.37768667273</v>
      </c>
      <c r="O147" s="41">
        <f t="shared" si="29"/>
        <v>131448.7134812813</v>
      </c>
      <c r="Q147" s="63"/>
      <c r="R147" s="64"/>
      <c r="S147" s="64"/>
      <c r="T147" s="64"/>
    </row>
    <row r="148" spans="1:20" s="34" customFormat="1" x14ac:dyDescent="0.3">
      <c r="A148" s="33">
        <v>833</v>
      </c>
      <c r="B148" s="34" t="s">
        <v>202</v>
      </c>
      <c r="C148" s="36">
        <v>54362</v>
      </c>
      <c r="D148" s="36">
        <v>2252</v>
      </c>
      <c r="E148" s="37">
        <f t="shared" si="21"/>
        <v>24139.431616341029</v>
      </c>
      <c r="F148" s="38">
        <f t="shared" si="28"/>
        <v>1.4527496400185396</v>
      </c>
      <c r="G148" s="39">
        <f t="shared" si="22"/>
        <v>-4513.8344585283439</v>
      </c>
      <c r="H148" s="39">
        <f t="shared" si="23"/>
        <v>0</v>
      </c>
      <c r="I148" s="37">
        <f t="shared" si="24"/>
        <v>-4513.8344585283439</v>
      </c>
      <c r="J148" s="40">
        <f t="shared" si="30"/>
        <v>-210.31981854287264</v>
      </c>
      <c r="K148" s="37">
        <f t="shared" si="25"/>
        <v>-4724.1542770712167</v>
      </c>
      <c r="L148" s="37">
        <f t="shared" si="26"/>
        <v>-10165155.20060583</v>
      </c>
      <c r="M148" s="37">
        <f t="shared" si="27"/>
        <v>-10638795.431964381</v>
      </c>
      <c r="N148" s="41">
        <f>'jan-juli'!M148</f>
        <v>-10851210.611286294</v>
      </c>
      <c r="O148" s="41">
        <f t="shared" si="29"/>
        <v>212415.17932191305</v>
      </c>
      <c r="Q148" s="63"/>
      <c r="R148" s="64"/>
      <c r="S148" s="64"/>
      <c r="T148" s="64"/>
    </row>
    <row r="149" spans="1:20" s="34" customFormat="1" x14ac:dyDescent="0.3">
      <c r="A149" s="33">
        <v>834</v>
      </c>
      <c r="B149" s="34" t="s">
        <v>203</v>
      </c>
      <c r="C149" s="36">
        <v>90685</v>
      </c>
      <c r="D149" s="36">
        <v>3689</v>
      </c>
      <c r="E149" s="37">
        <f t="shared" si="21"/>
        <v>24582.542694497155</v>
      </c>
      <c r="F149" s="38">
        <f t="shared" si="28"/>
        <v>1.4794167740882485</v>
      </c>
      <c r="G149" s="39">
        <f t="shared" si="22"/>
        <v>-4779.7011054220193</v>
      </c>
      <c r="H149" s="39">
        <f t="shared" si="23"/>
        <v>0</v>
      </c>
      <c r="I149" s="37">
        <f t="shared" si="24"/>
        <v>-4779.7011054220193</v>
      </c>
      <c r="J149" s="40">
        <f t="shared" si="30"/>
        <v>-210.31981854287264</v>
      </c>
      <c r="K149" s="37">
        <f t="shared" si="25"/>
        <v>-4990.0209239648921</v>
      </c>
      <c r="L149" s="37">
        <f t="shared" si="26"/>
        <v>-17632317.37790183</v>
      </c>
      <c r="M149" s="37">
        <f t="shared" si="27"/>
        <v>-18408187.188506488</v>
      </c>
      <c r="N149" s="41">
        <f>'jan-juli'!M149</f>
        <v>-18312819.780210987</v>
      </c>
      <c r="O149" s="41">
        <f t="shared" si="29"/>
        <v>-95367.408295501024</v>
      </c>
      <c r="Q149" s="63"/>
      <c r="R149" s="64"/>
      <c r="S149" s="64"/>
      <c r="T149" s="64"/>
    </row>
    <row r="150" spans="1:20" s="34" customFormat="1" x14ac:dyDescent="0.3">
      <c r="A150" s="33">
        <v>901</v>
      </c>
      <c r="B150" s="34" t="s">
        <v>204</v>
      </c>
      <c r="C150" s="36">
        <v>91125</v>
      </c>
      <c r="D150" s="36">
        <v>6909</v>
      </c>
      <c r="E150" s="37">
        <f t="shared" si="21"/>
        <v>13189.31828050369</v>
      </c>
      <c r="F150" s="38">
        <f t="shared" si="28"/>
        <v>0.79375428919050917</v>
      </c>
      <c r="G150" s="39">
        <f t="shared" si="22"/>
        <v>2056.2335429740592</v>
      </c>
      <c r="H150" s="39">
        <f t="shared" si="23"/>
        <v>617.89647024375233</v>
      </c>
      <c r="I150" s="37">
        <f t="shared" si="24"/>
        <v>2674.1300132178117</v>
      </c>
      <c r="J150" s="40">
        <f t="shared" si="30"/>
        <v>-210.31981854287264</v>
      </c>
      <c r="K150" s="37">
        <f t="shared" si="25"/>
        <v>2463.8101946749389</v>
      </c>
      <c r="L150" s="37">
        <f t="shared" si="26"/>
        <v>18475564.261321861</v>
      </c>
      <c r="M150" s="37">
        <f t="shared" si="27"/>
        <v>17022464.635009151</v>
      </c>
      <c r="N150" s="41">
        <f>'jan-juli'!M150</f>
        <v>18457589.908655368</v>
      </c>
      <c r="O150" s="41">
        <f t="shared" si="29"/>
        <v>-1435125.2736462168</v>
      </c>
      <c r="Q150" s="63"/>
      <c r="R150" s="64"/>
      <c r="S150" s="64"/>
      <c r="T150" s="64"/>
    </row>
    <row r="151" spans="1:20" s="34" customFormat="1" x14ac:dyDescent="0.3">
      <c r="A151" s="33">
        <v>904</v>
      </c>
      <c r="B151" s="34" t="s">
        <v>205</v>
      </c>
      <c r="C151" s="36">
        <v>332213</v>
      </c>
      <c r="D151" s="36">
        <v>22098</v>
      </c>
      <c r="E151" s="37">
        <f t="shared" si="21"/>
        <v>15033.622952303376</v>
      </c>
      <c r="F151" s="38">
        <f t="shared" si="28"/>
        <v>0.90474749692733758</v>
      </c>
      <c r="G151" s="39">
        <f t="shared" si="22"/>
        <v>949.65073989424775</v>
      </c>
      <c r="H151" s="39">
        <f t="shared" si="23"/>
        <v>0</v>
      </c>
      <c r="I151" s="37">
        <f t="shared" si="24"/>
        <v>949.65073989424775</v>
      </c>
      <c r="J151" s="40">
        <f t="shared" si="30"/>
        <v>-210.31981854287264</v>
      </c>
      <c r="K151" s="37">
        <f t="shared" si="25"/>
        <v>739.33092135137508</v>
      </c>
      <c r="L151" s="37">
        <f t="shared" si="26"/>
        <v>20985382.050183088</v>
      </c>
      <c r="M151" s="37">
        <f t="shared" si="27"/>
        <v>16337734.700022686</v>
      </c>
      <c r="N151" s="41">
        <f>'jan-juli'!M151</f>
        <v>15854345.431525499</v>
      </c>
      <c r="O151" s="41">
        <f t="shared" si="29"/>
        <v>483389.26849718764</v>
      </c>
      <c r="Q151" s="63"/>
      <c r="R151" s="64"/>
      <c r="S151" s="64"/>
      <c r="T151" s="64"/>
    </row>
    <row r="152" spans="1:20" s="34" customFormat="1" x14ac:dyDescent="0.3">
      <c r="A152" s="33">
        <v>906</v>
      </c>
      <c r="B152" s="34" t="s">
        <v>206</v>
      </c>
      <c r="C152" s="36">
        <v>623981</v>
      </c>
      <c r="D152" s="36">
        <v>44219</v>
      </c>
      <c r="E152" s="37">
        <f t="shared" si="21"/>
        <v>14111.151315045568</v>
      </c>
      <c r="F152" s="38">
        <f t="shared" si="28"/>
        <v>0.84923167699202451</v>
      </c>
      <c r="G152" s="39">
        <f t="shared" si="22"/>
        <v>1503.1337222489324</v>
      </c>
      <c r="H152" s="39">
        <f t="shared" si="23"/>
        <v>295.25490815409501</v>
      </c>
      <c r="I152" s="37">
        <f t="shared" si="24"/>
        <v>1798.3886304030275</v>
      </c>
      <c r="J152" s="40">
        <f t="shared" si="30"/>
        <v>-210.31981854287264</v>
      </c>
      <c r="K152" s="37">
        <f t="shared" si="25"/>
        <v>1588.0688118601549</v>
      </c>
      <c r="L152" s="37">
        <f t="shared" si="26"/>
        <v>79522946.847791478</v>
      </c>
      <c r="M152" s="37">
        <f t="shared" si="27"/>
        <v>70222814.791644186</v>
      </c>
      <c r="N152" s="41">
        <f>'jan-juli'!M152</f>
        <v>67404289.668668643</v>
      </c>
      <c r="O152" s="41">
        <f t="shared" si="29"/>
        <v>2818525.1229755431</v>
      </c>
      <c r="Q152" s="63"/>
      <c r="R152" s="64"/>
      <c r="S152" s="64"/>
      <c r="T152" s="64"/>
    </row>
    <row r="153" spans="1:20" s="34" customFormat="1" x14ac:dyDescent="0.3">
      <c r="A153" s="33">
        <v>911</v>
      </c>
      <c r="B153" s="34" t="s">
        <v>207</v>
      </c>
      <c r="C153" s="36">
        <v>29725</v>
      </c>
      <c r="D153" s="36">
        <v>2481</v>
      </c>
      <c r="E153" s="37">
        <f t="shared" si="21"/>
        <v>11981.05602579605</v>
      </c>
      <c r="F153" s="38">
        <f t="shared" si="28"/>
        <v>0.72103913236857831</v>
      </c>
      <c r="G153" s="39">
        <f t="shared" si="22"/>
        <v>2781.1908957986439</v>
      </c>
      <c r="H153" s="39">
        <f t="shared" si="23"/>
        <v>1040.7882593914267</v>
      </c>
      <c r="I153" s="37">
        <f t="shared" si="24"/>
        <v>3821.9791551900707</v>
      </c>
      <c r="J153" s="40">
        <f t="shared" si="30"/>
        <v>-210.31981854287264</v>
      </c>
      <c r="K153" s="37">
        <f t="shared" si="25"/>
        <v>3611.659336647198</v>
      </c>
      <c r="L153" s="37">
        <f t="shared" si="26"/>
        <v>9482330.284026565</v>
      </c>
      <c r="M153" s="37">
        <f t="shared" si="27"/>
        <v>8960526.8142216988</v>
      </c>
      <c r="N153" s="41">
        <f>'jan-juli'!M153</f>
        <v>8592630.2668076362</v>
      </c>
      <c r="O153" s="41">
        <f t="shared" si="29"/>
        <v>367896.54741406254</v>
      </c>
      <c r="Q153" s="63"/>
      <c r="R153" s="64"/>
      <c r="S153" s="64"/>
      <c r="T153" s="64"/>
    </row>
    <row r="154" spans="1:20" s="34" customFormat="1" x14ac:dyDescent="0.3">
      <c r="A154" s="33">
        <v>912</v>
      </c>
      <c r="B154" s="34" t="s">
        <v>208</v>
      </c>
      <c r="C154" s="36">
        <v>22668</v>
      </c>
      <c r="D154" s="36">
        <v>2018</v>
      </c>
      <c r="E154" s="37">
        <f t="shared" si="21"/>
        <v>11232.903865213082</v>
      </c>
      <c r="F154" s="38">
        <f t="shared" si="28"/>
        <v>0.67601413761144225</v>
      </c>
      <c r="G154" s="39">
        <f t="shared" si="22"/>
        <v>3230.0821921484244</v>
      </c>
      <c r="H154" s="39">
        <f t="shared" si="23"/>
        <v>1302.6415155954651</v>
      </c>
      <c r="I154" s="37">
        <f t="shared" si="24"/>
        <v>4532.7237077438895</v>
      </c>
      <c r="J154" s="40">
        <f t="shared" si="30"/>
        <v>-210.31981854287264</v>
      </c>
      <c r="K154" s="37">
        <f t="shared" si="25"/>
        <v>4322.4038892010167</v>
      </c>
      <c r="L154" s="37">
        <f t="shared" si="26"/>
        <v>9147036.442227168</v>
      </c>
      <c r="M154" s="37">
        <f t="shared" si="27"/>
        <v>8722611.0484076515</v>
      </c>
      <c r="N154" s="41">
        <f>'jan-juli'!M154</f>
        <v>8491559.3625222947</v>
      </c>
      <c r="O154" s="41">
        <f t="shared" si="29"/>
        <v>231051.68588535674</v>
      </c>
      <c r="Q154" s="63"/>
      <c r="R154" s="64"/>
      <c r="S154" s="64"/>
      <c r="T154" s="64"/>
    </row>
    <row r="155" spans="1:20" s="34" customFormat="1" x14ac:dyDescent="0.3">
      <c r="A155" s="33">
        <v>914</v>
      </c>
      <c r="B155" s="34" t="s">
        <v>209</v>
      </c>
      <c r="C155" s="36">
        <v>80619</v>
      </c>
      <c r="D155" s="36">
        <v>6048</v>
      </c>
      <c r="E155" s="37">
        <f t="shared" si="21"/>
        <v>13329.861111111111</v>
      </c>
      <c r="F155" s="38">
        <f t="shared" si="28"/>
        <v>0.80221238173457321</v>
      </c>
      <c r="G155" s="39">
        <f t="shared" si="22"/>
        <v>1971.9078446096066</v>
      </c>
      <c r="H155" s="39">
        <f t="shared" si="23"/>
        <v>568.70647953115497</v>
      </c>
      <c r="I155" s="37">
        <f t="shared" si="24"/>
        <v>2540.6143241407617</v>
      </c>
      <c r="J155" s="40">
        <f t="shared" si="30"/>
        <v>-210.31981854287264</v>
      </c>
      <c r="K155" s="37">
        <f t="shared" si="25"/>
        <v>2330.2945055978889</v>
      </c>
      <c r="L155" s="37">
        <f t="shared" si="26"/>
        <v>15365635.432403326</v>
      </c>
      <c r="M155" s="37">
        <f t="shared" si="27"/>
        <v>14093621.169856032</v>
      </c>
      <c r="N155" s="41">
        <f>'jan-juli'!M155</f>
        <v>14096874.144962752</v>
      </c>
      <c r="O155" s="41">
        <f t="shared" si="29"/>
        <v>-3252.9751067198813</v>
      </c>
      <c r="Q155" s="63"/>
      <c r="R155" s="64"/>
      <c r="S155" s="64"/>
      <c r="T155" s="64"/>
    </row>
    <row r="156" spans="1:20" s="34" customFormat="1" x14ac:dyDescent="0.3">
      <c r="A156" s="33">
        <v>919</v>
      </c>
      <c r="B156" s="34" t="s">
        <v>210</v>
      </c>
      <c r="C156" s="36">
        <v>74048</v>
      </c>
      <c r="D156" s="36">
        <v>5532</v>
      </c>
      <c r="E156" s="37">
        <f t="shared" si="21"/>
        <v>13385.394070860448</v>
      </c>
      <c r="F156" s="38">
        <f t="shared" si="28"/>
        <v>0.80555444415622524</v>
      </c>
      <c r="G156" s="39">
        <f t="shared" si="22"/>
        <v>1938.5880687600047</v>
      </c>
      <c r="H156" s="39">
        <f t="shared" si="23"/>
        <v>549.26994361888728</v>
      </c>
      <c r="I156" s="37">
        <f t="shared" si="24"/>
        <v>2487.858012378892</v>
      </c>
      <c r="J156" s="40">
        <f t="shared" si="30"/>
        <v>-210.31981854287264</v>
      </c>
      <c r="K156" s="37">
        <f t="shared" si="25"/>
        <v>2277.5381938360192</v>
      </c>
      <c r="L156" s="37">
        <f t="shared" si="26"/>
        <v>13762830.52448003</v>
      </c>
      <c r="M156" s="37">
        <f t="shared" si="27"/>
        <v>12599341.288300859</v>
      </c>
      <c r="N156" s="41">
        <f>'jan-juli'!M156</f>
        <v>11692735.081007591</v>
      </c>
      <c r="O156" s="41">
        <f t="shared" si="29"/>
        <v>906606.20729326829</v>
      </c>
      <c r="Q156" s="63"/>
      <c r="R156" s="64"/>
      <c r="S156" s="64"/>
      <c r="T156" s="64"/>
    </row>
    <row r="157" spans="1:20" s="34" customFormat="1" x14ac:dyDescent="0.3">
      <c r="A157" s="33">
        <v>926</v>
      </c>
      <c r="B157" s="34" t="s">
        <v>211</v>
      </c>
      <c r="C157" s="36">
        <v>154446</v>
      </c>
      <c r="D157" s="36">
        <v>10340</v>
      </c>
      <c r="E157" s="37">
        <f t="shared" si="21"/>
        <v>14936.750483558993</v>
      </c>
      <c r="F157" s="38">
        <f t="shared" si="28"/>
        <v>0.8989175566730343</v>
      </c>
      <c r="G157" s="39">
        <f t="shared" si="22"/>
        <v>1007.7742211408774</v>
      </c>
      <c r="H157" s="39">
        <f t="shared" si="23"/>
        <v>6.2951991743962932</v>
      </c>
      <c r="I157" s="37">
        <f t="shared" si="24"/>
        <v>1014.0694203152738</v>
      </c>
      <c r="J157" s="40">
        <f t="shared" si="30"/>
        <v>-210.31981854287264</v>
      </c>
      <c r="K157" s="37">
        <f t="shared" si="25"/>
        <v>803.74960177240109</v>
      </c>
      <c r="L157" s="37">
        <f t="shared" si="26"/>
        <v>10485477.80605993</v>
      </c>
      <c r="M157" s="37">
        <f t="shared" si="27"/>
        <v>8310770.8823266272</v>
      </c>
      <c r="N157" s="41">
        <f>'jan-juli'!M157</f>
        <v>8809577.754450215</v>
      </c>
      <c r="O157" s="41">
        <f t="shared" si="29"/>
        <v>-498806.87212358788</v>
      </c>
      <c r="Q157" s="63"/>
      <c r="R157" s="64"/>
      <c r="S157" s="64"/>
      <c r="T157" s="64"/>
    </row>
    <row r="158" spans="1:20" s="34" customFormat="1" x14ac:dyDescent="0.3">
      <c r="A158" s="33">
        <v>928</v>
      </c>
      <c r="B158" s="34" t="s">
        <v>212</v>
      </c>
      <c r="C158" s="36">
        <v>58667</v>
      </c>
      <c r="D158" s="36">
        <v>5035</v>
      </c>
      <c r="E158" s="37">
        <f t="shared" si="21"/>
        <v>11651.837140019861</v>
      </c>
      <c r="F158" s="38">
        <f t="shared" si="28"/>
        <v>0.70122621276881036</v>
      </c>
      <c r="G158" s="39">
        <f t="shared" si="22"/>
        <v>2978.7222272643567</v>
      </c>
      <c r="H158" s="39">
        <f t="shared" si="23"/>
        <v>1156.0148694130926</v>
      </c>
      <c r="I158" s="37">
        <f t="shared" si="24"/>
        <v>4134.7370966774488</v>
      </c>
      <c r="J158" s="40">
        <f t="shared" si="30"/>
        <v>-210.31981854287264</v>
      </c>
      <c r="K158" s="37">
        <f t="shared" si="25"/>
        <v>3924.417278134576</v>
      </c>
      <c r="L158" s="37">
        <f t="shared" si="26"/>
        <v>20818401.281770956</v>
      </c>
      <c r="M158" s="37">
        <f t="shared" si="27"/>
        <v>19759440.995407589</v>
      </c>
      <c r="N158" s="41">
        <f>'jan-juli'!M158</f>
        <v>19262025.168632179</v>
      </c>
      <c r="O158" s="41">
        <f t="shared" si="29"/>
        <v>497415.82677540928</v>
      </c>
      <c r="Q158" s="63"/>
      <c r="R158" s="64"/>
      <c r="S158" s="64"/>
      <c r="T158" s="64"/>
    </row>
    <row r="159" spans="1:20" s="34" customFormat="1" x14ac:dyDescent="0.3">
      <c r="A159" s="33">
        <v>929</v>
      </c>
      <c r="B159" s="34" t="s">
        <v>213</v>
      </c>
      <c r="C159" s="36">
        <v>25669</v>
      </c>
      <c r="D159" s="36">
        <v>1832</v>
      </c>
      <c r="E159" s="37">
        <f t="shared" si="21"/>
        <v>14011.46288209607</v>
      </c>
      <c r="F159" s="38">
        <f t="shared" si="28"/>
        <v>0.84323226750371827</v>
      </c>
      <c r="G159" s="39">
        <f t="shared" si="22"/>
        <v>1562.9467820186317</v>
      </c>
      <c r="H159" s="39">
        <f t="shared" si="23"/>
        <v>330.14585968641956</v>
      </c>
      <c r="I159" s="37">
        <f t="shared" si="24"/>
        <v>1893.0926417050512</v>
      </c>
      <c r="J159" s="40">
        <f t="shared" si="30"/>
        <v>-210.31981854287264</v>
      </c>
      <c r="K159" s="37">
        <f t="shared" si="25"/>
        <v>1682.7728231621786</v>
      </c>
      <c r="L159" s="37">
        <f t="shared" si="26"/>
        <v>3468145.7196036535</v>
      </c>
      <c r="M159" s="37">
        <f t="shared" si="27"/>
        <v>3082839.8120331112</v>
      </c>
      <c r="N159" s="41">
        <f>'jan-juli'!M159</f>
        <v>3071137.1417942718</v>
      </c>
      <c r="O159" s="41">
        <f t="shared" si="29"/>
        <v>11702.670238839462</v>
      </c>
      <c r="Q159" s="63"/>
      <c r="R159" s="64"/>
      <c r="S159" s="64"/>
      <c r="T159" s="64"/>
    </row>
    <row r="160" spans="1:20" s="34" customFormat="1" x14ac:dyDescent="0.3">
      <c r="A160" s="33">
        <v>935</v>
      </c>
      <c r="B160" s="34" t="s">
        <v>214</v>
      </c>
      <c r="C160" s="36">
        <v>18519</v>
      </c>
      <c r="D160" s="36">
        <v>1315</v>
      </c>
      <c r="E160" s="37">
        <f t="shared" si="21"/>
        <v>14082.889733840304</v>
      </c>
      <c r="F160" s="38">
        <f t="shared" si="28"/>
        <v>0.84753084979050464</v>
      </c>
      <c r="G160" s="39">
        <f t="shared" si="22"/>
        <v>1520.0906709720912</v>
      </c>
      <c r="H160" s="39">
        <f t="shared" si="23"/>
        <v>305.14646157593756</v>
      </c>
      <c r="I160" s="37">
        <f t="shared" si="24"/>
        <v>1825.2371325480287</v>
      </c>
      <c r="J160" s="40">
        <f t="shared" si="30"/>
        <v>-210.31981854287264</v>
      </c>
      <c r="K160" s="37">
        <f t="shared" si="25"/>
        <v>1614.9173140051562</v>
      </c>
      <c r="L160" s="37">
        <f t="shared" si="26"/>
        <v>2400186.8293006578</v>
      </c>
      <c r="M160" s="37">
        <f t="shared" si="27"/>
        <v>2123616.2679167804</v>
      </c>
      <c r="N160" s="41">
        <f>'jan-juli'!M160</f>
        <v>1956680.7540717614</v>
      </c>
      <c r="O160" s="41">
        <f t="shared" si="29"/>
        <v>166935.51384501904</v>
      </c>
      <c r="Q160" s="63"/>
      <c r="R160" s="64"/>
      <c r="S160" s="64"/>
      <c r="T160" s="64"/>
    </row>
    <row r="161" spans="1:20" s="34" customFormat="1" x14ac:dyDescent="0.3">
      <c r="A161" s="33">
        <v>937</v>
      </c>
      <c r="B161" s="34" t="s">
        <v>215</v>
      </c>
      <c r="C161" s="36">
        <v>44987</v>
      </c>
      <c r="D161" s="36">
        <v>3567</v>
      </c>
      <c r="E161" s="37">
        <f t="shared" si="21"/>
        <v>12611.998878609476</v>
      </c>
      <c r="F161" s="38">
        <f t="shared" si="28"/>
        <v>0.75901028334118403</v>
      </c>
      <c r="G161" s="39">
        <f t="shared" si="22"/>
        <v>2402.6251841105877</v>
      </c>
      <c r="H161" s="39">
        <f t="shared" si="23"/>
        <v>819.95826090672722</v>
      </c>
      <c r="I161" s="37">
        <f t="shared" si="24"/>
        <v>3222.5834450173152</v>
      </c>
      <c r="J161" s="40">
        <f t="shared" si="30"/>
        <v>-210.31981854287264</v>
      </c>
      <c r="K161" s="37">
        <f t="shared" si="25"/>
        <v>3012.2636264744424</v>
      </c>
      <c r="L161" s="37">
        <f t="shared" si="26"/>
        <v>11494955.148376763</v>
      </c>
      <c r="M161" s="37">
        <f t="shared" si="27"/>
        <v>10744744.355634335</v>
      </c>
      <c r="N161" s="41">
        <f>'jan-juli'!M161</f>
        <v>10338793.878155112</v>
      </c>
      <c r="O161" s="41">
        <f t="shared" si="29"/>
        <v>405950.47747922316</v>
      </c>
      <c r="Q161" s="63"/>
      <c r="R161" s="64"/>
      <c r="S161" s="64"/>
      <c r="T161" s="64"/>
    </row>
    <row r="162" spans="1:20" s="34" customFormat="1" x14ac:dyDescent="0.3">
      <c r="A162" s="33">
        <v>938</v>
      </c>
      <c r="B162" s="34" t="s">
        <v>216</v>
      </c>
      <c r="C162" s="36">
        <v>17790</v>
      </c>
      <c r="D162" s="36">
        <v>1189</v>
      </c>
      <c r="E162" s="37">
        <f t="shared" si="21"/>
        <v>14962.15306980656</v>
      </c>
      <c r="F162" s="38">
        <f t="shared" si="28"/>
        <v>0.90044632498097199</v>
      </c>
      <c r="G162" s="39">
        <f t="shared" si="22"/>
        <v>992.53266939233754</v>
      </c>
      <c r="H162" s="39">
        <f t="shared" si="23"/>
        <v>0</v>
      </c>
      <c r="I162" s="37">
        <f t="shared" si="24"/>
        <v>992.53266939233754</v>
      </c>
      <c r="J162" s="40">
        <f t="shared" si="30"/>
        <v>-210.31981854287264</v>
      </c>
      <c r="K162" s="37">
        <f t="shared" si="25"/>
        <v>782.21285084946487</v>
      </c>
      <c r="L162" s="37">
        <f t="shared" si="26"/>
        <v>1180121.3439074894</v>
      </c>
      <c r="M162" s="37">
        <f t="shared" si="27"/>
        <v>930051.07966001378</v>
      </c>
      <c r="N162" s="41">
        <f>'jan-juli'!M162</f>
        <v>828832.4969718447</v>
      </c>
      <c r="O162" s="41">
        <f t="shared" si="29"/>
        <v>101218.58268816909</v>
      </c>
      <c r="Q162" s="63"/>
      <c r="R162" s="64"/>
      <c r="S162" s="64"/>
      <c r="T162" s="64"/>
    </row>
    <row r="163" spans="1:20" s="34" customFormat="1" x14ac:dyDescent="0.3">
      <c r="A163" s="33">
        <v>940</v>
      </c>
      <c r="B163" s="34" t="s">
        <v>217</v>
      </c>
      <c r="C163" s="36">
        <v>32649</v>
      </c>
      <c r="D163" s="36">
        <v>1251</v>
      </c>
      <c r="E163" s="37">
        <f t="shared" si="21"/>
        <v>26098.321342925661</v>
      </c>
      <c r="F163" s="38">
        <f t="shared" si="28"/>
        <v>1.570638759794061</v>
      </c>
      <c r="G163" s="39">
        <f t="shared" si="22"/>
        <v>-5689.1682944791228</v>
      </c>
      <c r="H163" s="39">
        <f t="shared" si="23"/>
        <v>0</v>
      </c>
      <c r="I163" s="37">
        <f t="shared" si="24"/>
        <v>-5689.1682944791228</v>
      </c>
      <c r="J163" s="40">
        <f t="shared" si="30"/>
        <v>-210.31981854287264</v>
      </c>
      <c r="K163" s="37">
        <f t="shared" si="25"/>
        <v>-5899.4881130219956</v>
      </c>
      <c r="L163" s="37">
        <f t="shared" si="26"/>
        <v>-7117149.5363933826</v>
      </c>
      <c r="M163" s="37">
        <f t="shared" si="27"/>
        <v>-7380259.6293905163</v>
      </c>
      <c r="N163" s="41">
        <f>'jan-juli'!M163</f>
        <v>-7364377.91950229</v>
      </c>
      <c r="O163" s="41">
        <f t="shared" si="29"/>
        <v>-15881.709888226353</v>
      </c>
      <c r="Q163" s="63"/>
      <c r="R163" s="64"/>
      <c r="S163" s="64"/>
      <c r="T163" s="64"/>
    </row>
    <row r="164" spans="1:20" s="34" customFormat="1" x14ac:dyDescent="0.3">
      <c r="A164" s="33">
        <v>941</v>
      </c>
      <c r="B164" s="34" t="s">
        <v>218</v>
      </c>
      <c r="C164" s="36">
        <v>52390</v>
      </c>
      <c r="D164" s="36">
        <v>933</v>
      </c>
      <c r="E164" s="37">
        <f t="shared" si="21"/>
        <v>56152.197213290463</v>
      </c>
      <c r="F164" s="38">
        <f t="shared" si="28"/>
        <v>3.3793291235836738</v>
      </c>
      <c r="G164" s="39">
        <f t="shared" si="22"/>
        <v>-23721.493816698003</v>
      </c>
      <c r="H164" s="39">
        <f t="shared" si="23"/>
        <v>0</v>
      </c>
      <c r="I164" s="37">
        <f t="shared" si="24"/>
        <v>-23721.493816698003</v>
      </c>
      <c r="J164" s="40">
        <f t="shared" si="30"/>
        <v>-210.31981854287264</v>
      </c>
      <c r="K164" s="37">
        <f t="shared" si="25"/>
        <v>-23931.813635240876</v>
      </c>
      <c r="L164" s="37">
        <f t="shared" si="26"/>
        <v>-22132153.730979238</v>
      </c>
      <c r="M164" s="37">
        <f t="shared" si="27"/>
        <v>-22328382.121679738</v>
      </c>
      <c r="N164" s="41">
        <f>'jan-juli'!M164</f>
        <v>-22359311.589844633</v>
      </c>
      <c r="O164" s="41">
        <f t="shared" si="29"/>
        <v>30929.46816489473</v>
      </c>
      <c r="Q164" s="63"/>
      <c r="R164" s="64"/>
      <c r="S164" s="64"/>
      <c r="T164" s="64"/>
    </row>
    <row r="165" spans="1:20" s="34" customFormat="1" x14ac:dyDescent="0.3">
      <c r="A165" s="33">
        <v>1001</v>
      </c>
      <c r="B165" s="34" t="s">
        <v>219</v>
      </c>
      <c r="C165" s="36">
        <v>1356006</v>
      </c>
      <c r="D165" s="36">
        <v>87446</v>
      </c>
      <c r="E165" s="37">
        <f t="shared" si="21"/>
        <v>15506.781327905221</v>
      </c>
      <c r="F165" s="38">
        <f t="shared" si="28"/>
        <v>0.93322292546070951</v>
      </c>
      <c r="G165" s="39">
        <f t="shared" si="22"/>
        <v>665.75571453314114</v>
      </c>
      <c r="H165" s="39">
        <f t="shared" si="23"/>
        <v>0</v>
      </c>
      <c r="I165" s="37">
        <f t="shared" si="24"/>
        <v>665.75571453314114</v>
      </c>
      <c r="J165" s="40">
        <f t="shared" si="30"/>
        <v>-210.31981854287264</v>
      </c>
      <c r="K165" s="37">
        <f t="shared" si="25"/>
        <v>455.43589599026848</v>
      </c>
      <c r="L165" s="37">
        <f t="shared" si="26"/>
        <v>58217674.213065058</v>
      </c>
      <c r="M165" s="37">
        <f t="shared" si="27"/>
        <v>39826047.360765018</v>
      </c>
      <c r="N165" s="41">
        <f>'jan-juli'!M165</f>
        <v>40186366.467788003</v>
      </c>
      <c r="O165" s="41">
        <f t="shared" si="29"/>
        <v>-360319.10702298582</v>
      </c>
      <c r="Q165" s="63"/>
      <c r="R165" s="64"/>
      <c r="S165" s="64"/>
      <c r="T165" s="64"/>
    </row>
    <row r="166" spans="1:20" s="34" customFormat="1" x14ac:dyDescent="0.3">
      <c r="A166" s="33">
        <v>1002</v>
      </c>
      <c r="B166" s="34" t="s">
        <v>220</v>
      </c>
      <c r="C166" s="36">
        <v>210100</v>
      </c>
      <c r="D166" s="36">
        <v>15437</v>
      </c>
      <c r="E166" s="37">
        <f t="shared" si="21"/>
        <v>13610.157414005313</v>
      </c>
      <c r="F166" s="38">
        <f t="shared" si="28"/>
        <v>0.81908106197526398</v>
      </c>
      <c r="G166" s="39">
        <f t="shared" si="22"/>
        <v>1803.7300628730859</v>
      </c>
      <c r="H166" s="39">
        <f t="shared" si="23"/>
        <v>470.60277351818456</v>
      </c>
      <c r="I166" s="37">
        <f t="shared" si="24"/>
        <v>2274.3328363912706</v>
      </c>
      <c r="J166" s="40">
        <f t="shared" si="30"/>
        <v>-210.31981854287264</v>
      </c>
      <c r="K166" s="37">
        <f t="shared" si="25"/>
        <v>2064.0130178483978</v>
      </c>
      <c r="L166" s="37">
        <f t="shared" si="26"/>
        <v>35108875.995372042</v>
      </c>
      <c r="M166" s="37">
        <f t="shared" si="27"/>
        <v>31862168.956525717</v>
      </c>
      <c r="N166" s="41">
        <f>'jan-juli'!M166</f>
        <v>31022526.996658403</v>
      </c>
      <c r="O166" s="41">
        <f t="shared" si="29"/>
        <v>839641.9598673135</v>
      </c>
      <c r="Q166" s="63"/>
      <c r="R166" s="64"/>
      <c r="S166" s="64"/>
      <c r="T166" s="64"/>
    </row>
    <row r="167" spans="1:20" s="34" customFormat="1" x14ac:dyDescent="0.3">
      <c r="A167" s="33">
        <v>1003</v>
      </c>
      <c r="B167" s="34" t="s">
        <v>221</v>
      </c>
      <c r="C167" s="36">
        <v>135946</v>
      </c>
      <c r="D167" s="36">
        <v>9596</v>
      </c>
      <c r="E167" s="37">
        <f t="shared" si="21"/>
        <v>14166.944560233431</v>
      </c>
      <c r="F167" s="38">
        <f t="shared" si="28"/>
        <v>0.85258940380806369</v>
      </c>
      <c r="G167" s="39">
        <f t="shared" si="22"/>
        <v>1469.6577751362149</v>
      </c>
      <c r="H167" s="39">
        <f t="shared" si="23"/>
        <v>275.7272723383432</v>
      </c>
      <c r="I167" s="37">
        <f t="shared" si="24"/>
        <v>1745.3850474745582</v>
      </c>
      <c r="J167" s="40">
        <f t="shared" si="30"/>
        <v>-210.31981854287264</v>
      </c>
      <c r="K167" s="37">
        <f t="shared" si="25"/>
        <v>1535.0652289316856</v>
      </c>
      <c r="L167" s="37">
        <f t="shared" si="26"/>
        <v>16748714.91556586</v>
      </c>
      <c r="M167" s="37">
        <f t="shared" si="27"/>
        <v>14730485.936828455</v>
      </c>
      <c r="N167" s="41">
        <f>'jan-juli'!M167</f>
        <v>14149688.871538125</v>
      </c>
      <c r="O167" s="41">
        <f t="shared" si="29"/>
        <v>580797.06529032998</v>
      </c>
      <c r="Q167" s="63"/>
      <c r="R167" s="64"/>
      <c r="S167" s="64"/>
      <c r="T167" s="64"/>
    </row>
    <row r="168" spans="1:20" s="34" customFormat="1" x14ac:dyDescent="0.3">
      <c r="A168" s="33">
        <v>1004</v>
      </c>
      <c r="B168" s="34" t="s">
        <v>222</v>
      </c>
      <c r="C168" s="36">
        <v>141343</v>
      </c>
      <c r="D168" s="36">
        <v>9069</v>
      </c>
      <c r="E168" s="37">
        <f>(C168*1000)/D168</f>
        <v>15585.290550226046</v>
      </c>
      <c r="F168" s="38">
        <f t="shared" si="28"/>
        <v>0.93794773614711791</v>
      </c>
      <c r="G168" s="39">
        <f>(E$437-E168)*0.6</f>
        <v>618.65018114064617</v>
      </c>
      <c r="H168" s="39">
        <f>IF(E168&gt;=E$437*0.9,0,IF(E168&lt;0.9*E$437,(E$437*0.9-E168)*0.35))</f>
        <v>0</v>
      </c>
      <c r="I168" s="37">
        <f>G168+H168</f>
        <v>618.65018114064617</v>
      </c>
      <c r="J168" s="40">
        <f>I$439</f>
        <v>-210.31981854287264</v>
      </c>
      <c r="K168" s="37">
        <f>I168+J168</f>
        <v>408.3303625977735</v>
      </c>
      <c r="L168" s="37">
        <f>(I168*D168)</f>
        <v>5610538.4927645205</v>
      </c>
      <c r="M168" s="37">
        <f>(K168*D168)</f>
        <v>3703148.0583992079</v>
      </c>
      <c r="N168" s="41">
        <f>'jan-juli'!M168</f>
        <v>3793998.9192915591</v>
      </c>
      <c r="O168" s="41">
        <f>M168-N168</f>
        <v>-90850.860892351251</v>
      </c>
      <c r="Q168" s="63"/>
      <c r="R168" s="64"/>
      <c r="S168" s="64"/>
      <c r="T168" s="64"/>
    </row>
    <row r="169" spans="1:20" s="34" customFormat="1" x14ac:dyDescent="0.3">
      <c r="A169" s="33">
        <v>1014</v>
      </c>
      <c r="B169" s="34" t="s">
        <v>223</v>
      </c>
      <c r="C169" s="36">
        <v>175256</v>
      </c>
      <c r="D169" s="36">
        <v>14095</v>
      </c>
      <c r="E169" s="37">
        <f t="shared" si="21"/>
        <v>12433.912735012416</v>
      </c>
      <c r="F169" s="38">
        <f t="shared" si="28"/>
        <v>0.74829277411748785</v>
      </c>
      <c r="G169" s="39">
        <f t="shared" si="22"/>
        <v>2509.4768702688239</v>
      </c>
      <c r="H169" s="39">
        <f t="shared" si="23"/>
        <v>882.28841116569822</v>
      </c>
      <c r="I169" s="37">
        <f t="shared" si="24"/>
        <v>3391.765281434522</v>
      </c>
      <c r="J169" s="40">
        <f t="shared" si="30"/>
        <v>-210.31981854287264</v>
      </c>
      <c r="K169" s="37">
        <f t="shared" si="25"/>
        <v>3181.4454628916492</v>
      </c>
      <c r="L169" s="37">
        <f t="shared" si="26"/>
        <v>47806931.641819589</v>
      </c>
      <c r="M169" s="37">
        <f t="shared" si="27"/>
        <v>44842473.799457796</v>
      </c>
      <c r="N169" s="41">
        <f>'jan-juli'!M169</f>
        <v>43142128.500868045</v>
      </c>
      <c r="O169" s="41">
        <f t="shared" si="29"/>
        <v>1700345.2985897511</v>
      </c>
      <c r="Q169" s="63"/>
      <c r="R169" s="64"/>
      <c r="S169" s="64"/>
      <c r="T169" s="64"/>
    </row>
    <row r="170" spans="1:20" s="34" customFormat="1" x14ac:dyDescent="0.3">
      <c r="A170" s="33">
        <v>1017</v>
      </c>
      <c r="B170" s="34" t="s">
        <v>224</v>
      </c>
      <c r="C170" s="36">
        <v>75741</v>
      </c>
      <c r="D170" s="36">
        <v>6354</v>
      </c>
      <c r="E170" s="37">
        <f t="shared" si="21"/>
        <v>11920.207743153918</v>
      </c>
      <c r="F170" s="38">
        <f t="shared" si="28"/>
        <v>0.71737718530582051</v>
      </c>
      <c r="G170" s="39">
        <f t="shared" si="22"/>
        <v>2817.6998653839223</v>
      </c>
      <c r="H170" s="39">
        <f t="shared" si="23"/>
        <v>1062.0851583161725</v>
      </c>
      <c r="I170" s="37">
        <f t="shared" si="24"/>
        <v>3879.7850237000948</v>
      </c>
      <c r="J170" s="40">
        <f t="shared" si="30"/>
        <v>-210.31981854287264</v>
      </c>
      <c r="K170" s="37">
        <f t="shared" si="25"/>
        <v>3669.465205157222</v>
      </c>
      <c r="L170" s="37">
        <f t="shared" si="26"/>
        <v>24652154.040590402</v>
      </c>
      <c r="M170" s="37">
        <f t="shared" si="27"/>
        <v>23315781.913568988</v>
      </c>
      <c r="N170" s="41">
        <f>'jan-juli'!M170</f>
        <v>22841075.217773363</v>
      </c>
      <c r="O170" s="41">
        <f t="shared" si="29"/>
        <v>474706.69579562545</v>
      </c>
      <c r="Q170" s="63"/>
      <c r="R170" s="64"/>
      <c r="S170" s="64"/>
      <c r="T170" s="64"/>
    </row>
    <row r="171" spans="1:20" s="34" customFormat="1" x14ac:dyDescent="0.3">
      <c r="A171" s="33">
        <v>1018</v>
      </c>
      <c r="B171" s="34" t="s">
        <v>225</v>
      </c>
      <c r="C171" s="36">
        <v>164152</v>
      </c>
      <c r="D171" s="36">
        <v>11217</v>
      </c>
      <c r="E171" s="37">
        <f t="shared" si="21"/>
        <v>14634.215922260853</v>
      </c>
      <c r="F171" s="38">
        <f t="shared" si="28"/>
        <v>0.88071054243987734</v>
      </c>
      <c r="G171" s="39">
        <f t="shared" si="22"/>
        <v>1189.2949579197614</v>
      </c>
      <c r="H171" s="39">
        <f t="shared" si="23"/>
        <v>112.18229562874529</v>
      </c>
      <c r="I171" s="37">
        <f t="shared" si="24"/>
        <v>1301.4772535485067</v>
      </c>
      <c r="J171" s="40">
        <f t="shared" si="30"/>
        <v>-210.31981854287264</v>
      </c>
      <c r="K171" s="37">
        <f t="shared" si="25"/>
        <v>1091.1574350056342</v>
      </c>
      <c r="L171" s="37">
        <f t="shared" si="26"/>
        <v>14598670.3530536</v>
      </c>
      <c r="M171" s="37">
        <f t="shared" si="27"/>
        <v>12239512.948458198</v>
      </c>
      <c r="N171" s="41">
        <f>'jan-juli'!M171</f>
        <v>12316270.698420506</v>
      </c>
      <c r="O171" s="41">
        <f t="shared" si="29"/>
        <v>-76757.749962307513</v>
      </c>
      <c r="Q171" s="63"/>
      <c r="R171" s="64"/>
      <c r="S171" s="64"/>
      <c r="T171" s="64"/>
    </row>
    <row r="172" spans="1:20" s="34" customFormat="1" x14ac:dyDescent="0.3">
      <c r="A172" s="33">
        <v>1021</v>
      </c>
      <c r="B172" s="34" t="s">
        <v>226</v>
      </c>
      <c r="C172" s="36">
        <v>30430</v>
      </c>
      <c r="D172" s="36">
        <v>2294</v>
      </c>
      <c r="E172" s="37">
        <f t="shared" si="21"/>
        <v>13265.039232781168</v>
      </c>
      <c r="F172" s="38">
        <f t="shared" si="28"/>
        <v>0.79831129732190609</v>
      </c>
      <c r="G172" s="39">
        <f t="shared" si="22"/>
        <v>2010.8009716075728</v>
      </c>
      <c r="H172" s="39">
        <f t="shared" si="23"/>
        <v>591.39413694663517</v>
      </c>
      <c r="I172" s="37">
        <f t="shared" si="24"/>
        <v>2602.1951085542078</v>
      </c>
      <c r="J172" s="40">
        <f t="shared" si="30"/>
        <v>-210.31981854287264</v>
      </c>
      <c r="K172" s="37">
        <f t="shared" si="25"/>
        <v>2391.875290011335</v>
      </c>
      <c r="L172" s="37">
        <f t="shared" si="26"/>
        <v>5969435.5790233528</v>
      </c>
      <c r="M172" s="37">
        <f t="shared" si="27"/>
        <v>5486961.9152860027</v>
      </c>
      <c r="N172" s="41">
        <f>'jan-juli'!M172</f>
        <v>5311190.7223122595</v>
      </c>
      <c r="O172" s="41">
        <f t="shared" si="29"/>
        <v>175771.19297374319</v>
      </c>
      <c r="Q172" s="63"/>
      <c r="R172" s="64"/>
      <c r="S172" s="64"/>
      <c r="T172" s="64"/>
    </row>
    <row r="173" spans="1:20" s="34" customFormat="1" x14ac:dyDescent="0.3">
      <c r="A173" s="33">
        <v>1026</v>
      </c>
      <c r="B173" s="34" t="s">
        <v>227</v>
      </c>
      <c r="C173" s="36">
        <v>25675</v>
      </c>
      <c r="D173" s="36">
        <v>925</v>
      </c>
      <c r="E173" s="37">
        <f t="shared" si="21"/>
        <v>27756.756756756757</v>
      </c>
      <c r="F173" s="38">
        <f t="shared" si="28"/>
        <v>1.6704460580241556</v>
      </c>
      <c r="G173" s="39">
        <f t="shared" si="22"/>
        <v>-6684.2295427777799</v>
      </c>
      <c r="H173" s="39">
        <f t="shared" si="23"/>
        <v>0</v>
      </c>
      <c r="I173" s="37">
        <f t="shared" si="24"/>
        <v>-6684.2295427777799</v>
      </c>
      <c r="J173" s="40">
        <f t="shared" si="30"/>
        <v>-210.31981854287264</v>
      </c>
      <c r="K173" s="37">
        <f t="shared" si="25"/>
        <v>-6894.5493613206527</v>
      </c>
      <c r="L173" s="37">
        <f t="shared" si="26"/>
        <v>-6182912.3270694464</v>
      </c>
      <c r="M173" s="37">
        <f t="shared" si="27"/>
        <v>-6377458.1592216035</v>
      </c>
      <c r="N173" s="41">
        <f>'jan-juli'!M173</f>
        <v>-6393497.3425576482</v>
      </c>
      <c r="O173" s="41">
        <f t="shared" si="29"/>
        <v>16039.183336044662</v>
      </c>
      <c r="Q173" s="63"/>
      <c r="R173" s="64"/>
      <c r="S173" s="64"/>
      <c r="T173" s="64"/>
    </row>
    <row r="174" spans="1:20" s="34" customFormat="1" x14ac:dyDescent="0.3">
      <c r="A174" s="33">
        <v>1027</v>
      </c>
      <c r="B174" s="34" t="s">
        <v>228</v>
      </c>
      <c r="C174" s="36">
        <v>22074</v>
      </c>
      <c r="D174" s="36">
        <v>1750</v>
      </c>
      <c r="E174" s="37">
        <f t="shared" si="21"/>
        <v>12613.714285714286</v>
      </c>
      <c r="F174" s="38">
        <f t="shared" si="28"/>
        <v>0.75911351928698445</v>
      </c>
      <c r="G174" s="39">
        <f t="shared" si="22"/>
        <v>2401.5959398477016</v>
      </c>
      <c r="H174" s="39">
        <f t="shared" si="23"/>
        <v>819.35786842004381</v>
      </c>
      <c r="I174" s="37">
        <f t="shared" si="24"/>
        <v>3220.9538082677454</v>
      </c>
      <c r="J174" s="40">
        <f t="shared" si="30"/>
        <v>-210.31981854287264</v>
      </c>
      <c r="K174" s="37">
        <f t="shared" si="25"/>
        <v>3010.6339897248727</v>
      </c>
      <c r="L174" s="37">
        <f t="shared" si="26"/>
        <v>5636669.1644685548</v>
      </c>
      <c r="M174" s="37">
        <f t="shared" si="27"/>
        <v>5268609.4820185276</v>
      </c>
      <c r="N174" s="41">
        <f>'jan-juli'!M174</f>
        <v>5157316.5928711668</v>
      </c>
      <c r="O174" s="41">
        <f t="shared" si="29"/>
        <v>111292.88914736081</v>
      </c>
      <c r="Q174" s="63"/>
      <c r="R174" s="64"/>
      <c r="S174" s="64"/>
      <c r="T174" s="64"/>
    </row>
    <row r="175" spans="1:20" s="34" customFormat="1" x14ac:dyDescent="0.3">
      <c r="A175" s="33">
        <v>1029</v>
      </c>
      <c r="B175" s="34" t="s">
        <v>229</v>
      </c>
      <c r="C175" s="36">
        <v>61924</v>
      </c>
      <c r="D175" s="36">
        <v>4880</v>
      </c>
      <c r="E175" s="37">
        <f t="shared" si="21"/>
        <v>12689.344262295082</v>
      </c>
      <c r="F175" s="38">
        <f t="shared" si="28"/>
        <v>0.76366505235531013</v>
      </c>
      <c r="G175" s="39">
        <f t="shared" si="22"/>
        <v>2356.2179538992241</v>
      </c>
      <c r="H175" s="39">
        <f t="shared" si="23"/>
        <v>792.8873766167651</v>
      </c>
      <c r="I175" s="37">
        <f t="shared" si="24"/>
        <v>3149.1053305159894</v>
      </c>
      <c r="J175" s="40">
        <f t="shared" si="30"/>
        <v>-210.31981854287264</v>
      </c>
      <c r="K175" s="37">
        <f t="shared" si="25"/>
        <v>2938.7855119731166</v>
      </c>
      <c r="L175" s="37">
        <f t="shared" si="26"/>
        <v>15367634.012918029</v>
      </c>
      <c r="M175" s="37">
        <f t="shared" si="27"/>
        <v>14341273.298428809</v>
      </c>
      <c r="N175" s="41">
        <f>'jan-juli'!M175</f>
        <v>13812739.984692166</v>
      </c>
      <c r="O175" s="41">
        <f t="shared" si="29"/>
        <v>528533.31373664364</v>
      </c>
      <c r="Q175" s="63"/>
      <c r="R175" s="64"/>
      <c r="S175" s="64"/>
      <c r="T175" s="64"/>
    </row>
    <row r="176" spans="1:20" s="34" customFormat="1" x14ac:dyDescent="0.3">
      <c r="A176" s="33">
        <v>1032</v>
      </c>
      <c r="B176" s="34" t="s">
        <v>230</v>
      </c>
      <c r="C176" s="36">
        <v>104319</v>
      </c>
      <c r="D176" s="36">
        <v>8335</v>
      </c>
      <c r="E176" s="37">
        <f t="shared" si="21"/>
        <v>12515.776844631073</v>
      </c>
      <c r="F176" s="38">
        <f t="shared" si="28"/>
        <v>0.75321948729239263</v>
      </c>
      <c r="G176" s="39">
        <f t="shared" si="22"/>
        <v>2460.3584044976296</v>
      </c>
      <c r="H176" s="39">
        <f t="shared" si="23"/>
        <v>853.63597279916848</v>
      </c>
      <c r="I176" s="37">
        <f t="shared" si="24"/>
        <v>3313.9943772967981</v>
      </c>
      <c r="J176" s="40">
        <f t="shared" si="30"/>
        <v>-210.31981854287264</v>
      </c>
      <c r="K176" s="37">
        <f t="shared" si="25"/>
        <v>3103.6745587539253</v>
      </c>
      <c r="L176" s="37">
        <f t="shared" si="26"/>
        <v>27622143.134768814</v>
      </c>
      <c r="M176" s="37">
        <f t="shared" si="27"/>
        <v>25869127.447213966</v>
      </c>
      <c r="N176" s="41">
        <f>'jan-juli'!M176</f>
        <v>24965493.600903533</v>
      </c>
      <c r="O176" s="41">
        <f t="shared" si="29"/>
        <v>903633.846310433</v>
      </c>
      <c r="Q176" s="63"/>
      <c r="R176" s="64"/>
      <c r="S176" s="64"/>
      <c r="T176" s="64"/>
    </row>
    <row r="177" spans="1:20" s="34" customFormat="1" x14ac:dyDescent="0.3">
      <c r="A177" s="33">
        <v>1034</v>
      </c>
      <c r="B177" s="34" t="s">
        <v>231</v>
      </c>
      <c r="C177" s="36">
        <v>22137</v>
      </c>
      <c r="D177" s="36">
        <v>1693</v>
      </c>
      <c r="E177" s="37">
        <f t="shared" si="21"/>
        <v>13075.60543414058</v>
      </c>
      <c r="F177" s="38">
        <f t="shared" si="28"/>
        <v>0.78691086805097976</v>
      </c>
      <c r="G177" s="39">
        <f t="shared" si="22"/>
        <v>2124.4612507919255</v>
      </c>
      <c r="H177" s="39">
        <f t="shared" si="23"/>
        <v>657.69596647084109</v>
      </c>
      <c r="I177" s="37">
        <f t="shared" si="24"/>
        <v>2782.1572172627666</v>
      </c>
      <c r="J177" s="40">
        <f t="shared" si="30"/>
        <v>-210.31981854287264</v>
      </c>
      <c r="K177" s="37">
        <f t="shared" si="25"/>
        <v>2571.8373987198938</v>
      </c>
      <c r="L177" s="37">
        <f t="shared" si="26"/>
        <v>4710192.1688258639</v>
      </c>
      <c r="M177" s="37">
        <f t="shared" si="27"/>
        <v>4354120.7160327807</v>
      </c>
      <c r="N177" s="41">
        <f>'jan-juli'!M177</f>
        <v>4242429.1381319324</v>
      </c>
      <c r="O177" s="41">
        <f t="shared" si="29"/>
        <v>111691.57790084835</v>
      </c>
      <c r="Q177" s="63"/>
      <c r="R177" s="64"/>
      <c r="S177" s="64"/>
      <c r="T177" s="64"/>
    </row>
    <row r="178" spans="1:20" s="34" customFormat="1" x14ac:dyDescent="0.3">
      <c r="A178" s="33">
        <v>1037</v>
      </c>
      <c r="B178" s="34" t="s">
        <v>232</v>
      </c>
      <c r="C178" s="36">
        <v>95272</v>
      </c>
      <c r="D178" s="36">
        <v>5948</v>
      </c>
      <c r="E178" s="37">
        <f t="shared" si="21"/>
        <v>16017.484868863483</v>
      </c>
      <c r="F178" s="38">
        <f t="shared" si="28"/>
        <v>0.96395788215211176</v>
      </c>
      <c r="G178" s="39">
        <f t="shared" si="22"/>
        <v>359.33358995818378</v>
      </c>
      <c r="H178" s="39">
        <f t="shared" si="23"/>
        <v>0</v>
      </c>
      <c r="I178" s="37">
        <f t="shared" si="24"/>
        <v>359.33358995818378</v>
      </c>
      <c r="J178" s="40">
        <f t="shared" si="30"/>
        <v>-210.31981854287264</v>
      </c>
      <c r="K178" s="37">
        <f t="shared" si="25"/>
        <v>149.01377141531114</v>
      </c>
      <c r="L178" s="37">
        <f t="shared" si="26"/>
        <v>2137316.1930712773</v>
      </c>
      <c r="M178" s="37">
        <f t="shared" si="27"/>
        <v>886333.91237827064</v>
      </c>
      <c r="N178" s="41">
        <f>'jan-juli'!M178</f>
        <v>571607.14212660736</v>
      </c>
      <c r="O178" s="41">
        <f t="shared" si="29"/>
        <v>314726.77025166329</v>
      </c>
      <c r="Q178" s="63"/>
      <c r="R178" s="64"/>
      <c r="S178" s="64"/>
      <c r="T178" s="64"/>
    </row>
    <row r="179" spans="1:20" s="34" customFormat="1" x14ac:dyDescent="0.3">
      <c r="A179" s="33">
        <v>1046</v>
      </c>
      <c r="B179" s="34" t="s">
        <v>233</v>
      </c>
      <c r="C179" s="36">
        <v>68112</v>
      </c>
      <c r="D179" s="36">
        <v>1838</v>
      </c>
      <c r="E179" s="37">
        <f t="shared" si="21"/>
        <v>37057.671381936889</v>
      </c>
      <c r="F179" s="38">
        <f t="shared" si="28"/>
        <v>2.2301899902063371</v>
      </c>
      <c r="G179" s="39">
        <f t="shared" si="22"/>
        <v>-12264.778317885859</v>
      </c>
      <c r="H179" s="39">
        <f t="shared" si="23"/>
        <v>0</v>
      </c>
      <c r="I179" s="37">
        <f t="shared" si="24"/>
        <v>-12264.778317885859</v>
      </c>
      <c r="J179" s="40">
        <f t="shared" si="30"/>
        <v>-210.31981854287264</v>
      </c>
      <c r="K179" s="37">
        <f t="shared" si="25"/>
        <v>-12475.098136428731</v>
      </c>
      <c r="L179" s="37">
        <f t="shared" si="26"/>
        <v>-22542662.548274208</v>
      </c>
      <c r="M179" s="37">
        <f t="shared" si="27"/>
        <v>-22929230.374756008</v>
      </c>
      <c r="N179" s="41">
        <f>'jan-juli'!M179</f>
        <v>-22216573.314184815</v>
      </c>
      <c r="O179" s="41">
        <f t="shared" si="29"/>
        <v>-712657.0605711937</v>
      </c>
      <c r="Q179" s="63"/>
      <c r="R179" s="64"/>
      <c r="S179" s="64"/>
      <c r="T179" s="64"/>
    </row>
    <row r="180" spans="1:20" s="34" customFormat="1" x14ac:dyDescent="0.3">
      <c r="A180" s="33">
        <v>1101</v>
      </c>
      <c r="B180" s="34" t="s">
        <v>234</v>
      </c>
      <c r="C180" s="36">
        <v>253950</v>
      </c>
      <c r="D180" s="36">
        <v>14916</v>
      </c>
      <c r="E180" s="37">
        <f t="shared" si="21"/>
        <v>17025.341914722445</v>
      </c>
      <c r="F180" s="38">
        <f t="shared" si="28"/>
        <v>1.0246123326724215</v>
      </c>
      <c r="G180" s="39">
        <f t="shared" si="22"/>
        <v>-245.38063755719338</v>
      </c>
      <c r="H180" s="39">
        <f t="shared" si="23"/>
        <v>0</v>
      </c>
      <c r="I180" s="37">
        <f t="shared" si="24"/>
        <v>-245.38063755719338</v>
      </c>
      <c r="J180" s="40">
        <f t="shared" si="30"/>
        <v>-210.31981854287264</v>
      </c>
      <c r="K180" s="37">
        <f t="shared" si="25"/>
        <v>-455.70045610006605</v>
      </c>
      <c r="L180" s="37">
        <f t="shared" si="26"/>
        <v>-3660097.5898030964</v>
      </c>
      <c r="M180" s="37">
        <f t="shared" si="27"/>
        <v>-6797228.0031885849</v>
      </c>
      <c r="N180" s="41">
        <f>'jan-juli'!M180</f>
        <v>-7370564.0665836362</v>
      </c>
      <c r="O180" s="41">
        <f t="shared" si="29"/>
        <v>573336.06339505129</v>
      </c>
      <c r="Q180" s="63"/>
      <c r="R180" s="64"/>
      <c r="S180" s="64"/>
      <c r="T180" s="64"/>
    </row>
    <row r="181" spans="1:20" s="34" customFormat="1" x14ac:dyDescent="0.3">
      <c r="A181" s="33">
        <v>1102</v>
      </c>
      <c r="B181" s="34" t="s">
        <v>235</v>
      </c>
      <c r="C181" s="36">
        <v>1389165</v>
      </c>
      <c r="D181" s="36">
        <v>73624</v>
      </c>
      <c r="E181" s="37">
        <f t="shared" si="21"/>
        <v>18868.371726610887</v>
      </c>
      <c r="F181" s="38">
        <f t="shared" si="28"/>
        <v>1.13552881729884</v>
      </c>
      <c r="G181" s="39">
        <f t="shared" si="22"/>
        <v>-1351.1985246902586</v>
      </c>
      <c r="H181" s="39">
        <f t="shared" si="23"/>
        <v>0</v>
      </c>
      <c r="I181" s="37">
        <f t="shared" si="24"/>
        <v>-1351.1985246902586</v>
      </c>
      <c r="J181" s="40">
        <f t="shared" si="30"/>
        <v>-210.31981854287264</v>
      </c>
      <c r="K181" s="37">
        <f t="shared" si="25"/>
        <v>-1561.5183432331312</v>
      </c>
      <c r="L181" s="37">
        <f t="shared" si="26"/>
        <v>-99480640.181795597</v>
      </c>
      <c r="M181" s="37">
        <f t="shared" si="27"/>
        <v>-114965226.50219604</v>
      </c>
      <c r="N181" s="41">
        <f>'jan-juli'!M181</f>
        <v>-114002317.78212345</v>
      </c>
      <c r="O181" s="41">
        <f t="shared" si="29"/>
        <v>-962908.72007259727</v>
      </c>
      <c r="Q181" s="63"/>
      <c r="R181" s="64"/>
      <c r="S181" s="64"/>
      <c r="T181" s="64"/>
    </row>
    <row r="182" spans="1:20" s="34" customFormat="1" x14ac:dyDescent="0.3">
      <c r="A182" s="33">
        <v>1103</v>
      </c>
      <c r="B182" s="34" t="s">
        <v>236</v>
      </c>
      <c r="C182" s="36">
        <v>3145296</v>
      </c>
      <c r="D182" s="36">
        <v>132102</v>
      </c>
      <c r="E182" s="37">
        <f t="shared" si="21"/>
        <v>23809.60167143571</v>
      </c>
      <c r="F182" s="38">
        <f t="shared" si="28"/>
        <v>1.4328999459021223</v>
      </c>
      <c r="G182" s="39">
        <f t="shared" si="22"/>
        <v>-4315.936491585152</v>
      </c>
      <c r="H182" s="39">
        <f t="shared" si="23"/>
        <v>0</v>
      </c>
      <c r="I182" s="37">
        <f t="shared" si="24"/>
        <v>-4315.936491585152</v>
      </c>
      <c r="J182" s="40">
        <f t="shared" si="30"/>
        <v>-210.31981854287264</v>
      </c>
      <c r="K182" s="37">
        <f t="shared" si="25"/>
        <v>-4526.2563101280248</v>
      </c>
      <c r="L182" s="37">
        <f t="shared" si="26"/>
        <v>-570143842.41138172</v>
      </c>
      <c r="M182" s="37">
        <f t="shared" si="27"/>
        <v>-597927511.08053231</v>
      </c>
      <c r="N182" s="41">
        <f>'jan-juli'!M182</f>
        <v>-551367361.88816249</v>
      </c>
      <c r="O182" s="41">
        <f t="shared" si="29"/>
        <v>-46560149.192369819</v>
      </c>
      <c r="Q182" s="63"/>
      <c r="R182" s="64"/>
      <c r="S182" s="64"/>
      <c r="T182" s="64"/>
    </row>
    <row r="183" spans="1:20" s="34" customFormat="1" x14ac:dyDescent="0.3">
      <c r="A183" s="33">
        <v>1106</v>
      </c>
      <c r="B183" s="34" t="s">
        <v>237</v>
      </c>
      <c r="C183" s="36">
        <v>592649</v>
      </c>
      <c r="D183" s="36">
        <v>36538</v>
      </c>
      <c r="E183" s="37">
        <f t="shared" si="21"/>
        <v>16220.072253544255</v>
      </c>
      <c r="F183" s="38">
        <f t="shared" si="28"/>
        <v>0.97614991528880168</v>
      </c>
      <c r="G183" s="39">
        <f t="shared" si="22"/>
        <v>237.78115914972076</v>
      </c>
      <c r="H183" s="39">
        <f t="shared" si="23"/>
        <v>0</v>
      </c>
      <c r="I183" s="37">
        <f t="shared" si="24"/>
        <v>237.78115914972076</v>
      </c>
      <c r="J183" s="40">
        <f t="shared" si="30"/>
        <v>-210.31981854287264</v>
      </c>
      <c r="K183" s="37">
        <f t="shared" si="25"/>
        <v>27.461340606848125</v>
      </c>
      <c r="L183" s="37">
        <f t="shared" si="26"/>
        <v>8688047.9930124972</v>
      </c>
      <c r="M183" s="37">
        <f t="shared" si="27"/>
        <v>1003382.4630930168</v>
      </c>
      <c r="N183" s="41">
        <f>'jan-juli'!M183</f>
        <v>-467570.92148254433</v>
      </c>
      <c r="O183" s="41">
        <f t="shared" si="29"/>
        <v>1470953.3845755612</v>
      </c>
      <c r="Q183" s="63"/>
      <c r="R183" s="64"/>
      <c r="S183" s="64"/>
      <c r="T183" s="64"/>
    </row>
    <row r="184" spans="1:20" s="34" customFormat="1" x14ac:dyDescent="0.3">
      <c r="A184" s="33">
        <v>1111</v>
      </c>
      <c r="B184" s="34" t="s">
        <v>238</v>
      </c>
      <c r="C184" s="36">
        <v>47385</v>
      </c>
      <c r="D184" s="36">
        <v>3309</v>
      </c>
      <c r="E184" s="37">
        <f t="shared" si="21"/>
        <v>14320.036264732547</v>
      </c>
      <c r="F184" s="38">
        <f t="shared" si="28"/>
        <v>0.86180270767269829</v>
      </c>
      <c r="G184" s="39">
        <f t="shared" si="22"/>
        <v>1377.8027524367451</v>
      </c>
      <c r="H184" s="39">
        <f t="shared" si="23"/>
        <v>222.14517576365242</v>
      </c>
      <c r="I184" s="37">
        <f t="shared" si="24"/>
        <v>1599.9479282003974</v>
      </c>
      <c r="J184" s="40">
        <f t="shared" si="30"/>
        <v>-210.31981854287264</v>
      </c>
      <c r="K184" s="37">
        <f t="shared" si="25"/>
        <v>1389.6281096575249</v>
      </c>
      <c r="L184" s="37">
        <f t="shared" si="26"/>
        <v>5294227.6944151148</v>
      </c>
      <c r="M184" s="37">
        <f t="shared" si="27"/>
        <v>4598279.4148567496</v>
      </c>
      <c r="N184" s="41">
        <f>'jan-juli'!M184</f>
        <v>4244224.3461775379</v>
      </c>
      <c r="O184" s="41">
        <f t="shared" si="29"/>
        <v>354055.06867921166</v>
      </c>
      <c r="Q184" s="63"/>
      <c r="R184" s="64"/>
      <c r="S184" s="64"/>
      <c r="T184" s="64"/>
    </row>
    <row r="185" spans="1:20" s="34" customFormat="1" x14ac:dyDescent="0.3">
      <c r="A185" s="33">
        <v>1112</v>
      </c>
      <c r="B185" s="34" t="s">
        <v>239</v>
      </c>
      <c r="C185" s="36">
        <v>43222</v>
      </c>
      <c r="D185" s="36">
        <v>3247</v>
      </c>
      <c r="E185" s="37">
        <f t="shared" si="21"/>
        <v>13311.36433631044</v>
      </c>
      <c r="F185" s="38">
        <f t="shared" si="28"/>
        <v>0.8010992162151751</v>
      </c>
      <c r="G185" s="39">
        <f t="shared" si="22"/>
        <v>1983.0059094900093</v>
      </c>
      <c r="H185" s="39">
        <f t="shared" si="23"/>
        <v>575.18035071138991</v>
      </c>
      <c r="I185" s="37">
        <f t="shared" si="24"/>
        <v>2558.1862602013994</v>
      </c>
      <c r="J185" s="40">
        <f t="shared" si="30"/>
        <v>-210.31981854287264</v>
      </c>
      <c r="K185" s="37">
        <f t="shared" si="25"/>
        <v>2347.8664416585266</v>
      </c>
      <c r="L185" s="37">
        <f t="shared" si="26"/>
        <v>8306430.7868739441</v>
      </c>
      <c r="M185" s="37">
        <f t="shared" si="27"/>
        <v>7623522.3360652355</v>
      </c>
      <c r="N185" s="41">
        <f>'jan-juli'!M185</f>
        <v>7416050.2726015281</v>
      </c>
      <c r="O185" s="41">
        <f t="shared" si="29"/>
        <v>207472.06346370745</v>
      </c>
      <c r="Q185" s="63"/>
      <c r="R185" s="64"/>
      <c r="S185" s="64"/>
      <c r="T185" s="64"/>
    </row>
    <row r="186" spans="1:20" s="34" customFormat="1" x14ac:dyDescent="0.3">
      <c r="A186" s="33">
        <v>1114</v>
      </c>
      <c r="B186" s="34" t="s">
        <v>240</v>
      </c>
      <c r="C186" s="36">
        <v>42268</v>
      </c>
      <c r="D186" s="36">
        <v>2861</v>
      </c>
      <c r="E186" s="37">
        <f t="shared" si="21"/>
        <v>14773.855295351275</v>
      </c>
      <c r="F186" s="38">
        <f t="shared" si="28"/>
        <v>0.88911426346420341</v>
      </c>
      <c r="G186" s="39">
        <f t="shared" si="22"/>
        <v>1105.5113340655082</v>
      </c>
      <c r="H186" s="39">
        <f t="shared" si="23"/>
        <v>63.308515047097622</v>
      </c>
      <c r="I186" s="37">
        <f t="shared" si="24"/>
        <v>1168.8198491126059</v>
      </c>
      <c r="J186" s="40">
        <f t="shared" si="30"/>
        <v>-210.31981854287264</v>
      </c>
      <c r="K186" s="37">
        <f t="shared" si="25"/>
        <v>958.50003056973321</v>
      </c>
      <c r="L186" s="37">
        <f t="shared" si="26"/>
        <v>3343993.5883111656</v>
      </c>
      <c r="M186" s="37">
        <f t="shared" si="27"/>
        <v>2742268.5874600066</v>
      </c>
      <c r="N186" s="41">
        <f>'jan-juli'!M186</f>
        <v>2775713.2984025185</v>
      </c>
      <c r="O186" s="41">
        <f t="shared" si="29"/>
        <v>-33444.710942511912</v>
      </c>
      <c r="Q186" s="63"/>
      <c r="R186" s="64"/>
      <c r="S186" s="64"/>
      <c r="T186" s="64"/>
    </row>
    <row r="187" spans="1:20" s="34" customFormat="1" x14ac:dyDescent="0.3">
      <c r="A187" s="33">
        <v>1119</v>
      </c>
      <c r="B187" s="34" t="s">
        <v>241</v>
      </c>
      <c r="C187" s="36">
        <v>281478</v>
      </c>
      <c r="D187" s="36">
        <v>18528</v>
      </c>
      <c r="E187" s="37">
        <f t="shared" si="21"/>
        <v>15192.033678756477</v>
      </c>
      <c r="F187" s="38">
        <f t="shared" si="28"/>
        <v>0.91428090804850226</v>
      </c>
      <c r="G187" s="39">
        <f t="shared" si="22"/>
        <v>854.60430402238705</v>
      </c>
      <c r="H187" s="39">
        <f t="shared" si="23"/>
        <v>0</v>
      </c>
      <c r="I187" s="37">
        <f t="shared" si="24"/>
        <v>854.60430402238705</v>
      </c>
      <c r="J187" s="40">
        <f t="shared" si="30"/>
        <v>-210.31981854287264</v>
      </c>
      <c r="K187" s="37">
        <f t="shared" si="25"/>
        <v>644.28448547951439</v>
      </c>
      <c r="L187" s="37">
        <f t="shared" si="26"/>
        <v>15834108.544926787</v>
      </c>
      <c r="M187" s="37">
        <f t="shared" si="27"/>
        <v>11937302.946964443</v>
      </c>
      <c r="N187" s="41">
        <f>'jan-juli'!M187</f>
        <v>11133603.283342598</v>
      </c>
      <c r="O187" s="41">
        <f t="shared" si="29"/>
        <v>803699.66362184472</v>
      </c>
      <c r="Q187" s="63"/>
      <c r="R187" s="64"/>
      <c r="S187" s="64"/>
      <c r="T187" s="64"/>
    </row>
    <row r="188" spans="1:20" s="34" customFormat="1" x14ac:dyDescent="0.3">
      <c r="A188" s="33">
        <v>1120</v>
      </c>
      <c r="B188" s="34" t="s">
        <v>242</v>
      </c>
      <c r="C188" s="36">
        <v>317679</v>
      </c>
      <c r="D188" s="36">
        <v>18741</v>
      </c>
      <c r="E188" s="37">
        <f t="shared" si="21"/>
        <v>16951.016487914199</v>
      </c>
      <c r="F188" s="38">
        <f t="shared" si="28"/>
        <v>1.0201393094978903</v>
      </c>
      <c r="G188" s="39">
        <f t="shared" si="22"/>
        <v>-200.78538147224609</v>
      </c>
      <c r="H188" s="39">
        <f t="shared" si="23"/>
        <v>0</v>
      </c>
      <c r="I188" s="37">
        <f t="shared" si="24"/>
        <v>-200.78538147224609</v>
      </c>
      <c r="J188" s="40">
        <f t="shared" si="30"/>
        <v>-210.31981854287264</v>
      </c>
      <c r="K188" s="37">
        <f t="shared" si="25"/>
        <v>-411.10520001511873</v>
      </c>
      <c r="L188" s="37">
        <f t="shared" si="26"/>
        <v>-3762918.8341713641</v>
      </c>
      <c r="M188" s="37">
        <f t="shared" si="27"/>
        <v>-7704522.55348334</v>
      </c>
      <c r="N188" s="41">
        <f>'jan-juli'!M188</f>
        <v>-7249426.0506733833</v>
      </c>
      <c r="O188" s="41">
        <f t="shared" si="29"/>
        <v>-455096.50280995667</v>
      </c>
      <c r="Q188" s="63"/>
      <c r="R188" s="64"/>
      <c r="S188" s="64"/>
      <c r="T188" s="64"/>
    </row>
    <row r="189" spans="1:20" s="34" customFormat="1" x14ac:dyDescent="0.3">
      <c r="A189" s="33">
        <v>1121</v>
      </c>
      <c r="B189" s="34" t="s">
        <v>243</v>
      </c>
      <c r="C189" s="36">
        <v>315771</v>
      </c>
      <c r="D189" s="36">
        <v>18306</v>
      </c>
      <c r="E189" s="37">
        <f t="shared" si="21"/>
        <v>17249.590298262865</v>
      </c>
      <c r="F189" s="38">
        <f t="shared" si="28"/>
        <v>1.0381079593980547</v>
      </c>
      <c r="G189" s="39">
        <f t="shared" si="22"/>
        <v>-379.92966768144544</v>
      </c>
      <c r="H189" s="39">
        <f t="shared" si="23"/>
        <v>0</v>
      </c>
      <c r="I189" s="37">
        <f t="shared" si="24"/>
        <v>-379.92966768144544</v>
      </c>
      <c r="J189" s="40">
        <f t="shared" si="30"/>
        <v>-210.31981854287264</v>
      </c>
      <c r="K189" s="37">
        <f t="shared" si="25"/>
        <v>-590.24948622431805</v>
      </c>
      <c r="L189" s="37">
        <f t="shared" si="26"/>
        <v>-6954992.4965765402</v>
      </c>
      <c r="M189" s="37">
        <f t="shared" si="27"/>
        <v>-10805107.094822366</v>
      </c>
      <c r="N189" s="41">
        <f>'jan-juli'!M189</f>
        <v>-10438101.354443556</v>
      </c>
      <c r="O189" s="41">
        <f t="shared" si="29"/>
        <v>-367005.74037881009</v>
      </c>
      <c r="Q189" s="63"/>
      <c r="R189" s="64"/>
      <c r="S189" s="64"/>
      <c r="T189" s="64"/>
    </row>
    <row r="190" spans="1:20" s="34" customFormat="1" x14ac:dyDescent="0.3">
      <c r="A190" s="33">
        <v>1122</v>
      </c>
      <c r="B190" s="34" t="s">
        <v>244</v>
      </c>
      <c r="C190" s="36">
        <v>187805</v>
      </c>
      <c r="D190" s="36">
        <v>11600</v>
      </c>
      <c r="E190" s="37">
        <f t="shared" si="21"/>
        <v>16190.086206896553</v>
      </c>
      <c r="F190" s="38">
        <f t="shared" si="28"/>
        <v>0.97434530699622113</v>
      </c>
      <c r="G190" s="39">
        <f t="shared" si="22"/>
        <v>255.77278713834201</v>
      </c>
      <c r="H190" s="39">
        <f t="shared" si="23"/>
        <v>0</v>
      </c>
      <c r="I190" s="37">
        <f t="shared" si="24"/>
        <v>255.77278713834201</v>
      </c>
      <c r="J190" s="40">
        <f t="shared" si="30"/>
        <v>-210.31981854287264</v>
      </c>
      <c r="K190" s="37">
        <f t="shared" si="25"/>
        <v>45.452968595469372</v>
      </c>
      <c r="L190" s="37">
        <f t="shared" si="26"/>
        <v>2966964.3308047676</v>
      </c>
      <c r="M190" s="37">
        <f t="shared" si="27"/>
        <v>527254.43570744467</v>
      </c>
      <c r="N190" s="41">
        <f>'jan-juli'!M190</f>
        <v>440341.43387165456</v>
      </c>
      <c r="O190" s="41">
        <f t="shared" si="29"/>
        <v>86913.001835790114</v>
      </c>
      <c r="Q190" s="63"/>
      <c r="R190" s="64"/>
      <c r="S190" s="64"/>
      <c r="T190" s="64"/>
    </row>
    <row r="191" spans="1:20" s="34" customFormat="1" x14ac:dyDescent="0.3">
      <c r="A191" s="33">
        <v>1124</v>
      </c>
      <c r="B191" s="34" t="s">
        <v>245</v>
      </c>
      <c r="C191" s="36">
        <v>611119</v>
      </c>
      <c r="D191" s="36">
        <v>25708</v>
      </c>
      <c r="E191" s="37">
        <f t="shared" si="21"/>
        <v>23771.54971215186</v>
      </c>
      <c r="F191" s="38">
        <f t="shared" si="28"/>
        <v>1.4306099180742016</v>
      </c>
      <c r="G191" s="39">
        <f t="shared" si="22"/>
        <v>-4293.1053160148422</v>
      </c>
      <c r="H191" s="39">
        <f t="shared" si="23"/>
        <v>0</v>
      </c>
      <c r="I191" s="37">
        <f t="shared" si="24"/>
        <v>-4293.1053160148422</v>
      </c>
      <c r="J191" s="40">
        <f t="shared" si="30"/>
        <v>-210.31981854287264</v>
      </c>
      <c r="K191" s="37">
        <f t="shared" si="25"/>
        <v>-4503.425134557715</v>
      </c>
      <c r="L191" s="37">
        <f t="shared" si="26"/>
        <v>-110367151.46410957</v>
      </c>
      <c r="M191" s="37">
        <f t="shared" si="27"/>
        <v>-115774053.35920973</v>
      </c>
      <c r="N191" s="41">
        <f>'jan-juli'!M191</f>
        <v>-114989783.65672648</v>
      </c>
      <c r="O191" s="41">
        <f t="shared" si="29"/>
        <v>-784269.70248325169</v>
      </c>
      <c r="Q191" s="63"/>
      <c r="R191" s="64"/>
      <c r="S191" s="64"/>
      <c r="T191" s="64"/>
    </row>
    <row r="192" spans="1:20" s="34" customFormat="1" x14ac:dyDescent="0.3">
      <c r="A192" s="33">
        <v>1127</v>
      </c>
      <c r="B192" s="34" t="s">
        <v>246</v>
      </c>
      <c r="C192" s="36">
        <v>215685</v>
      </c>
      <c r="D192" s="36">
        <v>10556</v>
      </c>
      <c r="E192" s="37">
        <f t="shared" si="21"/>
        <v>20432.455475558923</v>
      </c>
      <c r="F192" s="38">
        <f t="shared" si="28"/>
        <v>1.2296578812866159</v>
      </c>
      <c r="G192" s="39">
        <f t="shared" si="22"/>
        <v>-2289.6487740590806</v>
      </c>
      <c r="H192" s="39">
        <f t="shared" si="23"/>
        <v>0</v>
      </c>
      <c r="I192" s="37">
        <f t="shared" si="24"/>
        <v>-2289.6487740590806</v>
      </c>
      <c r="J192" s="40">
        <f t="shared" si="30"/>
        <v>-210.31981854287264</v>
      </c>
      <c r="K192" s="37">
        <f t="shared" si="25"/>
        <v>-2499.9685926019533</v>
      </c>
      <c r="L192" s="37">
        <f t="shared" si="26"/>
        <v>-24169532.458967656</v>
      </c>
      <c r="M192" s="37">
        <f t="shared" si="27"/>
        <v>-26389668.463506218</v>
      </c>
      <c r="N192" s="41">
        <f>'jan-juli'!M192</f>
        <v>-25697999.295176785</v>
      </c>
      <c r="O192" s="41">
        <f t="shared" si="29"/>
        <v>-691669.16832943261</v>
      </c>
      <c r="Q192" s="63"/>
      <c r="R192" s="64"/>
      <c r="S192" s="64"/>
      <c r="T192" s="64"/>
    </row>
    <row r="193" spans="1:20" s="34" customFormat="1" x14ac:dyDescent="0.3">
      <c r="A193" s="33">
        <v>1129</v>
      </c>
      <c r="B193" s="34" t="s">
        <v>247</v>
      </c>
      <c r="C193" s="36">
        <v>36923</v>
      </c>
      <c r="D193" s="36">
        <v>1208</v>
      </c>
      <c r="E193" s="37">
        <f t="shared" si="21"/>
        <v>30565.397350993378</v>
      </c>
      <c r="F193" s="38">
        <f t="shared" si="28"/>
        <v>1.8394745453998322</v>
      </c>
      <c r="G193" s="39">
        <f t="shared" si="22"/>
        <v>-8369.4138993197539</v>
      </c>
      <c r="H193" s="39">
        <f t="shared" si="23"/>
        <v>0</v>
      </c>
      <c r="I193" s="37">
        <f t="shared" si="24"/>
        <v>-8369.4138993197539</v>
      </c>
      <c r="J193" s="40">
        <f t="shared" si="30"/>
        <v>-210.31981854287264</v>
      </c>
      <c r="K193" s="37">
        <f t="shared" si="25"/>
        <v>-8579.7337178626258</v>
      </c>
      <c r="L193" s="37">
        <f t="shared" si="26"/>
        <v>-10110251.990378262</v>
      </c>
      <c r="M193" s="37">
        <f t="shared" si="27"/>
        <v>-10364318.331178052</v>
      </c>
      <c r="N193" s="41">
        <f>'jan-juli'!M193</f>
        <v>-10410151.340334743</v>
      </c>
      <c r="O193" s="41">
        <f t="shared" si="29"/>
        <v>45833.00915669091</v>
      </c>
      <c r="Q193" s="63"/>
      <c r="R193" s="64"/>
      <c r="S193" s="64"/>
      <c r="T193" s="64"/>
    </row>
    <row r="194" spans="1:20" s="34" customFormat="1" x14ac:dyDescent="0.3">
      <c r="A194" s="33">
        <v>1130</v>
      </c>
      <c r="B194" s="34" t="s">
        <v>248</v>
      </c>
      <c r="C194" s="36">
        <v>189599</v>
      </c>
      <c r="D194" s="36">
        <v>12395</v>
      </c>
      <c r="E194" s="37">
        <f t="shared" si="21"/>
        <v>15296.409842678499</v>
      </c>
      <c r="F194" s="38">
        <f t="shared" si="28"/>
        <v>0.92056243269142657</v>
      </c>
      <c r="G194" s="39">
        <f t="shared" si="22"/>
        <v>791.97860566917439</v>
      </c>
      <c r="H194" s="39">
        <f t="shared" si="23"/>
        <v>0</v>
      </c>
      <c r="I194" s="37">
        <f t="shared" si="24"/>
        <v>791.97860566917439</v>
      </c>
      <c r="J194" s="40">
        <f t="shared" si="30"/>
        <v>-210.31981854287264</v>
      </c>
      <c r="K194" s="37">
        <f t="shared" si="25"/>
        <v>581.65878712630172</v>
      </c>
      <c r="L194" s="37">
        <f t="shared" si="26"/>
        <v>9816574.8172694165</v>
      </c>
      <c r="M194" s="37">
        <f t="shared" si="27"/>
        <v>7209660.6664305096</v>
      </c>
      <c r="N194" s="41">
        <f>'jan-juli'!M194</f>
        <v>6726175.6097275186</v>
      </c>
      <c r="O194" s="41">
        <f t="shared" si="29"/>
        <v>483485.05670299102</v>
      </c>
      <c r="Q194" s="63"/>
      <c r="R194" s="64"/>
      <c r="S194" s="64"/>
      <c r="T194" s="64"/>
    </row>
    <row r="195" spans="1:20" s="34" customFormat="1" x14ac:dyDescent="0.3">
      <c r="A195" s="33">
        <v>1133</v>
      </c>
      <c r="B195" s="34" t="s">
        <v>249</v>
      </c>
      <c r="C195" s="36">
        <v>64149</v>
      </c>
      <c r="D195" s="36">
        <v>2785</v>
      </c>
      <c r="E195" s="37">
        <f t="shared" si="21"/>
        <v>23033.752244165171</v>
      </c>
      <c r="F195" s="38">
        <f t="shared" si="28"/>
        <v>1.3862080852945646</v>
      </c>
      <c r="G195" s="39">
        <f t="shared" si="22"/>
        <v>-3850.4268352228287</v>
      </c>
      <c r="H195" s="39">
        <f t="shared" si="23"/>
        <v>0</v>
      </c>
      <c r="I195" s="37">
        <f t="shared" si="24"/>
        <v>-3850.4268352228287</v>
      </c>
      <c r="J195" s="40">
        <f t="shared" si="30"/>
        <v>-210.31981854287264</v>
      </c>
      <c r="K195" s="37">
        <f t="shared" si="25"/>
        <v>-4060.7466537657015</v>
      </c>
      <c r="L195" s="37">
        <f t="shared" si="26"/>
        <v>-10723438.736095577</v>
      </c>
      <c r="M195" s="37">
        <f t="shared" si="27"/>
        <v>-11309179.430737479</v>
      </c>
      <c r="N195" s="41">
        <f>'jan-juli'!M195</f>
        <v>-10814009.836781675</v>
      </c>
      <c r="O195" s="41">
        <f t="shared" si="29"/>
        <v>-495169.59395580366</v>
      </c>
      <c r="Q195" s="63"/>
      <c r="R195" s="64"/>
      <c r="S195" s="64"/>
      <c r="T195" s="64"/>
    </row>
    <row r="196" spans="1:20" s="34" customFormat="1" x14ac:dyDescent="0.3">
      <c r="A196" s="33">
        <v>1134</v>
      </c>
      <c r="B196" s="34" t="s">
        <v>250</v>
      </c>
      <c r="C196" s="36">
        <v>98735</v>
      </c>
      <c r="D196" s="36">
        <v>3892</v>
      </c>
      <c r="E196" s="37">
        <f t="shared" si="21"/>
        <v>25368.705035971223</v>
      </c>
      <c r="F196" s="38">
        <f t="shared" si="28"/>
        <v>1.5267292823827456</v>
      </c>
      <c r="G196" s="39">
        <f t="shared" si="22"/>
        <v>-5251.3985103064597</v>
      </c>
      <c r="H196" s="39">
        <f t="shared" si="23"/>
        <v>0</v>
      </c>
      <c r="I196" s="37">
        <f t="shared" si="24"/>
        <v>-5251.3985103064597</v>
      </c>
      <c r="J196" s="40">
        <f t="shared" si="30"/>
        <v>-210.31981854287264</v>
      </c>
      <c r="K196" s="37">
        <f t="shared" si="25"/>
        <v>-5461.7183288493325</v>
      </c>
      <c r="L196" s="37">
        <f t="shared" si="26"/>
        <v>-20438443.002112743</v>
      </c>
      <c r="M196" s="37">
        <f t="shared" si="27"/>
        <v>-21257007.735881601</v>
      </c>
      <c r="N196" s="41">
        <f>'jan-juli'!M196</f>
        <v>-21238731.305118229</v>
      </c>
      <c r="O196" s="41">
        <f t="shared" si="29"/>
        <v>-18276.430763371289</v>
      </c>
      <c r="Q196" s="63"/>
      <c r="R196" s="64"/>
      <c r="S196" s="64"/>
      <c r="T196" s="64"/>
    </row>
    <row r="197" spans="1:20" s="34" customFormat="1" x14ac:dyDescent="0.3">
      <c r="A197" s="33">
        <v>1135</v>
      </c>
      <c r="B197" s="34" t="s">
        <v>251</v>
      </c>
      <c r="C197" s="36">
        <v>136939</v>
      </c>
      <c r="D197" s="36">
        <v>4756</v>
      </c>
      <c r="E197" s="37">
        <f t="shared" si="21"/>
        <v>28792.893187552567</v>
      </c>
      <c r="F197" s="38">
        <f t="shared" si="28"/>
        <v>1.7328024072030541</v>
      </c>
      <c r="G197" s="39">
        <f t="shared" si="22"/>
        <v>-7305.9114012552664</v>
      </c>
      <c r="H197" s="39">
        <f t="shared" si="23"/>
        <v>0</v>
      </c>
      <c r="I197" s="37">
        <f t="shared" si="24"/>
        <v>-7305.9114012552664</v>
      </c>
      <c r="J197" s="40">
        <f t="shared" si="30"/>
        <v>-210.31981854287264</v>
      </c>
      <c r="K197" s="37">
        <f t="shared" si="25"/>
        <v>-7516.2312197981391</v>
      </c>
      <c r="L197" s="37">
        <f t="shared" si="26"/>
        <v>-34746914.624370046</v>
      </c>
      <c r="M197" s="37">
        <f t="shared" si="27"/>
        <v>-35747195.681359947</v>
      </c>
      <c r="N197" s="41">
        <f>'jan-juli'!M197</f>
        <v>-35504070.012112617</v>
      </c>
      <c r="O197" s="41">
        <f t="shared" si="29"/>
        <v>-243125.66924732924</v>
      </c>
      <c r="Q197" s="63"/>
      <c r="R197" s="64"/>
      <c r="S197" s="64"/>
      <c r="T197" s="64"/>
    </row>
    <row r="198" spans="1:20" s="34" customFormat="1" x14ac:dyDescent="0.3">
      <c r="A198" s="33">
        <v>1141</v>
      </c>
      <c r="B198" s="34" t="s">
        <v>252</v>
      </c>
      <c r="C198" s="36">
        <v>50804</v>
      </c>
      <c r="D198" s="36">
        <v>3147</v>
      </c>
      <c r="E198" s="37">
        <f t="shared" si="21"/>
        <v>16143.628852875754</v>
      </c>
      <c r="F198" s="38">
        <f t="shared" si="28"/>
        <v>0.97154942905664943</v>
      </c>
      <c r="G198" s="39">
        <f t="shared" si="22"/>
        <v>283.64719955082109</v>
      </c>
      <c r="H198" s="39">
        <f t="shared" si="23"/>
        <v>0</v>
      </c>
      <c r="I198" s="37">
        <f t="shared" si="24"/>
        <v>283.64719955082109</v>
      </c>
      <c r="J198" s="40">
        <f t="shared" si="30"/>
        <v>-210.31981854287264</v>
      </c>
      <c r="K198" s="37">
        <f t="shared" si="25"/>
        <v>73.327381007948446</v>
      </c>
      <c r="L198" s="37">
        <f t="shared" si="26"/>
        <v>892637.73698643397</v>
      </c>
      <c r="M198" s="37">
        <f t="shared" si="27"/>
        <v>230761.26803201376</v>
      </c>
      <c r="N198" s="41">
        <f>'jan-juli'!M198</f>
        <v>236645.47348225204</v>
      </c>
      <c r="O198" s="41">
        <f t="shared" si="29"/>
        <v>-5884.2054502382816</v>
      </c>
      <c r="Q198" s="63"/>
      <c r="R198" s="64"/>
      <c r="S198" s="64"/>
      <c r="T198" s="64"/>
    </row>
    <row r="199" spans="1:20" s="34" customFormat="1" x14ac:dyDescent="0.3">
      <c r="A199" s="33">
        <v>1142</v>
      </c>
      <c r="B199" s="34" t="s">
        <v>253</v>
      </c>
      <c r="C199" s="36">
        <v>88571</v>
      </c>
      <c r="D199" s="36">
        <v>4794</v>
      </c>
      <c r="E199" s="37">
        <f t="shared" si="21"/>
        <v>18475.385899040466</v>
      </c>
      <c r="F199" s="38">
        <f t="shared" si="28"/>
        <v>1.1118783010559952</v>
      </c>
      <c r="G199" s="39">
        <f t="shared" si="22"/>
        <v>-1115.407028148006</v>
      </c>
      <c r="H199" s="39">
        <f t="shared" si="23"/>
        <v>0</v>
      </c>
      <c r="I199" s="37">
        <f t="shared" si="24"/>
        <v>-1115.407028148006</v>
      </c>
      <c r="J199" s="40">
        <f t="shared" si="30"/>
        <v>-210.31981854287264</v>
      </c>
      <c r="K199" s="37">
        <f t="shared" si="25"/>
        <v>-1325.7268466908786</v>
      </c>
      <c r="L199" s="37">
        <f t="shared" si="26"/>
        <v>-5347261.2929415405</v>
      </c>
      <c r="M199" s="37">
        <f t="shared" si="27"/>
        <v>-6355534.5030360715</v>
      </c>
      <c r="N199" s="41">
        <f>'jan-juli'!M199</f>
        <v>-5224637.6867257999</v>
      </c>
      <c r="O199" s="41">
        <f t="shared" si="29"/>
        <v>-1130896.8163102716</v>
      </c>
      <c r="Q199" s="63"/>
      <c r="R199" s="64"/>
      <c r="S199" s="64"/>
      <c r="T199" s="64"/>
    </row>
    <row r="200" spans="1:20" s="34" customFormat="1" x14ac:dyDescent="0.3">
      <c r="A200" s="33">
        <v>1144</v>
      </c>
      <c r="B200" s="34" t="s">
        <v>254</v>
      </c>
      <c r="C200" s="36">
        <v>7959</v>
      </c>
      <c r="D200" s="36">
        <v>534</v>
      </c>
      <c r="E200" s="37">
        <f t="shared" ref="E200:E263" si="31">(C200*1000)/D200</f>
        <v>14904.494382022473</v>
      </c>
      <c r="F200" s="38">
        <f t="shared" si="28"/>
        <v>0.89697633284306388</v>
      </c>
      <c r="G200" s="39">
        <f t="shared" ref="G200:G263" si="32">(E$437-E200)*0.6</f>
        <v>1027.1278820627899</v>
      </c>
      <c r="H200" s="39">
        <f t="shared" ref="H200:H263" si="33">IF(E200&gt;=E$437*0.9,0,IF(E200&lt;0.9*E$437,(E$437*0.9-E200)*0.35))</f>
        <v>17.584834712178598</v>
      </c>
      <c r="I200" s="37">
        <f t="shared" ref="I200:I263" si="34">G200+H200</f>
        <v>1044.7127167749686</v>
      </c>
      <c r="J200" s="40">
        <f t="shared" si="30"/>
        <v>-210.31981854287264</v>
      </c>
      <c r="K200" s="37">
        <f t="shared" ref="K200:K263" si="35">I200+J200</f>
        <v>834.39289823209594</v>
      </c>
      <c r="L200" s="37">
        <f t="shared" ref="L200:L263" si="36">(I200*D200)</f>
        <v>557876.59075783321</v>
      </c>
      <c r="M200" s="37">
        <f t="shared" ref="M200:M263" si="37">(K200*D200)</f>
        <v>445565.80765593925</v>
      </c>
      <c r="N200" s="41">
        <f>'jan-juli'!M200</f>
        <v>387548.99359374703</v>
      </c>
      <c r="O200" s="41">
        <f t="shared" si="29"/>
        <v>58016.814062192221</v>
      </c>
      <c r="Q200" s="63"/>
      <c r="R200" s="64"/>
      <c r="S200" s="64"/>
      <c r="T200" s="64"/>
    </row>
    <row r="201" spans="1:20" s="34" customFormat="1" x14ac:dyDescent="0.3">
      <c r="A201" s="33">
        <v>1145</v>
      </c>
      <c r="B201" s="34" t="s">
        <v>255</v>
      </c>
      <c r="C201" s="36">
        <v>12685</v>
      </c>
      <c r="D201" s="36">
        <v>865</v>
      </c>
      <c r="E201" s="37">
        <f t="shared" si="31"/>
        <v>14664.739884393064</v>
      </c>
      <c r="F201" s="38">
        <f t="shared" ref="F201:F264" si="38">IF(ISNUMBER(C201),E201/E$437,"")</f>
        <v>0.88254752334747633</v>
      </c>
      <c r="G201" s="39">
        <f t="shared" si="32"/>
        <v>1170.9805806404349</v>
      </c>
      <c r="H201" s="39">
        <f t="shared" si="33"/>
        <v>101.49890888247154</v>
      </c>
      <c r="I201" s="37">
        <f t="shared" si="34"/>
        <v>1272.4794895229065</v>
      </c>
      <c r="J201" s="40">
        <f t="shared" si="30"/>
        <v>-210.31981854287264</v>
      </c>
      <c r="K201" s="37">
        <f t="shared" si="35"/>
        <v>1062.159670980034</v>
      </c>
      <c r="L201" s="37">
        <f t="shared" si="36"/>
        <v>1100694.7584373141</v>
      </c>
      <c r="M201" s="37">
        <f t="shared" si="37"/>
        <v>918768.11539772945</v>
      </c>
      <c r="N201" s="41">
        <f>'jan-juli'!M201</f>
        <v>942385.05876203452</v>
      </c>
      <c r="O201" s="41">
        <f t="shared" ref="O201:O264" si="39">M201-N201</f>
        <v>-23616.943364305072</v>
      </c>
      <c r="Q201" s="63"/>
      <c r="R201" s="64"/>
      <c r="S201" s="64"/>
      <c r="T201" s="64"/>
    </row>
    <row r="202" spans="1:20" s="34" customFormat="1" x14ac:dyDescent="0.3">
      <c r="A202" s="33">
        <v>1146</v>
      </c>
      <c r="B202" s="34" t="s">
        <v>256</v>
      </c>
      <c r="C202" s="36">
        <v>160864</v>
      </c>
      <c r="D202" s="36">
        <v>10857</v>
      </c>
      <c r="E202" s="37">
        <f t="shared" si="31"/>
        <v>14816.616008105369</v>
      </c>
      <c r="F202" s="38">
        <f t="shared" si="38"/>
        <v>0.89168767161431051</v>
      </c>
      <c r="G202" s="39">
        <f t="shared" si="32"/>
        <v>1079.8549064130518</v>
      </c>
      <c r="H202" s="39">
        <f t="shared" si="33"/>
        <v>48.342265583164675</v>
      </c>
      <c r="I202" s="37">
        <f t="shared" si="34"/>
        <v>1128.1971719962164</v>
      </c>
      <c r="J202" s="40">
        <f t="shared" ref="J202:J265" si="40">I$439</f>
        <v>-210.31981854287264</v>
      </c>
      <c r="K202" s="37">
        <f t="shared" si="35"/>
        <v>917.87735345334374</v>
      </c>
      <c r="L202" s="37">
        <f t="shared" si="36"/>
        <v>12248836.696362922</v>
      </c>
      <c r="M202" s="37">
        <f t="shared" si="37"/>
        <v>9965394.4264429528</v>
      </c>
      <c r="N202" s="41">
        <f>'jan-juli'!M202</f>
        <v>9390134.1421727259</v>
      </c>
      <c r="O202" s="41">
        <f t="shared" si="39"/>
        <v>575260.28427022696</v>
      </c>
      <c r="Q202" s="63"/>
      <c r="R202" s="64"/>
      <c r="S202" s="64"/>
      <c r="T202" s="64"/>
    </row>
    <row r="203" spans="1:20" s="34" customFormat="1" x14ac:dyDescent="0.3">
      <c r="A203" s="33">
        <v>1149</v>
      </c>
      <c r="B203" s="34" t="s">
        <v>257</v>
      </c>
      <c r="C203" s="36">
        <v>614052</v>
      </c>
      <c r="D203" s="36">
        <v>42062</v>
      </c>
      <c r="E203" s="37">
        <f t="shared" si="31"/>
        <v>14598.73520041843</v>
      </c>
      <c r="F203" s="38">
        <f t="shared" si="38"/>
        <v>0.87857525579753215</v>
      </c>
      <c r="G203" s="39">
        <f t="shared" si="32"/>
        <v>1210.5833910252152</v>
      </c>
      <c r="H203" s="39">
        <f t="shared" si="33"/>
        <v>124.60054827359335</v>
      </c>
      <c r="I203" s="37">
        <f t="shared" si="34"/>
        <v>1335.1839392988086</v>
      </c>
      <c r="J203" s="40">
        <f t="shared" si="40"/>
        <v>-210.31981854287264</v>
      </c>
      <c r="K203" s="37">
        <f t="shared" si="35"/>
        <v>1124.864120755936</v>
      </c>
      <c r="L203" s="37">
        <f t="shared" si="36"/>
        <v>56160506.854786485</v>
      </c>
      <c r="M203" s="37">
        <f t="shared" si="37"/>
        <v>47314034.647236183</v>
      </c>
      <c r="N203" s="41">
        <f>'jan-juli'!M203</f>
        <v>43540722.302484021</v>
      </c>
      <c r="O203" s="41">
        <f t="shared" si="39"/>
        <v>3773312.3447521627</v>
      </c>
      <c r="Q203" s="63"/>
      <c r="R203" s="64"/>
      <c r="S203" s="64"/>
      <c r="T203" s="64"/>
    </row>
    <row r="204" spans="1:20" s="34" customFormat="1" x14ac:dyDescent="0.3">
      <c r="A204" s="33">
        <v>1151</v>
      </c>
      <c r="B204" s="34" t="s">
        <v>258</v>
      </c>
      <c r="C204" s="36">
        <v>3682</v>
      </c>
      <c r="D204" s="36">
        <v>206</v>
      </c>
      <c r="E204" s="37">
        <f t="shared" si="31"/>
        <v>17873.786407766991</v>
      </c>
      <c r="F204" s="38">
        <f t="shared" si="38"/>
        <v>1.0756730805572967</v>
      </c>
      <c r="G204" s="39">
        <f t="shared" si="32"/>
        <v>-754.44733338392109</v>
      </c>
      <c r="H204" s="39">
        <f t="shared" si="33"/>
        <v>0</v>
      </c>
      <c r="I204" s="37">
        <f t="shared" si="34"/>
        <v>-754.44733338392109</v>
      </c>
      <c r="J204" s="40">
        <f t="shared" si="40"/>
        <v>-210.31981854287264</v>
      </c>
      <c r="K204" s="37">
        <f t="shared" si="35"/>
        <v>-964.76715192679376</v>
      </c>
      <c r="L204" s="37">
        <f t="shared" si="36"/>
        <v>-155416.15067708775</v>
      </c>
      <c r="M204" s="37">
        <f t="shared" si="37"/>
        <v>-198742.03329691952</v>
      </c>
      <c r="N204" s="41">
        <f>'jan-juli'!M204</f>
        <v>-50266.867639865464</v>
      </c>
      <c r="O204" s="41">
        <f t="shared" si="39"/>
        <v>-148475.16565705405</v>
      </c>
      <c r="Q204" s="63"/>
      <c r="R204" s="64"/>
      <c r="S204" s="64"/>
      <c r="T204" s="64"/>
    </row>
    <row r="205" spans="1:20" s="34" customFormat="1" x14ac:dyDescent="0.3">
      <c r="A205" s="33">
        <v>1160</v>
      </c>
      <c r="B205" s="34" t="s">
        <v>259</v>
      </c>
      <c r="C205" s="36">
        <v>134482</v>
      </c>
      <c r="D205" s="36">
        <v>8765</v>
      </c>
      <c r="E205" s="37">
        <f t="shared" si="31"/>
        <v>15343.069024529379</v>
      </c>
      <c r="F205" s="38">
        <f t="shared" si="38"/>
        <v>0.9233704569529233</v>
      </c>
      <c r="G205" s="39">
        <f t="shared" si="32"/>
        <v>763.98309655864614</v>
      </c>
      <c r="H205" s="39">
        <f t="shared" si="33"/>
        <v>0</v>
      </c>
      <c r="I205" s="37">
        <f t="shared" si="34"/>
        <v>763.98309655864614</v>
      </c>
      <c r="J205" s="40">
        <f t="shared" si="40"/>
        <v>-210.31981854287264</v>
      </c>
      <c r="K205" s="37">
        <f t="shared" si="35"/>
        <v>553.66327801577347</v>
      </c>
      <c r="L205" s="37">
        <f t="shared" si="36"/>
        <v>6696311.8413365334</v>
      </c>
      <c r="M205" s="37">
        <f t="shared" si="37"/>
        <v>4852858.6318082549</v>
      </c>
      <c r="N205" s="41">
        <f>'jan-juli'!M205</f>
        <v>4910740.3161969949</v>
      </c>
      <c r="O205" s="41">
        <f t="shared" si="39"/>
        <v>-57881.684388739988</v>
      </c>
      <c r="Q205" s="63"/>
      <c r="R205" s="64"/>
      <c r="S205" s="64"/>
      <c r="T205" s="64"/>
    </row>
    <row r="206" spans="1:20" s="34" customFormat="1" x14ac:dyDescent="0.3">
      <c r="A206" s="33">
        <v>1201</v>
      </c>
      <c r="B206" s="34" t="s">
        <v>260</v>
      </c>
      <c r="C206" s="36">
        <v>4947902</v>
      </c>
      <c r="D206" s="36">
        <v>275112</v>
      </c>
      <c r="E206" s="37">
        <f t="shared" si="31"/>
        <v>17985.046090319578</v>
      </c>
      <c r="F206" s="38">
        <f t="shared" si="38"/>
        <v>1.0823688663713849</v>
      </c>
      <c r="G206" s="39">
        <f t="shared" si="32"/>
        <v>-821.20314291547322</v>
      </c>
      <c r="H206" s="39">
        <f t="shared" si="33"/>
        <v>0</v>
      </c>
      <c r="I206" s="37">
        <f t="shared" si="34"/>
        <v>-821.20314291547322</v>
      </c>
      <c r="J206" s="40">
        <f t="shared" si="40"/>
        <v>-210.31981854287264</v>
      </c>
      <c r="K206" s="37">
        <f t="shared" si="35"/>
        <v>-1031.5229614583459</v>
      </c>
      <c r="L206" s="37">
        <f t="shared" si="36"/>
        <v>-225922839.05376166</v>
      </c>
      <c r="M206" s="37">
        <f t="shared" si="37"/>
        <v>-283784344.97272843</v>
      </c>
      <c r="N206" s="41">
        <f>'jan-juli'!M206</f>
        <v>-275668549.95212913</v>
      </c>
      <c r="O206" s="41">
        <f t="shared" si="39"/>
        <v>-8115795.0205993056</v>
      </c>
      <c r="Q206" s="63"/>
      <c r="R206" s="64"/>
      <c r="S206" s="64"/>
      <c r="T206" s="64"/>
    </row>
    <row r="207" spans="1:20" s="34" customFormat="1" x14ac:dyDescent="0.3">
      <c r="A207" s="33">
        <v>1211</v>
      </c>
      <c r="B207" s="34" t="s">
        <v>261</v>
      </c>
      <c r="C207" s="36">
        <v>58563</v>
      </c>
      <c r="D207" s="36">
        <v>4103</v>
      </c>
      <c r="E207" s="37">
        <f t="shared" si="31"/>
        <v>14273.214720935901</v>
      </c>
      <c r="F207" s="38">
        <f t="shared" si="38"/>
        <v>0.85898491220937656</v>
      </c>
      <c r="G207" s="39">
        <f t="shared" si="32"/>
        <v>1405.8956787147329</v>
      </c>
      <c r="H207" s="39">
        <f t="shared" si="33"/>
        <v>238.53271609247867</v>
      </c>
      <c r="I207" s="37">
        <f t="shared" si="34"/>
        <v>1644.4283948072116</v>
      </c>
      <c r="J207" s="40">
        <f t="shared" si="40"/>
        <v>-210.31981854287264</v>
      </c>
      <c r="K207" s="37">
        <f t="shared" si="35"/>
        <v>1434.108576264339</v>
      </c>
      <c r="L207" s="37">
        <f t="shared" si="36"/>
        <v>6747089.7038939893</v>
      </c>
      <c r="M207" s="37">
        <f t="shared" si="37"/>
        <v>5884147.4884125832</v>
      </c>
      <c r="N207" s="41">
        <f>'jan-juli'!M207</f>
        <v>5962579.4174573701</v>
      </c>
      <c r="O207" s="41">
        <f t="shared" si="39"/>
        <v>-78431.929044786841</v>
      </c>
      <c r="Q207" s="63"/>
      <c r="R207" s="64"/>
      <c r="S207" s="64"/>
      <c r="T207" s="64"/>
    </row>
    <row r="208" spans="1:20" s="34" customFormat="1" x14ac:dyDescent="0.3">
      <c r="A208" s="33">
        <v>1216</v>
      </c>
      <c r="B208" s="34" t="s">
        <v>262</v>
      </c>
      <c r="C208" s="36">
        <v>77180</v>
      </c>
      <c r="D208" s="36">
        <v>5509</v>
      </c>
      <c r="E208" s="37">
        <f t="shared" si="31"/>
        <v>14009.802141949536</v>
      </c>
      <c r="F208" s="38">
        <f t="shared" si="38"/>
        <v>0.84313232150298445</v>
      </c>
      <c r="G208" s="39">
        <f t="shared" si="32"/>
        <v>1563.9432261065517</v>
      </c>
      <c r="H208" s="39">
        <f t="shared" si="33"/>
        <v>330.72711873770629</v>
      </c>
      <c r="I208" s="37">
        <f t="shared" si="34"/>
        <v>1894.6703448442581</v>
      </c>
      <c r="J208" s="40">
        <f t="shared" si="40"/>
        <v>-210.31981854287264</v>
      </c>
      <c r="K208" s="37">
        <f t="shared" si="35"/>
        <v>1684.3505263013856</v>
      </c>
      <c r="L208" s="37">
        <f t="shared" si="36"/>
        <v>10437738.929747017</v>
      </c>
      <c r="M208" s="37">
        <f t="shared" si="37"/>
        <v>9279087.0493943337</v>
      </c>
      <c r="N208" s="41">
        <f>'jan-juli'!M208</f>
        <v>8941436.6343584303</v>
      </c>
      <c r="O208" s="41">
        <f t="shared" si="39"/>
        <v>337650.41503590345</v>
      </c>
      <c r="Q208" s="63"/>
      <c r="R208" s="64"/>
      <c r="S208" s="64"/>
      <c r="T208" s="64"/>
    </row>
    <row r="209" spans="1:20" s="34" customFormat="1" x14ac:dyDescent="0.3">
      <c r="A209" s="33">
        <v>1219</v>
      </c>
      <c r="B209" s="34" t="s">
        <v>263</v>
      </c>
      <c r="C209" s="36">
        <v>184521</v>
      </c>
      <c r="D209" s="36">
        <v>11761</v>
      </c>
      <c r="E209" s="37">
        <f t="shared" si="31"/>
        <v>15689.227106538559</v>
      </c>
      <c r="F209" s="38">
        <f t="shared" si="38"/>
        <v>0.94420280450032457</v>
      </c>
      <c r="G209" s="39">
        <f t="shared" si="32"/>
        <v>556.28824735313788</v>
      </c>
      <c r="H209" s="39">
        <f t="shared" si="33"/>
        <v>0</v>
      </c>
      <c r="I209" s="37">
        <f t="shared" si="34"/>
        <v>556.28824735313788</v>
      </c>
      <c r="J209" s="40">
        <f t="shared" si="40"/>
        <v>-210.31981854287264</v>
      </c>
      <c r="K209" s="37">
        <f t="shared" si="35"/>
        <v>345.96842881026521</v>
      </c>
      <c r="L209" s="37">
        <f t="shared" si="36"/>
        <v>6542506.0771202547</v>
      </c>
      <c r="M209" s="37">
        <f t="shared" si="37"/>
        <v>4068934.6912375293</v>
      </c>
      <c r="N209" s="41">
        <f>'jan-juli'!M209</f>
        <v>4026604.707221088</v>
      </c>
      <c r="O209" s="41">
        <f t="shared" si="39"/>
        <v>42329.984016441274</v>
      </c>
      <c r="Q209" s="63"/>
      <c r="R209" s="64"/>
      <c r="S209" s="64"/>
      <c r="T209" s="64"/>
    </row>
    <row r="210" spans="1:20" s="34" customFormat="1" x14ac:dyDescent="0.3">
      <c r="A210" s="33">
        <v>1221</v>
      </c>
      <c r="B210" s="34" t="s">
        <v>264</v>
      </c>
      <c r="C210" s="36">
        <v>307343</v>
      </c>
      <c r="D210" s="36">
        <v>18685</v>
      </c>
      <c r="E210" s="37">
        <f t="shared" si="31"/>
        <v>16448.64864864865</v>
      </c>
      <c r="F210" s="38">
        <f t="shared" si="38"/>
        <v>0.98990600867916367</v>
      </c>
      <c r="G210" s="39">
        <f t="shared" si="32"/>
        <v>100.63532208708348</v>
      </c>
      <c r="H210" s="39">
        <f t="shared" si="33"/>
        <v>0</v>
      </c>
      <c r="I210" s="37">
        <f t="shared" si="34"/>
        <v>100.63532208708348</v>
      </c>
      <c r="J210" s="40">
        <f t="shared" si="40"/>
        <v>-210.31981854287264</v>
      </c>
      <c r="K210" s="37">
        <f t="shared" si="35"/>
        <v>-109.68449645578916</v>
      </c>
      <c r="L210" s="37">
        <f t="shared" si="36"/>
        <v>1880370.9931971547</v>
      </c>
      <c r="M210" s="37">
        <f t="shared" si="37"/>
        <v>-2049454.8162764204</v>
      </c>
      <c r="N210" s="41">
        <f>'jan-juli'!M210</f>
        <v>-3659126.3196644853</v>
      </c>
      <c r="O210" s="41">
        <f t="shared" si="39"/>
        <v>1609671.5033880649</v>
      </c>
      <c r="Q210" s="63"/>
      <c r="R210" s="64"/>
      <c r="S210" s="64"/>
      <c r="T210" s="64"/>
    </row>
    <row r="211" spans="1:20" s="34" customFormat="1" x14ac:dyDescent="0.3">
      <c r="A211" s="33">
        <v>1222</v>
      </c>
      <c r="B211" s="34" t="s">
        <v>265</v>
      </c>
      <c r="C211" s="36">
        <v>50158</v>
      </c>
      <c r="D211" s="36">
        <v>3093</v>
      </c>
      <c r="E211" s="37">
        <f t="shared" si="31"/>
        <v>16216.618170061429</v>
      </c>
      <c r="F211" s="38">
        <f t="shared" si="38"/>
        <v>0.97594204301508691</v>
      </c>
      <c r="G211" s="39">
        <f t="shared" si="32"/>
        <v>239.85360923941624</v>
      </c>
      <c r="H211" s="39">
        <f t="shared" si="33"/>
        <v>0</v>
      </c>
      <c r="I211" s="37">
        <f t="shared" si="34"/>
        <v>239.85360923941624</v>
      </c>
      <c r="J211" s="40">
        <f t="shared" si="40"/>
        <v>-210.31981854287264</v>
      </c>
      <c r="K211" s="37">
        <f t="shared" si="35"/>
        <v>29.533790696543605</v>
      </c>
      <c r="L211" s="37">
        <f t="shared" si="36"/>
        <v>741867.21337751439</v>
      </c>
      <c r="M211" s="37">
        <f t="shared" si="37"/>
        <v>91348.014624409363</v>
      </c>
      <c r="N211" s="41">
        <f>'jan-juli'!M211</f>
        <v>60641.642669398134</v>
      </c>
      <c r="O211" s="41">
        <f t="shared" si="39"/>
        <v>30706.371955011229</v>
      </c>
      <c r="Q211" s="63"/>
      <c r="R211" s="64"/>
      <c r="S211" s="64"/>
      <c r="T211" s="64"/>
    </row>
    <row r="212" spans="1:20" s="34" customFormat="1" x14ac:dyDescent="0.3">
      <c r="A212" s="33">
        <v>1223</v>
      </c>
      <c r="B212" s="34" t="s">
        <v>266</v>
      </c>
      <c r="C212" s="36">
        <v>44322</v>
      </c>
      <c r="D212" s="36">
        <v>2782</v>
      </c>
      <c r="E212" s="37">
        <f t="shared" si="31"/>
        <v>15931.703810208483</v>
      </c>
      <c r="F212" s="38">
        <f t="shared" si="38"/>
        <v>0.95879544071346989</v>
      </c>
      <c r="G212" s="39">
        <f t="shared" si="32"/>
        <v>410.80222515118402</v>
      </c>
      <c r="H212" s="39">
        <f t="shared" si="33"/>
        <v>0</v>
      </c>
      <c r="I212" s="37">
        <f t="shared" si="34"/>
        <v>410.80222515118402</v>
      </c>
      <c r="J212" s="40">
        <f t="shared" si="40"/>
        <v>-210.31981854287264</v>
      </c>
      <c r="K212" s="37">
        <f t="shared" si="35"/>
        <v>200.48240660831138</v>
      </c>
      <c r="L212" s="37">
        <f t="shared" si="36"/>
        <v>1142851.790370594</v>
      </c>
      <c r="M212" s="37">
        <f t="shared" si="37"/>
        <v>557742.05518432229</v>
      </c>
      <c r="N212" s="41">
        <f>'jan-juli'!M212</f>
        <v>447545.50595094264</v>
      </c>
      <c r="O212" s="41">
        <f t="shared" si="39"/>
        <v>110196.54923337966</v>
      </c>
      <c r="Q212" s="63"/>
      <c r="R212" s="64"/>
      <c r="S212" s="64"/>
      <c r="T212" s="64"/>
    </row>
    <row r="213" spans="1:20" s="34" customFormat="1" x14ac:dyDescent="0.3">
      <c r="A213" s="33">
        <v>1224</v>
      </c>
      <c r="B213" s="34" t="s">
        <v>267</v>
      </c>
      <c r="C213" s="36">
        <v>212315</v>
      </c>
      <c r="D213" s="36">
        <v>13234</v>
      </c>
      <c r="E213" s="37">
        <f t="shared" si="31"/>
        <v>16043.146440985342</v>
      </c>
      <c r="F213" s="38">
        <f t="shared" si="38"/>
        <v>0.96550223664458057</v>
      </c>
      <c r="G213" s="39">
        <f t="shared" si="32"/>
        <v>343.93664668506864</v>
      </c>
      <c r="H213" s="39">
        <f t="shared" si="33"/>
        <v>0</v>
      </c>
      <c r="I213" s="37">
        <f t="shared" si="34"/>
        <v>343.93664668506864</v>
      </c>
      <c r="J213" s="40">
        <f t="shared" si="40"/>
        <v>-210.31981854287264</v>
      </c>
      <c r="K213" s="37">
        <f t="shared" si="35"/>
        <v>133.616828142196</v>
      </c>
      <c r="L213" s="37">
        <f t="shared" si="36"/>
        <v>4551657.5822301982</v>
      </c>
      <c r="M213" s="37">
        <f t="shared" si="37"/>
        <v>1768285.1036338219</v>
      </c>
      <c r="N213" s="41">
        <f>'jan-juli'!M213</f>
        <v>1153131.4255049601</v>
      </c>
      <c r="O213" s="41">
        <f t="shared" si="39"/>
        <v>615153.67812886182</v>
      </c>
      <c r="Q213" s="63"/>
      <c r="R213" s="64"/>
      <c r="S213" s="64"/>
      <c r="T213" s="64"/>
    </row>
    <row r="214" spans="1:20" s="34" customFormat="1" x14ac:dyDescent="0.3">
      <c r="A214" s="33">
        <v>1227</v>
      </c>
      <c r="B214" s="34" t="s">
        <v>268</v>
      </c>
      <c r="C214" s="36">
        <v>17145</v>
      </c>
      <c r="D214" s="36">
        <v>1100</v>
      </c>
      <c r="E214" s="37">
        <f t="shared" si="31"/>
        <v>15586.363636363636</v>
      </c>
      <c r="F214" s="38">
        <f t="shared" si="38"/>
        <v>0.93801231618880532</v>
      </c>
      <c r="G214" s="39">
        <f t="shared" si="32"/>
        <v>618.00632945809195</v>
      </c>
      <c r="H214" s="39">
        <f t="shared" si="33"/>
        <v>0</v>
      </c>
      <c r="I214" s="37">
        <f t="shared" si="34"/>
        <v>618.00632945809195</v>
      </c>
      <c r="J214" s="40">
        <f t="shared" si="40"/>
        <v>-210.31981854287264</v>
      </c>
      <c r="K214" s="37">
        <f t="shared" si="35"/>
        <v>407.68651091521929</v>
      </c>
      <c r="L214" s="37">
        <f t="shared" si="36"/>
        <v>679806.96240390115</v>
      </c>
      <c r="M214" s="37">
        <f t="shared" si="37"/>
        <v>448455.16200674122</v>
      </c>
      <c r="N214" s="41">
        <f>'jan-juli'!M214</f>
        <v>358240.99803955434</v>
      </c>
      <c r="O214" s="41">
        <f t="shared" si="39"/>
        <v>90214.163967186876</v>
      </c>
      <c r="Q214" s="63"/>
      <c r="R214" s="64"/>
      <c r="S214" s="64"/>
      <c r="T214" s="64"/>
    </row>
    <row r="215" spans="1:20" s="34" customFormat="1" x14ac:dyDescent="0.3">
      <c r="A215" s="33">
        <v>1228</v>
      </c>
      <c r="B215" s="34" t="s">
        <v>269</v>
      </c>
      <c r="C215" s="36">
        <v>121756</v>
      </c>
      <c r="D215" s="36">
        <v>6952</v>
      </c>
      <c r="E215" s="37">
        <f t="shared" si="31"/>
        <v>17513.808975834294</v>
      </c>
      <c r="F215" s="38">
        <f t="shared" si="38"/>
        <v>1.0540090624077969</v>
      </c>
      <c r="G215" s="39">
        <f t="shared" si="32"/>
        <v>-538.46087422430276</v>
      </c>
      <c r="H215" s="39">
        <f t="shared" si="33"/>
        <v>0</v>
      </c>
      <c r="I215" s="37">
        <f t="shared" si="34"/>
        <v>-538.46087422430276</v>
      </c>
      <c r="J215" s="40">
        <f t="shared" si="40"/>
        <v>-210.31981854287264</v>
      </c>
      <c r="K215" s="37">
        <f t="shared" si="35"/>
        <v>-748.78069276717542</v>
      </c>
      <c r="L215" s="37">
        <f t="shared" si="36"/>
        <v>-3743379.9976073527</v>
      </c>
      <c r="M215" s="37">
        <f t="shared" si="37"/>
        <v>-5205523.3761174036</v>
      </c>
      <c r="N215" s="41">
        <f>'jan-juli'!M215</f>
        <v>-5857780.8923900267</v>
      </c>
      <c r="O215" s="41">
        <f t="shared" si="39"/>
        <v>652257.51627262309</v>
      </c>
      <c r="Q215" s="63"/>
      <c r="R215" s="64"/>
      <c r="S215" s="64"/>
      <c r="T215" s="64"/>
    </row>
    <row r="216" spans="1:20" s="34" customFormat="1" x14ac:dyDescent="0.3">
      <c r="A216" s="33">
        <v>1231</v>
      </c>
      <c r="B216" s="34" t="s">
        <v>270</v>
      </c>
      <c r="C216" s="36">
        <v>51833</v>
      </c>
      <c r="D216" s="36">
        <v>3411</v>
      </c>
      <c r="E216" s="37">
        <f t="shared" si="31"/>
        <v>15195.836997947816</v>
      </c>
      <c r="F216" s="38">
        <f t="shared" si="38"/>
        <v>0.91450979788625431</v>
      </c>
      <c r="G216" s="39">
        <f t="shared" si="32"/>
        <v>852.32231250758412</v>
      </c>
      <c r="H216" s="39">
        <f t="shared" si="33"/>
        <v>0</v>
      </c>
      <c r="I216" s="37">
        <f t="shared" si="34"/>
        <v>852.32231250758412</v>
      </c>
      <c r="J216" s="40">
        <f t="shared" si="40"/>
        <v>-210.31981854287264</v>
      </c>
      <c r="K216" s="37">
        <f t="shared" si="35"/>
        <v>642.00249396471145</v>
      </c>
      <c r="L216" s="37">
        <f t="shared" si="36"/>
        <v>2907271.4079633695</v>
      </c>
      <c r="M216" s="37">
        <f t="shared" si="37"/>
        <v>2189870.5069136308</v>
      </c>
      <c r="N216" s="41">
        <f>'jan-juli'!M216</f>
        <v>2079375.3130117422</v>
      </c>
      <c r="O216" s="41">
        <f t="shared" si="39"/>
        <v>110495.19390188856</v>
      </c>
      <c r="Q216" s="63"/>
      <c r="R216" s="64"/>
      <c r="S216" s="64"/>
      <c r="T216" s="64"/>
    </row>
    <row r="217" spans="1:20" s="34" customFormat="1" x14ac:dyDescent="0.3">
      <c r="A217" s="33">
        <v>1232</v>
      </c>
      <c r="B217" s="34" t="s">
        <v>271</v>
      </c>
      <c r="C217" s="36">
        <v>40297</v>
      </c>
      <c r="D217" s="36">
        <v>950</v>
      </c>
      <c r="E217" s="37">
        <f t="shared" si="31"/>
        <v>42417.894736842107</v>
      </c>
      <c r="F217" s="38">
        <f t="shared" si="38"/>
        <v>2.5527768130040256</v>
      </c>
      <c r="G217" s="39">
        <f t="shared" si="32"/>
        <v>-15480.912330828989</v>
      </c>
      <c r="H217" s="39">
        <f t="shared" si="33"/>
        <v>0</v>
      </c>
      <c r="I217" s="37">
        <f t="shared" si="34"/>
        <v>-15480.912330828989</v>
      </c>
      <c r="J217" s="40">
        <f t="shared" si="40"/>
        <v>-210.31981854287264</v>
      </c>
      <c r="K217" s="37">
        <f t="shared" si="35"/>
        <v>-15691.232149371861</v>
      </c>
      <c r="L217" s="37">
        <f t="shared" si="36"/>
        <v>-14706866.71428754</v>
      </c>
      <c r="M217" s="37">
        <f t="shared" si="37"/>
        <v>-14906670.541903269</v>
      </c>
      <c r="N217" s="41">
        <f>'jan-juli'!M217</f>
        <v>-14903991.865329474</v>
      </c>
      <c r="O217" s="41">
        <f t="shared" si="39"/>
        <v>-2678.6765737943351</v>
      </c>
      <c r="Q217" s="63"/>
      <c r="R217" s="64"/>
      <c r="S217" s="64"/>
      <c r="T217" s="64"/>
    </row>
    <row r="218" spans="1:20" s="34" customFormat="1" x14ac:dyDescent="0.3">
      <c r="A218" s="33">
        <v>1233</v>
      </c>
      <c r="B218" s="34" t="s">
        <v>272</v>
      </c>
      <c r="C218" s="36">
        <v>24166</v>
      </c>
      <c r="D218" s="36">
        <v>1107</v>
      </c>
      <c r="E218" s="37">
        <f t="shared" si="31"/>
        <v>21830.171635049683</v>
      </c>
      <c r="F218" s="38">
        <f t="shared" si="38"/>
        <v>1.3137746773993191</v>
      </c>
      <c r="G218" s="39">
        <f t="shared" si="32"/>
        <v>-3128.2784697535358</v>
      </c>
      <c r="H218" s="39">
        <f t="shared" si="33"/>
        <v>0</v>
      </c>
      <c r="I218" s="37">
        <f t="shared" si="34"/>
        <v>-3128.2784697535358</v>
      </c>
      <c r="J218" s="40">
        <f t="shared" si="40"/>
        <v>-210.31981854287264</v>
      </c>
      <c r="K218" s="37">
        <f t="shared" si="35"/>
        <v>-3338.5982882964086</v>
      </c>
      <c r="L218" s="37">
        <f t="shared" si="36"/>
        <v>-3463004.2660171641</v>
      </c>
      <c r="M218" s="37">
        <f t="shared" si="37"/>
        <v>-3695828.3051441242</v>
      </c>
      <c r="N218" s="41">
        <f>'jan-juli'!M218</f>
        <v>-3711321.4683365584</v>
      </c>
      <c r="O218" s="41">
        <f t="shared" si="39"/>
        <v>15493.163192434236</v>
      </c>
      <c r="Q218" s="63"/>
      <c r="R218" s="64"/>
      <c r="S218" s="64"/>
      <c r="T218" s="64"/>
    </row>
    <row r="219" spans="1:20" s="34" customFormat="1" x14ac:dyDescent="0.3">
      <c r="A219" s="33">
        <v>1234</v>
      </c>
      <c r="B219" s="34" t="s">
        <v>273</v>
      </c>
      <c r="C219" s="36">
        <v>12712</v>
      </c>
      <c r="D219" s="36">
        <v>921</v>
      </c>
      <c r="E219" s="37">
        <f t="shared" si="31"/>
        <v>13802.388707926168</v>
      </c>
      <c r="F219" s="38">
        <f t="shared" si="38"/>
        <v>0.83064984899072858</v>
      </c>
      <c r="G219" s="39">
        <f t="shared" si="32"/>
        <v>1688.391286520573</v>
      </c>
      <c r="H219" s="39">
        <f t="shared" si="33"/>
        <v>403.32182064588528</v>
      </c>
      <c r="I219" s="37">
        <f t="shared" si="34"/>
        <v>2091.713107166458</v>
      </c>
      <c r="J219" s="40">
        <f t="shared" si="40"/>
        <v>-210.31981854287264</v>
      </c>
      <c r="K219" s="37">
        <f t="shared" si="35"/>
        <v>1881.3932886235855</v>
      </c>
      <c r="L219" s="37">
        <f t="shared" si="36"/>
        <v>1926467.771700308</v>
      </c>
      <c r="M219" s="37">
        <f t="shared" si="37"/>
        <v>1732763.2188223223</v>
      </c>
      <c r="N219" s="41">
        <f>'jan-juli'!M219</f>
        <v>1682055.1897339101</v>
      </c>
      <c r="O219" s="41">
        <f t="shared" si="39"/>
        <v>50708.029088412179</v>
      </c>
      <c r="Q219" s="63"/>
      <c r="R219" s="64"/>
      <c r="S219" s="64"/>
      <c r="T219" s="64"/>
    </row>
    <row r="220" spans="1:20" s="34" customFormat="1" x14ac:dyDescent="0.3">
      <c r="A220" s="33">
        <v>1235</v>
      </c>
      <c r="B220" s="34" t="s">
        <v>274</v>
      </c>
      <c r="C220" s="36">
        <v>215793</v>
      </c>
      <c r="D220" s="36">
        <v>14347</v>
      </c>
      <c r="E220" s="37">
        <f t="shared" si="31"/>
        <v>15040.984177876908</v>
      </c>
      <c r="F220" s="38">
        <f t="shared" si="38"/>
        <v>0.90519050726710071</v>
      </c>
      <c r="G220" s="39">
        <f t="shared" si="32"/>
        <v>945.23400455012882</v>
      </c>
      <c r="H220" s="39">
        <f t="shared" si="33"/>
        <v>0</v>
      </c>
      <c r="I220" s="37">
        <f t="shared" si="34"/>
        <v>945.23400455012882</v>
      </c>
      <c r="J220" s="40">
        <f t="shared" si="40"/>
        <v>-210.31981854287264</v>
      </c>
      <c r="K220" s="37">
        <f t="shared" si="35"/>
        <v>734.91418600725615</v>
      </c>
      <c r="L220" s="37">
        <f t="shared" si="36"/>
        <v>13561272.263280699</v>
      </c>
      <c r="M220" s="37">
        <f t="shared" si="37"/>
        <v>10543813.826646104</v>
      </c>
      <c r="N220" s="41">
        <f>'jan-juli'!M220</f>
        <v>9689299.2717031594</v>
      </c>
      <c r="O220" s="41">
        <f t="shared" si="39"/>
        <v>854514.55494294502</v>
      </c>
      <c r="Q220" s="63"/>
      <c r="R220" s="64"/>
      <c r="S220" s="64"/>
      <c r="T220" s="64"/>
    </row>
    <row r="221" spans="1:20" s="34" customFormat="1" x14ac:dyDescent="0.3">
      <c r="A221" s="33">
        <v>1238</v>
      </c>
      <c r="B221" s="34" t="s">
        <v>275</v>
      </c>
      <c r="C221" s="36">
        <v>123152</v>
      </c>
      <c r="D221" s="36">
        <v>8539</v>
      </c>
      <c r="E221" s="37">
        <f t="shared" si="31"/>
        <v>14422.297692938284</v>
      </c>
      <c r="F221" s="38">
        <f t="shared" si="38"/>
        <v>0.8679569641346897</v>
      </c>
      <c r="G221" s="39">
        <f t="shared" si="32"/>
        <v>1316.4458955133032</v>
      </c>
      <c r="H221" s="39">
        <f t="shared" si="33"/>
        <v>186.3536758916446</v>
      </c>
      <c r="I221" s="37">
        <f t="shared" si="34"/>
        <v>1502.7995714049478</v>
      </c>
      <c r="J221" s="40">
        <f t="shared" si="40"/>
        <v>-210.31981854287264</v>
      </c>
      <c r="K221" s="37">
        <f t="shared" si="35"/>
        <v>1292.4797528620752</v>
      </c>
      <c r="L221" s="37">
        <f t="shared" si="36"/>
        <v>12832405.540226849</v>
      </c>
      <c r="M221" s="37">
        <f t="shared" si="37"/>
        <v>11036484.60968926</v>
      </c>
      <c r="N221" s="41">
        <f>'jan-juli'!M221</f>
        <v>10352227.649443943</v>
      </c>
      <c r="O221" s="41">
        <f t="shared" si="39"/>
        <v>684256.96024531685</v>
      </c>
      <c r="Q221" s="63"/>
      <c r="R221" s="64"/>
      <c r="S221" s="64"/>
      <c r="T221" s="64"/>
    </row>
    <row r="222" spans="1:20" s="34" customFormat="1" x14ac:dyDescent="0.3">
      <c r="A222" s="33">
        <v>1241</v>
      </c>
      <c r="B222" s="34" t="s">
        <v>276</v>
      </c>
      <c r="C222" s="36">
        <v>60363</v>
      </c>
      <c r="D222" s="36">
        <v>3838</v>
      </c>
      <c r="E222" s="37">
        <f t="shared" si="31"/>
        <v>15727.722772277228</v>
      </c>
      <c r="F222" s="38">
        <f t="shared" si="38"/>
        <v>0.9465195352930359</v>
      </c>
      <c r="G222" s="39">
        <f t="shared" si="32"/>
        <v>533.19084790993691</v>
      </c>
      <c r="H222" s="39">
        <f t="shared" si="33"/>
        <v>0</v>
      </c>
      <c r="I222" s="37">
        <f t="shared" si="34"/>
        <v>533.19084790993691</v>
      </c>
      <c r="J222" s="40">
        <f t="shared" si="40"/>
        <v>-210.31981854287264</v>
      </c>
      <c r="K222" s="37">
        <f t="shared" si="35"/>
        <v>322.87102936706424</v>
      </c>
      <c r="L222" s="37">
        <f t="shared" si="36"/>
        <v>2046386.4742783378</v>
      </c>
      <c r="M222" s="37">
        <f t="shared" si="37"/>
        <v>1239179.0107107926</v>
      </c>
      <c r="N222" s="41">
        <f>'jan-juli'!M222</f>
        <v>1241864.8640689163</v>
      </c>
      <c r="O222" s="41">
        <f t="shared" si="39"/>
        <v>-2685.8533581236843</v>
      </c>
      <c r="Q222" s="63"/>
      <c r="R222" s="64"/>
      <c r="S222" s="64"/>
      <c r="T222" s="64"/>
    </row>
    <row r="223" spans="1:20" s="34" customFormat="1" x14ac:dyDescent="0.3">
      <c r="A223" s="33">
        <v>1242</v>
      </c>
      <c r="B223" s="34" t="s">
        <v>277</v>
      </c>
      <c r="C223" s="36">
        <v>40081</v>
      </c>
      <c r="D223" s="36">
        <v>2443</v>
      </c>
      <c r="E223" s="37">
        <f t="shared" si="31"/>
        <v>16406.467458043389</v>
      </c>
      <c r="F223" s="38">
        <f t="shared" si="38"/>
        <v>0.98736747709974315</v>
      </c>
      <c r="G223" s="39">
        <f t="shared" si="32"/>
        <v>125.94403645023993</v>
      </c>
      <c r="H223" s="39">
        <f t="shared" si="33"/>
        <v>0</v>
      </c>
      <c r="I223" s="37">
        <f t="shared" si="34"/>
        <v>125.94403645023993</v>
      </c>
      <c r="J223" s="40">
        <f t="shared" si="40"/>
        <v>-210.31981854287264</v>
      </c>
      <c r="K223" s="37">
        <f t="shared" si="35"/>
        <v>-84.375782092632704</v>
      </c>
      <c r="L223" s="37">
        <f t="shared" si="36"/>
        <v>307681.28104793618</v>
      </c>
      <c r="M223" s="37">
        <f t="shared" si="37"/>
        <v>-206130.03565230171</v>
      </c>
      <c r="N223" s="41">
        <f>'jan-juli'!M223</f>
        <v>-289700.76526306343</v>
      </c>
      <c r="O223" s="41">
        <f t="shared" si="39"/>
        <v>83570.729610761715</v>
      </c>
      <c r="Q223" s="63"/>
      <c r="R223" s="64"/>
      <c r="S223" s="64"/>
      <c r="T223" s="64"/>
    </row>
    <row r="224" spans="1:20" s="34" customFormat="1" x14ac:dyDescent="0.3">
      <c r="A224" s="33">
        <v>1243</v>
      </c>
      <c r="B224" s="34" t="s">
        <v>125</v>
      </c>
      <c r="C224" s="36">
        <v>297031</v>
      </c>
      <c r="D224" s="36">
        <v>19097</v>
      </c>
      <c r="E224" s="37">
        <f t="shared" si="31"/>
        <v>15553.804262449599</v>
      </c>
      <c r="F224" s="38">
        <f t="shared" si="38"/>
        <v>0.93605284094164065</v>
      </c>
      <c r="G224" s="39">
        <f t="shared" si="32"/>
        <v>637.54195380651402</v>
      </c>
      <c r="H224" s="39">
        <f t="shared" si="33"/>
        <v>0</v>
      </c>
      <c r="I224" s="37">
        <f t="shared" si="34"/>
        <v>637.54195380651402</v>
      </c>
      <c r="J224" s="40">
        <f t="shared" si="40"/>
        <v>-210.31981854287264</v>
      </c>
      <c r="K224" s="37">
        <f t="shared" si="35"/>
        <v>427.22213526364135</v>
      </c>
      <c r="L224" s="37">
        <f t="shared" si="36"/>
        <v>12175138.691842997</v>
      </c>
      <c r="M224" s="37">
        <f t="shared" si="37"/>
        <v>8158661.1171297589</v>
      </c>
      <c r="N224" s="41">
        <f>'jan-juli'!M224</f>
        <v>7822739.9450557716</v>
      </c>
      <c r="O224" s="41">
        <f t="shared" si="39"/>
        <v>335921.17207398731</v>
      </c>
      <c r="Q224" s="63"/>
      <c r="R224" s="64"/>
      <c r="S224" s="64"/>
      <c r="T224" s="64"/>
    </row>
    <row r="225" spans="1:20" s="34" customFormat="1" x14ac:dyDescent="0.3">
      <c r="A225" s="33">
        <v>1244</v>
      </c>
      <c r="B225" s="34" t="s">
        <v>278</v>
      </c>
      <c r="C225" s="36">
        <v>122450</v>
      </c>
      <c r="D225" s="36">
        <v>5012</v>
      </c>
      <c r="E225" s="37">
        <f t="shared" si="31"/>
        <v>24431.364724660812</v>
      </c>
      <c r="F225" s="38">
        <f t="shared" si="38"/>
        <v>1.4703186418393597</v>
      </c>
      <c r="G225" s="39">
        <f t="shared" si="32"/>
        <v>-4688.9943235202136</v>
      </c>
      <c r="H225" s="39">
        <f t="shared" si="33"/>
        <v>0</v>
      </c>
      <c r="I225" s="37">
        <f t="shared" si="34"/>
        <v>-4688.9943235202136</v>
      </c>
      <c r="J225" s="40">
        <f t="shared" si="40"/>
        <v>-210.31981854287264</v>
      </c>
      <c r="K225" s="37">
        <f t="shared" si="35"/>
        <v>-4899.3141420630864</v>
      </c>
      <c r="L225" s="37">
        <f t="shared" si="36"/>
        <v>-23501239.54948331</v>
      </c>
      <c r="M225" s="37">
        <f t="shared" si="37"/>
        <v>-24555362.480020188</v>
      </c>
      <c r="N225" s="41">
        <f>'jan-juli'!M225</f>
        <v>-24268525.925296143</v>
      </c>
      <c r="O225" s="41">
        <f t="shared" si="39"/>
        <v>-286836.5547240451</v>
      </c>
      <c r="Q225" s="63"/>
      <c r="R225" s="64"/>
      <c r="S225" s="64"/>
      <c r="T225" s="64"/>
    </row>
    <row r="226" spans="1:20" s="34" customFormat="1" x14ac:dyDescent="0.3">
      <c r="A226" s="33">
        <v>1245</v>
      </c>
      <c r="B226" s="34" t="s">
        <v>279</v>
      </c>
      <c r="C226" s="36">
        <v>98578</v>
      </c>
      <c r="D226" s="36">
        <v>6752</v>
      </c>
      <c r="E226" s="37">
        <f t="shared" si="31"/>
        <v>14599.822274881517</v>
      </c>
      <c r="F226" s="38">
        <f t="shared" si="38"/>
        <v>0.87864067767904219</v>
      </c>
      <c r="G226" s="39">
        <f t="shared" si="32"/>
        <v>1209.9311463473634</v>
      </c>
      <c r="H226" s="39">
        <f t="shared" si="33"/>
        <v>124.22007221151306</v>
      </c>
      <c r="I226" s="37">
        <f t="shared" si="34"/>
        <v>1334.1512185588765</v>
      </c>
      <c r="J226" s="40">
        <f t="shared" si="40"/>
        <v>-210.31981854287264</v>
      </c>
      <c r="K226" s="37">
        <f t="shared" si="35"/>
        <v>1123.831400016004</v>
      </c>
      <c r="L226" s="37">
        <f t="shared" si="36"/>
        <v>9008189.0277095344</v>
      </c>
      <c r="M226" s="37">
        <f t="shared" si="37"/>
        <v>7588109.6129080588</v>
      </c>
      <c r="N226" s="41">
        <f>'jan-juli'!M226</f>
        <v>7211520.0771806389</v>
      </c>
      <c r="O226" s="41">
        <f t="shared" si="39"/>
        <v>376589.53572741989</v>
      </c>
      <c r="Q226" s="63"/>
      <c r="R226" s="64"/>
      <c r="S226" s="64"/>
      <c r="T226" s="64"/>
    </row>
    <row r="227" spans="1:20" s="34" customFormat="1" x14ac:dyDescent="0.3">
      <c r="A227" s="33">
        <v>1246</v>
      </c>
      <c r="B227" s="34" t="s">
        <v>280</v>
      </c>
      <c r="C227" s="36">
        <v>400918</v>
      </c>
      <c r="D227" s="36">
        <v>24427</v>
      </c>
      <c r="E227" s="37">
        <f t="shared" si="31"/>
        <v>16412.903754042658</v>
      </c>
      <c r="F227" s="38">
        <f t="shared" si="38"/>
        <v>0.98775482369698697</v>
      </c>
      <c r="G227" s="39">
        <f t="shared" si="32"/>
        <v>122.08225885067877</v>
      </c>
      <c r="H227" s="39">
        <f t="shared" si="33"/>
        <v>0</v>
      </c>
      <c r="I227" s="37">
        <f t="shared" si="34"/>
        <v>122.08225885067877</v>
      </c>
      <c r="J227" s="40">
        <f t="shared" si="40"/>
        <v>-210.31981854287264</v>
      </c>
      <c r="K227" s="37">
        <f t="shared" si="35"/>
        <v>-88.237559692193869</v>
      </c>
      <c r="L227" s="37">
        <f t="shared" si="36"/>
        <v>2982103.3369455305</v>
      </c>
      <c r="M227" s="37">
        <f t="shared" si="37"/>
        <v>-2155378.8706012196</v>
      </c>
      <c r="N227" s="41">
        <f>'jan-juli'!M227</f>
        <v>-2432452.3098980109</v>
      </c>
      <c r="O227" s="41">
        <f t="shared" si="39"/>
        <v>277073.43929679133</v>
      </c>
      <c r="Q227" s="63"/>
      <c r="R227" s="64"/>
      <c r="S227" s="64"/>
      <c r="T227" s="64"/>
    </row>
    <row r="228" spans="1:20" s="34" customFormat="1" x14ac:dyDescent="0.3">
      <c r="A228" s="33">
        <v>1247</v>
      </c>
      <c r="B228" s="34" t="s">
        <v>281</v>
      </c>
      <c r="C228" s="36">
        <v>409330</v>
      </c>
      <c r="D228" s="36">
        <v>27858</v>
      </c>
      <c r="E228" s="37">
        <f t="shared" si="31"/>
        <v>14693.445329887285</v>
      </c>
      <c r="F228" s="38">
        <f t="shared" si="38"/>
        <v>0.8842750630124977</v>
      </c>
      <c r="G228" s="39">
        <f t="shared" si="32"/>
        <v>1153.7573133439025</v>
      </c>
      <c r="H228" s="39">
        <f t="shared" si="33"/>
        <v>91.452002959494251</v>
      </c>
      <c r="I228" s="37">
        <f t="shared" si="34"/>
        <v>1245.2093163033967</v>
      </c>
      <c r="J228" s="40">
        <f t="shared" si="40"/>
        <v>-210.31981854287264</v>
      </c>
      <c r="K228" s="37">
        <f t="shared" si="35"/>
        <v>1034.8894977605241</v>
      </c>
      <c r="L228" s="37">
        <f t="shared" si="36"/>
        <v>34689041.133580022</v>
      </c>
      <c r="M228" s="37">
        <f t="shared" si="37"/>
        <v>28829951.628612682</v>
      </c>
      <c r="N228" s="41">
        <f>'jan-juli'!M228</f>
        <v>26826755.510974262</v>
      </c>
      <c r="O228" s="41">
        <f t="shared" si="39"/>
        <v>2003196.1176384203</v>
      </c>
      <c r="Q228" s="63"/>
      <c r="R228" s="64"/>
      <c r="S228" s="64"/>
      <c r="T228" s="64"/>
    </row>
    <row r="229" spans="1:20" s="34" customFormat="1" x14ac:dyDescent="0.3">
      <c r="A229" s="33">
        <v>1251</v>
      </c>
      <c r="B229" s="34" t="s">
        <v>282</v>
      </c>
      <c r="C229" s="36">
        <v>65421</v>
      </c>
      <c r="D229" s="36">
        <v>4096</v>
      </c>
      <c r="E229" s="37">
        <f t="shared" si="31"/>
        <v>15971.923828125</v>
      </c>
      <c r="F229" s="38">
        <f t="shared" si="38"/>
        <v>0.9612159457807975</v>
      </c>
      <c r="G229" s="39">
        <f t="shared" si="32"/>
        <v>386.67021440127354</v>
      </c>
      <c r="H229" s="39">
        <f t="shared" si="33"/>
        <v>0</v>
      </c>
      <c r="I229" s="37">
        <f t="shared" si="34"/>
        <v>386.67021440127354</v>
      </c>
      <c r="J229" s="40">
        <f t="shared" si="40"/>
        <v>-210.31981854287264</v>
      </c>
      <c r="K229" s="37">
        <f t="shared" si="35"/>
        <v>176.3503958584009</v>
      </c>
      <c r="L229" s="37">
        <f t="shared" si="36"/>
        <v>1583801.1981876164</v>
      </c>
      <c r="M229" s="37">
        <f t="shared" si="37"/>
        <v>722331.22143601009</v>
      </c>
      <c r="N229" s="41">
        <f>'jan-juli'!M229</f>
        <v>260705.38906364737</v>
      </c>
      <c r="O229" s="41">
        <f t="shared" si="39"/>
        <v>461625.83237236273</v>
      </c>
      <c r="Q229" s="63"/>
      <c r="R229" s="64"/>
      <c r="S229" s="64"/>
      <c r="T229" s="64"/>
    </row>
    <row r="230" spans="1:20" s="34" customFormat="1" x14ac:dyDescent="0.3">
      <c r="A230" s="33">
        <v>1252</v>
      </c>
      <c r="B230" s="34" t="s">
        <v>283</v>
      </c>
      <c r="C230" s="36">
        <v>21101</v>
      </c>
      <c r="D230" s="36">
        <v>378</v>
      </c>
      <c r="E230" s="37">
        <f t="shared" si="31"/>
        <v>55822.751322751326</v>
      </c>
      <c r="F230" s="38">
        <f t="shared" si="38"/>
        <v>3.3595025424738547</v>
      </c>
      <c r="G230" s="39">
        <f t="shared" si="32"/>
        <v>-23523.826282374521</v>
      </c>
      <c r="H230" s="39">
        <f t="shared" si="33"/>
        <v>0</v>
      </c>
      <c r="I230" s="37">
        <f t="shared" si="34"/>
        <v>-23523.826282374521</v>
      </c>
      <c r="J230" s="40">
        <f t="shared" si="40"/>
        <v>-210.31981854287264</v>
      </c>
      <c r="K230" s="37">
        <f t="shared" si="35"/>
        <v>-23734.146100917395</v>
      </c>
      <c r="L230" s="37">
        <f t="shared" si="36"/>
        <v>-8892006.3347375691</v>
      </c>
      <c r="M230" s="37">
        <f t="shared" si="37"/>
        <v>-8971507.2261467744</v>
      </c>
      <c r="N230" s="41">
        <f>'jan-juli'!M230</f>
        <v>-8985373.1843100432</v>
      </c>
      <c r="O230" s="41">
        <f t="shared" si="39"/>
        <v>13865.958163268864</v>
      </c>
      <c r="Q230" s="63"/>
      <c r="R230" s="64"/>
      <c r="S230" s="64"/>
      <c r="T230" s="64"/>
    </row>
    <row r="231" spans="1:20" s="34" customFormat="1" x14ac:dyDescent="0.3">
      <c r="A231" s="33">
        <v>1253</v>
      </c>
      <c r="B231" s="34" t="s">
        <v>284</v>
      </c>
      <c r="C231" s="36">
        <v>106060</v>
      </c>
      <c r="D231" s="36">
        <v>7842</v>
      </c>
      <c r="E231" s="37">
        <f t="shared" si="31"/>
        <v>13524.611068604947</v>
      </c>
      <c r="F231" s="38">
        <f t="shared" si="38"/>
        <v>0.81393274595604359</v>
      </c>
      <c r="G231" s="39">
        <f t="shared" si="32"/>
        <v>1855.0578701133054</v>
      </c>
      <c r="H231" s="39">
        <f t="shared" si="33"/>
        <v>500.54399440831253</v>
      </c>
      <c r="I231" s="37">
        <f t="shared" si="34"/>
        <v>2355.6018645216182</v>
      </c>
      <c r="J231" s="40">
        <f t="shared" si="40"/>
        <v>-210.31981854287264</v>
      </c>
      <c r="K231" s="37">
        <f t="shared" si="35"/>
        <v>2145.2820459787454</v>
      </c>
      <c r="L231" s="37">
        <f t="shared" si="36"/>
        <v>18472629.821578529</v>
      </c>
      <c r="M231" s="37">
        <f t="shared" si="37"/>
        <v>16823301.804565322</v>
      </c>
      <c r="N231" s="41">
        <f>'jan-juli'!M231</f>
        <v>16492852.983597539</v>
      </c>
      <c r="O231" s="41">
        <f t="shared" si="39"/>
        <v>330448.82096778229</v>
      </c>
      <c r="Q231" s="63"/>
      <c r="R231" s="64"/>
      <c r="S231" s="64"/>
      <c r="T231" s="64"/>
    </row>
    <row r="232" spans="1:20" s="34" customFormat="1" x14ac:dyDescent="0.3">
      <c r="A232" s="33">
        <v>1256</v>
      </c>
      <c r="B232" s="34" t="s">
        <v>285</v>
      </c>
      <c r="C232" s="36">
        <v>109162</v>
      </c>
      <c r="D232" s="36">
        <v>7736</v>
      </c>
      <c r="E232" s="37">
        <f t="shared" si="31"/>
        <v>14110.910031023785</v>
      </c>
      <c r="F232" s="38">
        <f t="shared" si="38"/>
        <v>0.84921715613331672</v>
      </c>
      <c r="G232" s="39">
        <f t="shared" si="32"/>
        <v>1503.2784926620027</v>
      </c>
      <c r="H232" s="39">
        <f t="shared" si="33"/>
        <v>295.3393575617194</v>
      </c>
      <c r="I232" s="37">
        <f t="shared" si="34"/>
        <v>1798.6178502237221</v>
      </c>
      <c r="J232" s="40">
        <f t="shared" si="40"/>
        <v>-210.31981854287264</v>
      </c>
      <c r="K232" s="37">
        <f t="shared" si="35"/>
        <v>1588.2980316808496</v>
      </c>
      <c r="L232" s="37">
        <f t="shared" si="36"/>
        <v>13914107.689330714</v>
      </c>
      <c r="M232" s="37">
        <f t="shared" si="37"/>
        <v>12287073.573083052</v>
      </c>
      <c r="N232" s="41">
        <f>'jan-juli'!M232</f>
        <v>11586516.664257918</v>
      </c>
      <c r="O232" s="41">
        <f t="shared" si="39"/>
        <v>700556.90882513486</v>
      </c>
      <c r="Q232" s="63"/>
      <c r="R232" s="64"/>
      <c r="S232" s="64"/>
      <c r="T232" s="64"/>
    </row>
    <row r="233" spans="1:20" s="34" customFormat="1" x14ac:dyDescent="0.3">
      <c r="A233" s="33">
        <v>1259</v>
      </c>
      <c r="B233" s="34" t="s">
        <v>286</v>
      </c>
      <c r="C233" s="36">
        <v>68192</v>
      </c>
      <c r="D233" s="36">
        <v>4733</v>
      </c>
      <c r="E233" s="37">
        <f t="shared" si="31"/>
        <v>14407.775195436298</v>
      </c>
      <c r="F233" s="38">
        <f t="shared" si="38"/>
        <v>0.86708297698563441</v>
      </c>
      <c r="G233" s="39">
        <f t="shared" si="32"/>
        <v>1325.1593940144951</v>
      </c>
      <c r="H233" s="39">
        <f t="shared" si="33"/>
        <v>191.43655001733987</v>
      </c>
      <c r="I233" s="37">
        <f t="shared" si="34"/>
        <v>1516.595944031835</v>
      </c>
      <c r="J233" s="40">
        <f t="shared" si="40"/>
        <v>-210.31981854287264</v>
      </c>
      <c r="K233" s="37">
        <f t="shared" si="35"/>
        <v>1306.2761254889624</v>
      </c>
      <c r="L233" s="37">
        <f t="shared" si="36"/>
        <v>7178048.6031026747</v>
      </c>
      <c r="M233" s="37">
        <f t="shared" si="37"/>
        <v>6182604.9019392589</v>
      </c>
      <c r="N233" s="41">
        <f>'jan-juli'!M233</f>
        <v>5504443.3908909922</v>
      </c>
      <c r="O233" s="41">
        <f t="shared" si="39"/>
        <v>678161.51104826666</v>
      </c>
      <c r="Q233" s="63"/>
      <c r="R233" s="64"/>
      <c r="S233" s="64"/>
      <c r="T233" s="64"/>
    </row>
    <row r="234" spans="1:20" s="34" customFormat="1" x14ac:dyDescent="0.3">
      <c r="A234" s="33">
        <v>1260</v>
      </c>
      <c r="B234" s="34" t="s">
        <v>287</v>
      </c>
      <c r="C234" s="36">
        <v>71327</v>
      </c>
      <c r="D234" s="36">
        <v>5014</v>
      </c>
      <c r="E234" s="37">
        <f t="shared" si="31"/>
        <v>14225.568408456322</v>
      </c>
      <c r="F234" s="38">
        <f t="shared" si="38"/>
        <v>0.85611748084632566</v>
      </c>
      <c r="G234" s="39">
        <f t="shared" si="32"/>
        <v>1434.4834662024805</v>
      </c>
      <c r="H234" s="39">
        <f t="shared" si="33"/>
        <v>255.20892546033136</v>
      </c>
      <c r="I234" s="37">
        <f t="shared" si="34"/>
        <v>1689.6923916628118</v>
      </c>
      <c r="J234" s="40">
        <f t="shared" si="40"/>
        <v>-210.31981854287264</v>
      </c>
      <c r="K234" s="37">
        <f t="shared" si="35"/>
        <v>1479.3725731199393</v>
      </c>
      <c r="L234" s="37">
        <f t="shared" si="36"/>
        <v>8472117.6517973393</v>
      </c>
      <c r="M234" s="37">
        <f t="shared" si="37"/>
        <v>7417574.0816233754</v>
      </c>
      <c r="N234" s="41">
        <f>'jan-juli'!M234</f>
        <v>7089461.3695177268</v>
      </c>
      <c r="O234" s="41">
        <f t="shared" si="39"/>
        <v>328112.71210564859</v>
      </c>
      <c r="Q234" s="63"/>
      <c r="R234" s="64"/>
      <c r="S234" s="64"/>
      <c r="T234" s="64"/>
    </row>
    <row r="235" spans="1:20" s="34" customFormat="1" x14ac:dyDescent="0.3">
      <c r="A235" s="33">
        <v>1263</v>
      </c>
      <c r="B235" s="34" t="s">
        <v>288</v>
      </c>
      <c r="C235" s="36">
        <v>240971</v>
      </c>
      <c r="D235" s="36">
        <v>15402</v>
      </c>
      <c r="E235" s="37">
        <f t="shared" si="31"/>
        <v>15645.435657706792</v>
      </c>
      <c r="F235" s="38">
        <f t="shared" si="38"/>
        <v>0.94156736500293503</v>
      </c>
      <c r="G235" s="39">
        <f t="shared" si="32"/>
        <v>582.56311665219835</v>
      </c>
      <c r="H235" s="39">
        <f t="shared" si="33"/>
        <v>0</v>
      </c>
      <c r="I235" s="37">
        <f t="shared" si="34"/>
        <v>582.56311665219835</v>
      </c>
      <c r="J235" s="40">
        <f t="shared" si="40"/>
        <v>-210.31981854287264</v>
      </c>
      <c r="K235" s="37">
        <f t="shared" si="35"/>
        <v>372.24329810932568</v>
      </c>
      <c r="L235" s="37">
        <f t="shared" si="36"/>
        <v>8972637.1226771586</v>
      </c>
      <c r="M235" s="37">
        <f t="shared" si="37"/>
        <v>5733291.2774798339</v>
      </c>
      <c r="N235" s="41">
        <f>'jan-juli'!M235</f>
        <v>5069870.4107320029</v>
      </c>
      <c r="O235" s="41">
        <f t="shared" si="39"/>
        <v>663420.86674783099</v>
      </c>
      <c r="Q235" s="63"/>
      <c r="R235" s="64"/>
      <c r="S235" s="64"/>
      <c r="T235" s="64"/>
    </row>
    <row r="236" spans="1:20" s="34" customFormat="1" x14ac:dyDescent="0.3">
      <c r="A236" s="33">
        <v>1264</v>
      </c>
      <c r="B236" s="34" t="s">
        <v>289</v>
      </c>
      <c r="C236" s="36">
        <v>50561</v>
      </c>
      <c r="D236" s="36">
        <v>2856</v>
      </c>
      <c r="E236" s="37">
        <f t="shared" si="31"/>
        <v>17703.431372549021</v>
      </c>
      <c r="F236" s="38">
        <f t="shared" si="38"/>
        <v>1.0654208418127558</v>
      </c>
      <c r="G236" s="39">
        <f t="shared" si="32"/>
        <v>-652.23431225313902</v>
      </c>
      <c r="H236" s="39">
        <f t="shared" si="33"/>
        <v>0</v>
      </c>
      <c r="I236" s="37">
        <f t="shared" si="34"/>
        <v>-652.23431225313902</v>
      </c>
      <c r="J236" s="40">
        <f t="shared" si="40"/>
        <v>-210.31981854287264</v>
      </c>
      <c r="K236" s="37">
        <f t="shared" si="35"/>
        <v>-862.55413079601169</v>
      </c>
      <c r="L236" s="37">
        <f t="shared" si="36"/>
        <v>-1862781.1957949651</v>
      </c>
      <c r="M236" s="37">
        <f t="shared" si="37"/>
        <v>-2463454.5975534092</v>
      </c>
      <c r="N236" s="41">
        <f>'jan-juli'!M236</f>
        <v>-2550886.2814536663</v>
      </c>
      <c r="O236" s="41">
        <f t="shared" si="39"/>
        <v>87431.683900257107</v>
      </c>
      <c r="Q236" s="63"/>
      <c r="R236" s="64"/>
      <c r="S236" s="64"/>
      <c r="T236" s="64"/>
    </row>
    <row r="237" spans="1:20" s="34" customFormat="1" x14ac:dyDescent="0.3">
      <c r="A237" s="33">
        <v>1265</v>
      </c>
      <c r="B237" s="34" t="s">
        <v>290</v>
      </c>
      <c r="C237" s="36">
        <v>8118</v>
      </c>
      <c r="D237" s="36">
        <v>563</v>
      </c>
      <c r="E237" s="37">
        <f t="shared" si="31"/>
        <v>14419.18294849023</v>
      </c>
      <c r="F237" s="38">
        <f t="shared" si="38"/>
        <v>0.86776951382734291</v>
      </c>
      <c r="G237" s="39">
        <f t="shared" si="32"/>
        <v>1318.3147421821354</v>
      </c>
      <c r="H237" s="39">
        <f t="shared" si="33"/>
        <v>187.44383644846346</v>
      </c>
      <c r="I237" s="37">
        <f t="shared" si="34"/>
        <v>1505.758578630599</v>
      </c>
      <c r="J237" s="40">
        <f t="shared" si="40"/>
        <v>-210.31981854287264</v>
      </c>
      <c r="K237" s="37">
        <f t="shared" si="35"/>
        <v>1295.4387600877265</v>
      </c>
      <c r="L237" s="37">
        <f t="shared" si="36"/>
        <v>847742.07976902719</v>
      </c>
      <c r="M237" s="37">
        <f t="shared" si="37"/>
        <v>729332.02192939003</v>
      </c>
      <c r="N237" s="41">
        <f>'jan-juli'!M237</f>
        <v>632053.28102083853</v>
      </c>
      <c r="O237" s="41">
        <f t="shared" si="39"/>
        <v>97278.740908551496</v>
      </c>
      <c r="Q237" s="63"/>
      <c r="R237" s="64"/>
      <c r="S237" s="64"/>
      <c r="T237" s="64"/>
    </row>
    <row r="238" spans="1:20" s="34" customFormat="1" x14ac:dyDescent="0.3">
      <c r="A238" s="33">
        <v>1266</v>
      </c>
      <c r="B238" s="34" t="s">
        <v>291</v>
      </c>
      <c r="C238" s="36">
        <v>36736</v>
      </c>
      <c r="D238" s="36">
        <v>1704</v>
      </c>
      <c r="E238" s="37">
        <f t="shared" si="31"/>
        <v>21558.685446009389</v>
      </c>
      <c r="F238" s="38">
        <f t="shared" si="38"/>
        <v>1.2974362039146614</v>
      </c>
      <c r="G238" s="39">
        <f t="shared" si="32"/>
        <v>-2965.3867563293597</v>
      </c>
      <c r="H238" s="39">
        <f t="shared" si="33"/>
        <v>0</v>
      </c>
      <c r="I238" s="37">
        <f t="shared" si="34"/>
        <v>-2965.3867563293597</v>
      </c>
      <c r="J238" s="40">
        <f t="shared" si="40"/>
        <v>-210.31981854287264</v>
      </c>
      <c r="K238" s="37">
        <f t="shared" si="35"/>
        <v>-3175.7065748722325</v>
      </c>
      <c r="L238" s="37">
        <f t="shared" si="36"/>
        <v>-5053019.0327852294</v>
      </c>
      <c r="M238" s="37">
        <f t="shared" si="37"/>
        <v>-5411404.0035822839</v>
      </c>
      <c r="N238" s="41">
        <f>'jan-juli'!M238</f>
        <v>-5552434.6721278178</v>
      </c>
      <c r="O238" s="41">
        <f t="shared" si="39"/>
        <v>141030.6685455339</v>
      </c>
      <c r="Q238" s="63"/>
      <c r="R238" s="64"/>
      <c r="S238" s="64"/>
      <c r="T238" s="64"/>
    </row>
    <row r="239" spans="1:20" s="34" customFormat="1" x14ac:dyDescent="0.3">
      <c r="A239" s="33">
        <v>1401</v>
      </c>
      <c r="B239" s="34" t="s">
        <v>292</v>
      </c>
      <c r="C239" s="36">
        <v>190289</v>
      </c>
      <c r="D239" s="36">
        <v>11862</v>
      </c>
      <c r="E239" s="37">
        <f t="shared" si="31"/>
        <v>16041.898499409881</v>
      </c>
      <c r="F239" s="38">
        <f t="shared" si="38"/>
        <v>0.96542713352271226</v>
      </c>
      <c r="G239" s="39">
        <f t="shared" si="32"/>
        <v>344.68541163034496</v>
      </c>
      <c r="H239" s="39">
        <f t="shared" si="33"/>
        <v>0</v>
      </c>
      <c r="I239" s="37">
        <f t="shared" si="34"/>
        <v>344.68541163034496</v>
      </c>
      <c r="J239" s="40">
        <f t="shared" si="40"/>
        <v>-210.31981854287264</v>
      </c>
      <c r="K239" s="37">
        <f t="shared" si="35"/>
        <v>134.36559308747232</v>
      </c>
      <c r="L239" s="37">
        <f t="shared" si="36"/>
        <v>4088658.3527591517</v>
      </c>
      <c r="M239" s="37">
        <f t="shared" si="37"/>
        <v>1593844.6652035967</v>
      </c>
      <c r="N239" s="41">
        <f>'jan-juli'!M239</f>
        <v>334974.83522289654</v>
      </c>
      <c r="O239" s="41">
        <f t="shared" si="39"/>
        <v>1258869.8299807003</v>
      </c>
      <c r="Q239" s="63"/>
      <c r="R239" s="64"/>
      <c r="S239" s="64"/>
      <c r="T239" s="64"/>
    </row>
    <row r="240" spans="1:20" s="34" customFormat="1" x14ac:dyDescent="0.3">
      <c r="A240" s="33">
        <v>1411</v>
      </c>
      <c r="B240" s="34" t="s">
        <v>293</v>
      </c>
      <c r="C240" s="36">
        <v>37744</v>
      </c>
      <c r="D240" s="36">
        <v>2335</v>
      </c>
      <c r="E240" s="37">
        <f t="shared" si="31"/>
        <v>16164.453961456104</v>
      </c>
      <c r="F240" s="38">
        <f t="shared" si="38"/>
        <v>0.97280271743038937</v>
      </c>
      <c r="G240" s="39">
        <f t="shared" si="32"/>
        <v>271.15213440261141</v>
      </c>
      <c r="H240" s="39">
        <f t="shared" si="33"/>
        <v>0</v>
      </c>
      <c r="I240" s="37">
        <f t="shared" si="34"/>
        <v>271.15213440261141</v>
      </c>
      <c r="J240" s="40">
        <f t="shared" si="40"/>
        <v>-210.31981854287264</v>
      </c>
      <c r="K240" s="37">
        <f t="shared" si="35"/>
        <v>60.83231585973877</v>
      </c>
      <c r="L240" s="37">
        <f t="shared" si="36"/>
        <v>633140.2338300976</v>
      </c>
      <c r="M240" s="37">
        <f t="shared" si="37"/>
        <v>142043.45753249002</v>
      </c>
      <c r="N240" s="41">
        <f>'jan-juli'!M240</f>
        <v>227691.57311123444</v>
      </c>
      <c r="O240" s="41">
        <f t="shared" si="39"/>
        <v>-85648.115578744415</v>
      </c>
      <c r="Q240" s="63"/>
      <c r="R240" s="64"/>
      <c r="S240" s="64"/>
      <c r="T240" s="64"/>
    </row>
    <row r="241" spans="1:20" s="34" customFormat="1" x14ac:dyDescent="0.3">
      <c r="A241" s="33">
        <v>1412</v>
      </c>
      <c r="B241" s="34" t="s">
        <v>294</v>
      </c>
      <c r="C241" s="36">
        <v>11795</v>
      </c>
      <c r="D241" s="36">
        <v>800</v>
      </c>
      <c r="E241" s="37">
        <f t="shared" si="31"/>
        <v>14743.75</v>
      </c>
      <c r="F241" s="38">
        <f t="shared" si="38"/>
        <v>0.88730247859373401</v>
      </c>
      <c r="G241" s="39">
        <f t="shared" si="32"/>
        <v>1123.5745112762736</v>
      </c>
      <c r="H241" s="39">
        <f t="shared" si="33"/>
        <v>73.845368420043997</v>
      </c>
      <c r="I241" s="37">
        <f t="shared" si="34"/>
        <v>1197.4198796963176</v>
      </c>
      <c r="J241" s="40">
        <f t="shared" si="40"/>
        <v>-210.31981854287264</v>
      </c>
      <c r="K241" s="37">
        <f t="shared" si="35"/>
        <v>987.10006115344493</v>
      </c>
      <c r="L241" s="37">
        <f t="shared" si="36"/>
        <v>957935.90375705413</v>
      </c>
      <c r="M241" s="37">
        <f t="shared" si="37"/>
        <v>789680.04892275599</v>
      </c>
      <c r="N241" s="41">
        <f>'jan-juli'!M241</f>
        <v>742359.01388396183</v>
      </c>
      <c r="O241" s="41">
        <f t="shared" si="39"/>
        <v>47321.035038794158</v>
      </c>
      <c r="Q241" s="63"/>
      <c r="R241" s="64"/>
      <c r="S241" s="64"/>
      <c r="T241" s="64"/>
    </row>
    <row r="242" spans="1:20" s="34" customFormat="1" x14ac:dyDescent="0.3">
      <c r="A242" s="33">
        <v>1413</v>
      </c>
      <c r="B242" s="34" t="s">
        <v>295</v>
      </c>
      <c r="C242" s="36">
        <v>21923</v>
      </c>
      <c r="D242" s="36">
        <v>1405</v>
      </c>
      <c r="E242" s="37">
        <f t="shared" si="31"/>
        <v>15603.55871886121</v>
      </c>
      <c r="F242" s="38">
        <f t="shared" si="38"/>
        <v>0.93904714378149523</v>
      </c>
      <c r="G242" s="39">
        <f t="shared" si="32"/>
        <v>607.68927995954766</v>
      </c>
      <c r="H242" s="39">
        <f t="shared" si="33"/>
        <v>0</v>
      </c>
      <c r="I242" s="37">
        <f t="shared" si="34"/>
        <v>607.68927995954766</v>
      </c>
      <c r="J242" s="40">
        <f t="shared" si="40"/>
        <v>-210.31981854287264</v>
      </c>
      <c r="K242" s="37">
        <f t="shared" si="35"/>
        <v>397.36946141667499</v>
      </c>
      <c r="L242" s="37">
        <f t="shared" si="36"/>
        <v>853803.43834316451</v>
      </c>
      <c r="M242" s="37">
        <f t="shared" si="37"/>
        <v>558304.0932904284</v>
      </c>
      <c r="N242" s="41">
        <f>'jan-juli'!M242</f>
        <v>148047.82022324781</v>
      </c>
      <c r="O242" s="41">
        <f t="shared" si="39"/>
        <v>410256.27306718059</v>
      </c>
      <c r="Q242" s="63"/>
      <c r="R242" s="64"/>
      <c r="S242" s="64"/>
      <c r="T242" s="64"/>
    </row>
    <row r="243" spans="1:20" s="34" customFormat="1" x14ac:dyDescent="0.3">
      <c r="A243" s="33">
        <v>1416</v>
      </c>
      <c r="B243" s="34" t="s">
        <v>296</v>
      </c>
      <c r="C243" s="36">
        <v>72312</v>
      </c>
      <c r="D243" s="36">
        <v>4169</v>
      </c>
      <c r="E243" s="37">
        <f t="shared" si="31"/>
        <v>17345.166706644279</v>
      </c>
      <c r="F243" s="38">
        <f t="shared" si="38"/>
        <v>1.0438599006648228</v>
      </c>
      <c r="G243" s="39">
        <f t="shared" si="32"/>
        <v>-437.2755127102937</v>
      </c>
      <c r="H243" s="39">
        <f t="shared" si="33"/>
        <v>0</v>
      </c>
      <c r="I243" s="37">
        <f t="shared" si="34"/>
        <v>-437.2755127102937</v>
      </c>
      <c r="J243" s="40">
        <f t="shared" si="40"/>
        <v>-210.31981854287264</v>
      </c>
      <c r="K243" s="37">
        <f t="shared" si="35"/>
        <v>-647.59533125316636</v>
      </c>
      <c r="L243" s="37">
        <f t="shared" si="36"/>
        <v>-1823001.6124892144</v>
      </c>
      <c r="M243" s="37">
        <f t="shared" si="37"/>
        <v>-2699824.9359944505</v>
      </c>
      <c r="N243" s="41">
        <f>'jan-juli'!M243</f>
        <v>-3202674.6174300904</v>
      </c>
      <c r="O243" s="41">
        <f t="shared" si="39"/>
        <v>502849.68143563997</v>
      </c>
      <c r="Q243" s="63"/>
      <c r="R243" s="64"/>
      <c r="S243" s="64"/>
      <c r="T243" s="64"/>
    </row>
    <row r="244" spans="1:20" s="34" customFormat="1" x14ac:dyDescent="0.3">
      <c r="A244" s="33">
        <v>1417</v>
      </c>
      <c r="B244" s="34" t="s">
        <v>297</v>
      </c>
      <c r="C244" s="36">
        <v>47693</v>
      </c>
      <c r="D244" s="36">
        <v>2678</v>
      </c>
      <c r="E244" s="37">
        <f t="shared" si="31"/>
        <v>17809.185959671395</v>
      </c>
      <c r="F244" s="38">
        <f t="shared" si="38"/>
        <v>1.0717853221706253</v>
      </c>
      <c r="G244" s="39">
        <f t="shared" si="32"/>
        <v>-715.68706452656329</v>
      </c>
      <c r="H244" s="39">
        <f t="shared" si="33"/>
        <v>0</v>
      </c>
      <c r="I244" s="37">
        <f t="shared" si="34"/>
        <v>-715.68706452656329</v>
      </c>
      <c r="J244" s="40">
        <f t="shared" si="40"/>
        <v>-210.31981854287264</v>
      </c>
      <c r="K244" s="37">
        <f t="shared" si="35"/>
        <v>-926.00688306943596</v>
      </c>
      <c r="L244" s="37">
        <f t="shared" si="36"/>
        <v>-1916609.9588021366</v>
      </c>
      <c r="M244" s="37">
        <f t="shared" si="37"/>
        <v>-2479846.4328599493</v>
      </c>
      <c r="N244" s="41">
        <f>'jan-juli'!M244</f>
        <v>-2640069.2793182493</v>
      </c>
      <c r="O244" s="41">
        <f t="shared" si="39"/>
        <v>160222.84645830002</v>
      </c>
      <c r="Q244" s="63"/>
      <c r="R244" s="64"/>
      <c r="S244" s="64"/>
      <c r="T244" s="64"/>
    </row>
    <row r="245" spans="1:20" s="34" customFormat="1" x14ac:dyDescent="0.3">
      <c r="A245" s="33">
        <v>1418</v>
      </c>
      <c r="B245" s="34" t="s">
        <v>298</v>
      </c>
      <c r="C245" s="36">
        <v>19021</v>
      </c>
      <c r="D245" s="36">
        <v>1304</v>
      </c>
      <c r="E245" s="37">
        <f t="shared" si="31"/>
        <v>14586.656441717791</v>
      </c>
      <c r="F245" s="38">
        <f t="shared" si="38"/>
        <v>0.87784833676177709</v>
      </c>
      <c r="G245" s="39">
        <f t="shared" si="32"/>
        <v>1217.8306462455992</v>
      </c>
      <c r="H245" s="39">
        <f t="shared" si="33"/>
        <v>128.82811381881729</v>
      </c>
      <c r="I245" s="37">
        <f t="shared" si="34"/>
        <v>1346.6587600644164</v>
      </c>
      <c r="J245" s="40">
        <f t="shared" si="40"/>
        <v>-210.31981854287264</v>
      </c>
      <c r="K245" s="37">
        <f t="shared" si="35"/>
        <v>1136.3389415215438</v>
      </c>
      <c r="L245" s="37">
        <f t="shared" si="36"/>
        <v>1756043.0231239989</v>
      </c>
      <c r="M245" s="37">
        <f t="shared" si="37"/>
        <v>1481785.979744093</v>
      </c>
      <c r="N245" s="41">
        <f>'jan-juli'!M245</f>
        <v>1023940.1926308573</v>
      </c>
      <c r="O245" s="41">
        <f t="shared" si="39"/>
        <v>457845.78711323568</v>
      </c>
      <c r="Q245" s="63"/>
      <c r="R245" s="64"/>
      <c r="S245" s="64"/>
      <c r="T245" s="64"/>
    </row>
    <row r="246" spans="1:20" s="34" customFormat="1" x14ac:dyDescent="0.3">
      <c r="A246" s="33">
        <v>1419</v>
      </c>
      <c r="B246" s="34" t="s">
        <v>299</v>
      </c>
      <c r="C246" s="36">
        <v>34375</v>
      </c>
      <c r="D246" s="36">
        <v>2276</v>
      </c>
      <c r="E246" s="37">
        <f t="shared" si="31"/>
        <v>15103.251318101933</v>
      </c>
      <c r="F246" s="38">
        <f t="shared" si="38"/>
        <v>0.90893784345067741</v>
      </c>
      <c r="G246" s="39">
        <f t="shared" si="32"/>
        <v>907.87372041511367</v>
      </c>
      <c r="H246" s="39">
        <f t="shared" si="33"/>
        <v>0</v>
      </c>
      <c r="I246" s="37">
        <f t="shared" si="34"/>
        <v>907.87372041511367</v>
      </c>
      <c r="J246" s="40">
        <f t="shared" si="40"/>
        <v>-210.31981854287264</v>
      </c>
      <c r="K246" s="37">
        <f t="shared" si="35"/>
        <v>697.553901872241</v>
      </c>
      <c r="L246" s="37">
        <f t="shared" si="36"/>
        <v>2066320.5876647986</v>
      </c>
      <c r="M246" s="37">
        <f t="shared" si="37"/>
        <v>1587632.6806612206</v>
      </c>
      <c r="N246" s="41">
        <f>'jan-juli'!M246</f>
        <v>1370746.6468527494</v>
      </c>
      <c r="O246" s="41">
        <f t="shared" si="39"/>
        <v>216886.03380847117</v>
      </c>
      <c r="Q246" s="63"/>
      <c r="R246" s="64"/>
      <c r="S246" s="64"/>
      <c r="T246" s="64"/>
    </row>
    <row r="247" spans="1:20" s="34" customFormat="1" x14ac:dyDescent="0.3">
      <c r="A247" s="33">
        <v>1420</v>
      </c>
      <c r="B247" s="34" t="s">
        <v>300</v>
      </c>
      <c r="C247" s="36">
        <v>109521</v>
      </c>
      <c r="D247" s="36">
        <v>7677</v>
      </c>
      <c r="E247" s="37">
        <f t="shared" si="31"/>
        <v>14266.11957796014</v>
      </c>
      <c r="F247" s="38">
        <f t="shared" si="38"/>
        <v>0.85855791514632485</v>
      </c>
      <c r="G247" s="39">
        <f t="shared" si="32"/>
        <v>1410.1527645001893</v>
      </c>
      <c r="H247" s="39">
        <f t="shared" si="33"/>
        <v>241.01601613399487</v>
      </c>
      <c r="I247" s="37">
        <f t="shared" si="34"/>
        <v>1651.1687806341843</v>
      </c>
      <c r="J247" s="40">
        <f t="shared" si="40"/>
        <v>-210.31981854287264</v>
      </c>
      <c r="K247" s="37">
        <f t="shared" si="35"/>
        <v>1440.8489620913117</v>
      </c>
      <c r="L247" s="37">
        <f t="shared" si="36"/>
        <v>12676022.728928633</v>
      </c>
      <c r="M247" s="37">
        <f t="shared" si="37"/>
        <v>11061397.481975</v>
      </c>
      <c r="N247" s="41">
        <f>'jan-juli'!M247</f>
        <v>10978594.561983969</v>
      </c>
      <c r="O247" s="41">
        <f t="shared" si="39"/>
        <v>82802.919991031289</v>
      </c>
      <c r="Q247" s="63"/>
      <c r="R247" s="64"/>
      <c r="S247" s="64"/>
      <c r="T247" s="64"/>
    </row>
    <row r="248" spans="1:20" s="34" customFormat="1" x14ac:dyDescent="0.3">
      <c r="A248" s="33">
        <v>1421</v>
      </c>
      <c r="B248" s="34" t="s">
        <v>301</v>
      </c>
      <c r="C248" s="36">
        <v>54184</v>
      </c>
      <c r="D248" s="36">
        <v>1738</v>
      </c>
      <c r="E248" s="37">
        <f t="shared" si="31"/>
        <v>31176.064441887225</v>
      </c>
      <c r="F248" s="38">
        <f t="shared" si="38"/>
        <v>1.8762254685602042</v>
      </c>
      <c r="G248" s="39">
        <f t="shared" si="32"/>
        <v>-8735.8141538560612</v>
      </c>
      <c r="H248" s="39">
        <f t="shared" si="33"/>
        <v>0</v>
      </c>
      <c r="I248" s="37">
        <f t="shared" si="34"/>
        <v>-8735.8141538560612</v>
      </c>
      <c r="J248" s="40">
        <f t="shared" si="40"/>
        <v>-210.31981854287264</v>
      </c>
      <c r="K248" s="37">
        <f t="shared" si="35"/>
        <v>-8946.1339723989331</v>
      </c>
      <c r="L248" s="37">
        <f t="shared" si="36"/>
        <v>-15182844.999401834</v>
      </c>
      <c r="M248" s="37">
        <f t="shared" si="37"/>
        <v>-15548380.844029346</v>
      </c>
      <c r="N248" s="41">
        <f>'jan-juli'!M248</f>
        <v>-15640795.223097505</v>
      </c>
      <c r="O248" s="41">
        <f t="shared" si="39"/>
        <v>92414.379068158567</v>
      </c>
      <c r="Q248" s="63"/>
      <c r="R248" s="64"/>
      <c r="S248" s="64"/>
      <c r="T248" s="64"/>
    </row>
    <row r="249" spans="1:20" s="34" customFormat="1" x14ac:dyDescent="0.3">
      <c r="A249" s="33">
        <v>1422</v>
      </c>
      <c r="B249" s="34" t="s">
        <v>302</v>
      </c>
      <c r="C249" s="36">
        <v>45781</v>
      </c>
      <c r="D249" s="36">
        <v>2146</v>
      </c>
      <c r="E249" s="37">
        <f t="shared" si="31"/>
        <v>21333.178005591799</v>
      </c>
      <c r="F249" s="38">
        <f t="shared" si="38"/>
        <v>1.2838648051305084</v>
      </c>
      <c r="G249" s="39">
        <f t="shared" si="32"/>
        <v>-2830.0822920788055</v>
      </c>
      <c r="H249" s="39">
        <f t="shared" si="33"/>
        <v>0</v>
      </c>
      <c r="I249" s="37">
        <f t="shared" si="34"/>
        <v>-2830.0822920788055</v>
      </c>
      <c r="J249" s="40">
        <f t="shared" si="40"/>
        <v>-210.31981854287264</v>
      </c>
      <c r="K249" s="37">
        <f t="shared" si="35"/>
        <v>-3040.4021106216783</v>
      </c>
      <c r="L249" s="37">
        <f t="shared" si="36"/>
        <v>-6073356.5988011165</v>
      </c>
      <c r="M249" s="37">
        <f t="shared" si="37"/>
        <v>-6524702.9293941213</v>
      </c>
      <c r="N249" s="41">
        <f>'jan-juli'!M249</f>
        <v>-6576121.8347337423</v>
      </c>
      <c r="O249" s="41">
        <f t="shared" si="39"/>
        <v>51418.905339621007</v>
      </c>
      <c r="Q249" s="63"/>
      <c r="R249" s="64"/>
      <c r="S249" s="64"/>
      <c r="T249" s="64"/>
    </row>
    <row r="250" spans="1:20" s="34" customFormat="1" x14ac:dyDescent="0.3">
      <c r="A250" s="33">
        <v>1424</v>
      </c>
      <c r="B250" s="34" t="s">
        <v>303</v>
      </c>
      <c r="C250" s="36">
        <v>103697</v>
      </c>
      <c r="D250" s="36">
        <v>5429</v>
      </c>
      <c r="E250" s="37">
        <f t="shared" si="31"/>
        <v>19100.571007552036</v>
      </c>
      <c r="F250" s="38">
        <f t="shared" si="38"/>
        <v>1.1495029417588156</v>
      </c>
      <c r="G250" s="39">
        <f t="shared" si="32"/>
        <v>-1490.5180932549483</v>
      </c>
      <c r="H250" s="39">
        <f t="shared" si="33"/>
        <v>0</v>
      </c>
      <c r="I250" s="37">
        <f t="shared" si="34"/>
        <v>-1490.5180932549483</v>
      </c>
      <c r="J250" s="40">
        <f t="shared" si="40"/>
        <v>-210.31981854287264</v>
      </c>
      <c r="K250" s="37">
        <f t="shared" si="35"/>
        <v>-1700.8379117978209</v>
      </c>
      <c r="L250" s="37">
        <f t="shared" si="36"/>
        <v>-8092022.7282811143</v>
      </c>
      <c r="M250" s="37">
        <f t="shared" si="37"/>
        <v>-9233849.0231503695</v>
      </c>
      <c r="N250" s="41">
        <f>'jan-juli'!M250</f>
        <v>-10055718.565130243</v>
      </c>
      <c r="O250" s="41">
        <f t="shared" si="39"/>
        <v>821869.54197987355</v>
      </c>
      <c r="Q250" s="63"/>
      <c r="R250" s="64"/>
      <c r="S250" s="64"/>
      <c r="T250" s="64"/>
    </row>
    <row r="251" spans="1:20" s="34" customFormat="1" x14ac:dyDescent="0.3">
      <c r="A251" s="33">
        <v>1426</v>
      </c>
      <c r="B251" s="34" t="s">
        <v>304</v>
      </c>
      <c r="C251" s="36">
        <v>95744</v>
      </c>
      <c r="D251" s="36">
        <v>5118</v>
      </c>
      <c r="E251" s="37">
        <f t="shared" si="31"/>
        <v>18707.307542008599</v>
      </c>
      <c r="F251" s="38">
        <f t="shared" si="38"/>
        <v>1.1258357168182778</v>
      </c>
      <c r="G251" s="39">
        <f t="shared" si="32"/>
        <v>-1254.5600139288856</v>
      </c>
      <c r="H251" s="39">
        <f t="shared" si="33"/>
        <v>0</v>
      </c>
      <c r="I251" s="37">
        <f t="shared" si="34"/>
        <v>-1254.5600139288856</v>
      </c>
      <c r="J251" s="40">
        <f t="shared" si="40"/>
        <v>-210.31981854287264</v>
      </c>
      <c r="K251" s="37">
        <f t="shared" si="35"/>
        <v>-1464.8798324717582</v>
      </c>
      <c r="L251" s="37">
        <f t="shared" si="36"/>
        <v>-6420838.1512880363</v>
      </c>
      <c r="M251" s="37">
        <f t="shared" si="37"/>
        <v>-7497254.9825904584</v>
      </c>
      <c r="N251" s="41">
        <f>'jan-juli'!M251</f>
        <v>-7825614.7018486951</v>
      </c>
      <c r="O251" s="41">
        <f t="shared" si="39"/>
        <v>328359.7192582367</v>
      </c>
      <c r="Q251" s="63"/>
      <c r="R251" s="64"/>
      <c r="S251" s="64"/>
      <c r="T251" s="64"/>
    </row>
    <row r="252" spans="1:20" s="34" customFormat="1" x14ac:dyDescent="0.3">
      <c r="A252" s="33">
        <v>1428</v>
      </c>
      <c r="B252" s="34" t="s">
        <v>305</v>
      </c>
      <c r="C252" s="36">
        <v>40124</v>
      </c>
      <c r="D252" s="36">
        <v>3008</v>
      </c>
      <c r="E252" s="37">
        <f t="shared" si="31"/>
        <v>13339.095744680852</v>
      </c>
      <c r="F252" s="38">
        <f t="shared" si="38"/>
        <v>0.8027681367667282</v>
      </c>
      <c r="G252" s="39">
        <f t="shared" si="32"/>
        <v>1966.3670644677625</v>
      </c>
      <c r="H252" s="39">
        <f t="shared" si="33"/>
        <v>565.47435778174588</v>
      </c>
      <c r="I252" s="37">
        <f t="shared" si="34"/>
        <v>2531.8414222495085</v>
      </c>
      <c r="J252" s="40">
        <f t="shared" si="40"/>
        <v>-210.31981854287264</v>
      </c>
      <c r="K252" s="37">
        <f t="shared" si="35"/>
        <v>2321.5216037066357</v>
      </c>
      <c r="L252" s="37">
        <f t="shared" si="36"/>
        <v>7615778.9981265217</v>
      </c>
      <c r="M252" s="37">
        <f t="shared" si="37"/>
        <v>6983136.9839495597</v>
      </c>
      <c r="N252" s="41">
        <f>'jan-juli'!M252</f>
        <v>6732059.8922036942</v>
      </c>
      <c r="O252" s="41">
        <f t="shared" si="39"/>
        <v>251077.09174586553</v>
      </c>
      <c r="Q252" s="63"/>
      <c r="R252" s="64"/>
      <c r="S252" s="64"/>
      <c r="T252" s="64"/>
    </row>
    <row r="253" spans="1:20" s="34" customFormat="1" x14ac:dyDescent="0.3">
      <c r="A253" s="33">
        <v>1429</v>
      </c>
      <c r="B253" s="34" t="s">
        <v>306</v>
      </c>
      <c r="C253" s="36">
        <v>34878</v>
      </c>
      <c r="D253" s="36">
        <v>2823</v>
      </c>
      <c r="E253" s="37">
        <f t="shared" si="31"/>
        <v>12354.941551540915</v>
      </c>
      <c r="F253" s="38">
        <f t="shared" si="38"/>
        <v>0.74354016186946781</v>
      </c>
      <c r="G253" s="39">
        <f t="shared" si="32"/>
        <v>2556.8595803517246</v>
      </c>
      <c r="H253" s="39">
        <f t="shared" si="33"/>
        <v>909.92832538072378</v>
      </c>
      <c r="I253" s="37">
        <f t="shared" si="34"/>
        <v>3466.7879057324485</v>
      </c>
      <c r="J253" s="40">
        <f t="shared" si="40"/>
        <v>-210.31981854287264</v>
      </c>
      <c r="K253" s="37">
        <f t="shared" si="35"/>
        <v>3256.4680871895757</v>
      </c>
      <c r="L253" s="37">
        <f t="shared" si="36"/>
        <v>9786742.2578827012</v>
      </c>
      <c r="M253" s="37">
        <f t="shared" si="37"/>
        <v>9193009.4101361725</v>
      </c>
      <c r="N253" s="41">
        <f>'jan-juli'!M253</f>
        <v>8932954.9952430278</v>
      </c>
      <c r="O253" s="41">
        <f t="shared" si="39"/>
        <v>260054.41489314474</v>
      </c>
      <c r="Q253" s="63"/>
      <c r="R253" s="64"/>
      <c r="S253" s="64"/>
      <c r="T253" s="64"/>
    </row>
    <row r="254" spans="1:20" s="34" customFormat="1" x14ac:dyDescent="0.3">
      <c r="A254" s="33">
        <v>1430</v>
      </c>
      <c r="B254" s="34" t="s">
        <v>307</v>
      </c>
      <c r="C254" s="36">
        <v>38149</v>
      </c>
      <c r="D254" s="36">
        <v>2960</v>
      </c>
      <c r="E254" s="37">
        <f t="shared" si="31"/>
        <v>12888.175675675675</v>
      </c>
      <c r="F254" s="38">
        <f t="shared" si="38"/>
        <v>0.77563104512613812</v>
      </c>
      <c r="G254" s="39">
        <f t="shared" si="32"/>
        <v>2236.9191058708684</v>
      </c>
      <c r="H254" s="39">
        <f t="shared" si="33"/>
        <v>723.29638193355777</v>
      </c>
      <c r="I254" s="37">
        <f t="shared" si="34"/>
        <v>2960.2154878044262</v>
      </c>
      <c r="J254" s="40">
        <f t="shared" si="40"/>
        <v>-210.31981854287264</v>
      </c>
      <c r="K254" s="37">
        <f t="shared" si="35"/>
        <v>2749.8956692615534</v>
      </c>
      <c r="L254" s="37">
        <f t="shared" si="36"/>
        <v>8762237.8439011015</v>
      </c>
      <c r="M254" s="37">
        <f t="shared" si="37"/>
        <v>8139691.1810141979</v>
      </c>
      <c r="N254" s="41">
        <f>'jan-juli'!M254</f>
        <v>7949878.3513706606</v>
      </c>
      <c r="O254" s="41">
        <f t="shared" si="39"/>
        <v>189812.82964353729</v>
      </c>
      <c r="Q254" s="63"/>
      <c r="R254" s="64"/>
      <c r="S254" s="64"/>
      <c r="T254" s="64"/>
    </row>
    <row r="255" spans="1:20" s="34" customFormat="1" x14ac:dyDescent="0.3">
      <c r="A255" s="33">
        <v>1431</v>
      </c>
      <c r="B255" s="34" t="s">
        <v>308</v>
      </c>
      <c r="C255" s="36">
        <v>45192</v>
      </c>
      <c r="D255" s="36">
        <v>3026</v>
      </c>
      <c r="E255" s="37">
        <f t="shared" si="31"/>
        <v>14934.567085261071</v>
      </c>
      <c r="F255" s="38">
        <f t="shared" si="38"/>
        <v>0.89878615626801495</v>
      </c>
      <c r="G255" s="39">
        <f t="shared" si="32"/>
        <v>1009.0842601196309</v>
      </c>
      <c r="H255" s="39">
        <f t="shared" si="33"/>
        <v>7.0593885786691315</v>
      </c>
      <c r="I255" s="37">
        <f t="shared" si="34"/>
        <v>1016.1436486983</v>
      </c>
      <c r="J255" s="40">
        <f t="shared" si="40"/>
        <v>-210.31981854287264</v>
      </c>
      <c r="K255" s="37">
        <f t="shared" si="35"/>
        <v>805.82383015542734</v>
      </c>
      <c r="L255" s="37">
        <f t="shared" si="36"/>
        <v>3074850.6809610557</v>
      </c>
      <c r="M255" s="37">
        <f t="shared" si="37"/>
        <v>2438422.9100503232</v>
      </c>
      <c r="N255" s="41">
        <f>'jan-juli'!M255</f>
        <v>2320110.963697901</v>
      </c>
      <c r="O255" s="41">
        <f t="shared" si="39"/>
        <v>118311.94635242224</v>
      </c>
      <c r="Q255" s="63"/>
      <c r="R255" s="64"/>
      <c r="S255" s="64"/>
      <c r="T255" s="64"/>
    </row>
    <row r="256" spans="1:20" s="34" customFormat="1" x14ac:dyDescent="0.3">
      <c r="A256" s="33">
        <v>1432</v>
      </c>
      <c r="B256" s="34" t="s">
        <v>309</v>
      </c>
      <c r="C256" s="36">
        <v>198855</v>
      </c>
      <c r="D256" s="36">
        <v>12801</v>
      </c>
      <c r="E256" s="37">
        <f t="shared" si="31"/>
        <v>15534.333255214437</v>
      </c>
      <c r="F256" s="38">
        <f t="shared" si="38"/>
        <v>0.9348810445546647</v>
      </c>
      <c r="G256" s="39">
        <f t="shared" si="32"/>
        <v>649.22455814761156</v>
      </c>
      <c r="H256" s="39">
        <f t="shared" si="33"/>
        <v>0</v>
      </c>
      <c r="I256" s="37">
        <f t="shared" si="34"/>
        <v>649.22455814761156</v>
      </c>
      <c r="J256" s="40">
        <f t="shared" si="40"/>
        <v>-210.31981854287264</v>
      </c>
      <c r="K256" s="37">
        <f t="shared" si="35"/>
        <v>438.90473960473889</v>
      </c>
      <c r="L256" s="37">
        <f t="shared" si="36"/>
        <v>8310723.5688475752</v>
      </c>
      <c r="M256" s="37">
        <f t="shared" si="37"/>
        <v>5618419.5716802627</v>
      </c>
      <c r="N256" s="41">
        <f>'jan-juli'!M256</f>
        <v>5020952.5599130327</v>
      </c>
      <c r="O256" s="41">
        <f t="shared" si="39"/>
        <v>597467.01176723</v>
      </c>
      <c r="Q256" s="63"/>
      <c r="R256" s="64"/>
      <c r="S256" s="64"/>
      <c r="T256" s="64"/>
    </row>
    <row r="257" spans="1:20" s="34" customFormat="1" x14ac:dyDescent="0.3">
      <c r="A257" s="33">
        <v>1433</v>
      </c>
      <c r="B257" s="34" t="s">
        <v>310</v>
      </c>
      <c r="C257" s="36">
        <v>36893</v>
      </c>
      <c r="D257" s="36">
        <v>2777</v>
      </c>
      <c r="E257" s="37">
        <f t="shared" si="31"/>
        <v>13285.199855959669</v>
      </c>
      <c r="F257" s="38">
        <f t="shared" si="38"/>
        <v>0.7995245959003735</v>
      </c>
      <c r="G257" s="39">
        <f t="shared" si="32"/>
        <v>1998.7045977004723</v>
      </c>
      <c r="H257" s="39">
        <f t="shared" si="33"/>
        <v>584.33791883415995</v>
      </c>
      <c r="I257" s="37">
        <f t="shared" si="34"/>
        <v>2583.0425165346323</v>
      </c>
      <c r="J257" s="40">
        <f t="shared" si="40"/>
        <v>-210.31981854287264</v>
      </c>
      <c r="K257" s="37">
        <f t="shared" si="35"/>
        <v>2372.7226979917596</v>
      </c>
      <c r="L257" s="37">
        <f t="shared" si="36"/>
        <v>7173109.0684166737</v>
      </c>
      <c r="M257" s="37">
        <f t="shared" si="37"/>
        <v>6589050.9323231159</v>
      </c>
      <c r="N257" s="41">
        <f>'jan-juli'!M257</f>
        <v>6899758.1019447017</v>
      </c>
      <c r="O257" s="41">
        <f t="shared" si="39"/>
        <v>-310707.16962158587</v>
      </c>
      <c r="Q257" s="63"/>
      <c r="R257" s="64"/>
      <c r="S257" s="64"/>
      <c r="T257" s="64"/>
    </row>
    <row r="258" spans="1:20" s="34" customFormat="1" x14ac:dyDescent="0.3">
      <c r="A258" s="33">
        <v>1438</v>
      </c>
      <c r="B258" s="34" t="s">
        <v>311</v>
      </c>
      <c r="C258" s="36">
        <v>67924</v>
      </c>
      <c r="D258" s="36">
        <v>3890</v>
      </c>
      <c r="E258" s="37">
        <f t="shared" si="31"/>
        <v>17461.182519280206</v>
      </c>
      <c r="F258" s="38">
        <f t="shared" si="38"/>
        <v>1.0508419180015198</v>
      </c>
      <c r="G258" s="39">
        <f t="shared" si="32"/>
        <v>-506.88500029185013</v>
      </c>
      <c r="H258" s="39">
        <f t="shared" si="33"/>
        <v>0</v>
      </c>
      <c r="I258" s="37">
        <f t="shared" si="34"/>
        <v>-506.88500029185013</v>
      </c>
      <c r="J258" s="40">
        <f t="shared" si="40"/>
        <v>-210.31981854287264</v>
      </c>
      <c r="K258" s="37">
        <f t="shared" si="35"/>
        <v>-717.2048188347228</v>
      </c>
      <c r="L258" s="37">
        <f t="shared" si="36"/>
        <v>-1971782.651135297</v>
      </c>
      <c r="M258" s="37">
        <f t="shared" si="37"/>
        <v>-2789926.7452670718</v>
      </c>
      <c r="N258" s="41">
        <f>'jan-juli'!M258</f>
        <v>-2798827.7432964859</v>
      </c>
      <c r="O258" s="41">
        <f t="shared" si="39"/>
        <v>8900.9980294140987</v>
      </c>
      <c r="Q258" s="63"/>
      <c r="R258" s="64"/>
      <c r="S258" s="64"/>
      <c r="T258" s="64"/>
    </row>
    <row r="259" spans="1:20" s="34" customFormat="1" x14ac:dyDescent="0.3">
      <c r="A259" s="33">
        <v>1439</v>
      </c>
      <c r="B259" s="34" t="s">
        <v>312</v>
      </c>
      <c r="C259" s="36">
        <v>93003</v>
      </c>
      <c r="D259" s="36">
        <v>6082</v>
      </c>
      <c r="E259" s="37">
        <f t="shared" si="31"/>
        <v>15291.515948701086</v>
      </c>
      <c r="F259" s="38">
        <f t="shared" si="38"/>
        <v>0.92026791031712329</v>
      </c>
      <c r="G259" s="39">
        <f t="shared" si="32"/>
        <v>794.91494205562196</v>
      </c>
      <c r="H259" s="39">
        <f t="shared" si="33"/>
        <v>0</v>
      </c>
      <c r="I259" s="37">
        <f t="shared" si="34"/>
        <v>794.91494205562196</v>
      </c>
      <c r="J259" s="40">
        <f t="shared" si="40"/>
        <v>-210.31981854287264</v>
      </c>
      <c r="K259" s="37">
        <f t="shared" si="35"/>
        <v>584.5951235127493</v>
      </c>
      <c r="L259" s="37">
        <f t="shared" si="36"/>
        <v>4834672.6775822928</v>
      </c>
      <c r="M259" s="37">
        <f t="shared" si="37"/>
        <v>3555507.541204541</v>
      </c>
      <c r="N259" s="41">
        <f>'jan-juli'!M259</f>
        <v>3424868.5000696033</v>
      </c>
      <c r="O259" s="41">
        <f t="shared" si="39"/>
        <v>130639.04113493767</v>
      </c>
      <c r="Q259" s="63"/>
      <c r="R259" s="64"/>
      <c r="S259" s="64"/>
      <c r="T259" s="64"/>
    </row>
    <row r="260" spans="1:20" s="34" customFormat="1" x14ac:dyDescent="0.3">
      <c r="A260" s="33">
        <v>1441</v>
      </c>
      <c r="B260" s="34" t="s">
        <v>313</v>
      </c>
      <c r="C260" s="36">
        <v>39204</v>
      </c>
      <c r="D260" s="36">
        <v>2752</v>
      </c>
      <c r="E260" s="37">
        <f t="shared" si="31"/>
        <v>14245.639534883721</v>
      </c>
      <c r="F260" s="38">
        <f t="shared" si="38"/>
        <v>0.85732539336703439</v>
      </c>
      <c r="G260" s="39">
        <f t="shared" si="32"/>
        <v>1422.4407903460408</v>
      </c>
      <c r="H260" s="39">
        <f t="shared" si="33"/>
        <v>248.18403121074149</v>
      </c>
      <c r="I260" s="37">
        <f t="shared" si="34"/>
        <v>1670.6248215567823</v>
      </c>
      <c r="J260" s="40">
        <f t="shared" si="40"/>
        <v>-210.31981854287264</v>
      </c>
      <c r="K260" s="37">
        <f t="shared" si="35"/>
        <v>1460.3050030139098</v>
      </c>
      <c r="L260" s="37">
        <f t="shared" si="36"/>
        <v>4597559.5089242645</v>
      </c>
      <c r="M260" s="37">
        <f t="shared" si="37"/>
        <v>4018759.3682942796</v>
      </c>
      <c r="N260" s="41">
        <f>'jan-juli'!M260</f>
        <v>3469325.0077608312</v>
      </c>
      <c r="O260" s="41">
        <f t="shared" si="39"/>
        <v>549434.3605334484</v>
      </c>
      <c r="Q260" s="63"/>
      <c r="R260" s="64"/>
      <c r="S260" s="64"/>
      <c r="T260" s="64"/>
    </row>
    <row r="261" spans="1:20" s="34" customFormat="1" x14ac:dyDescent="0.3">
      <c r="A261" s="33">
        <v>1443</v>
      </c>
      <c r="B261" s="34" t="s">
        <v>314</v>
      </c>
      <c r="C261" s="36">
        <v>83037</v>
      </c>
      <c r="D261" s="36">
        <v>5987</v>
      </c>
      <c r="E261" s="37">
        <f t="shared" si="31"/>
        <v>13869.550693168532</v>
      </c>
      <c r="F261" s="38">
        <f t="shared" si="38"/>
        <v>0.83469176478371376</v>
      </c>
      <c r="G261" s="39">
        <f t="shared" si="32"/>
        <v>1648.0940953751542</v>
      </c>
      <c r="H261" s="39">
        <f t="shared" si="33"/>
        <v>379.81512581105767</v>
      </c>
      <c r="I261" s="37">
        <f t="shared" si="34"/>
        <v>2027.9092211862119</v>
      </c>
      <c r="J261" s="40">
        <f t="shared" si="40"/>
        <v>-210.31981854287264</v>
      </c>
      <c r="K261" s="37">
        <f t="shared" si="35"/>
        <v>1817.5894026433393</v>
      </c>
      <c r="L261" s="37">
        <f t="shared" si="36"/>
        <v>12141092.507241851</v>
      </c>
      <c r="M261" s="37">
        <f t="shared" si="37"/>
        <v>10881907.753625672</v>
      </c>
      <c r="N261" s="41">
        <f>'jan-juli'!M261</f>
        <v>10616267.395154102</v>
      </c>
      <c r="O261" s="41">
        <f t="shared" si="39"/>
        <v>265640.35847157054</v>
      </c>
      <c r="Q261" s="63"/>
      <c r="R261" s="64"/>
      <c r="S261" s="64"/>
      <c r="T261" s="64"/>
    </row>
    <row r="262" spans="1:20" s="34" customFormat="1" x14ac:dyDescent="0.3">
      <c r="A262" s="33">
        <v>1444</v>
      </c>
      <c r="B262" s="34" t="s">
        <v>315</v>
      </c>
      <c r="C262" s="36">
        <v>14724</v>
      </c>
      <c r="D262" s="36">
        <v>1221</v>
      </c>
      <c r="E262" s="37">
        <f t="shared" si="31"/>
        <v>12058.968058968059</v>
      </c>
      <c r="F262" s="38">
        <f t="shared" si="38"/>
        <v>0.72572800325595788</v>
      </c>
      <c r="G262" s="39">
        <f t="shared" si="32"/>
        <v>2734.443675895438</v>
      </c>
      <c r="H262" s="39">
        <f t="shared" si="33"/>
        <v>1013.5190477812232</v>
      </c>
      <c r="I262" s="37">
        <f t="shared" si="34"/>
        <v>3747.962723676661</v>
      </c>
      <c r="J262" s="40">
        <f t="shared" si="40"/>
        <v>-210.31981854287264</v>
      </c>
      <c r="K262" s="37">
        <f t="shared" si="35"/>
        <v>3537.6429051337882</v>
      </c>
      <c r="L262" s="37">
        <f t="shared" si="36"/>
        <v>4576262.4856092026</v>
      </c>
      <c r="M262" s="37">
        <f t="shared" si="37"/>
        <v>4319461.9871683558</v>
      </c>
      <c r="N262" s="41">
        <f>'jan-juli'!M262</f>
        <v>4142352.3199403957</v>
      </c>
      <c r="O262" s="41">
        <f t="shared" si="39"/>
        <v>177109.66722796019</v>
      </c>
      <c r="Q262" s="63"/>
      <c r="R262" s="64"/>
      <c r="S262" s="64"/>
      <c r="T262" s="64"/>
    </row>
    <row r="263" spans="1:20" s="34" customFormat="1" x14ac:dyDescent="0.3">
      <c r="A263" s="33">
        <v>1445</v>
      </c>
      <c r="B263" s="34" t="s">
        <v>316</v>
      </c>
      <c r="C263" s="36">
        <v>80849</v>
      </c>
      <c r="D263" s="36">
        <v>5751</v>
      </c>
      <c r="E263" s="37">
        <f t="shared" si="31"/>
        <v>14058.250739001913</v>
      </c>
      <c r="F263" s="38">
        <f t="shared" si="38"/>
        <v>0.84604803563602138</v>
      </c>
      <c r="G263" s="39">
        <f t="shared" si="32"/>
        <v>1534.8740678751258</v>
      </c>
      <c r="H263" s="39">
        <f t="shared" si="33"/>
        <v>313.77010976937453</v>
      </c>
      <c r="I263" s="37">
        <f t="shared" si="34"/>
        <v>1848.6441776445004</v>
      </c>
      <c r="J263" s="40">
        <f t="shared" si="40"/>
        <v>-210.31981854287264</v>
      </c>
      <c r="K263" s="37">
        <f t="shared" si="35"/>
        <v>1638.3243591016278</v>
      </c>
      <c r="L263" s="37">
        <f t="shared" si="36"/>
        <v>10631552.665633522</v>
      </c>
      <c r="M263" s="37">
        <f t="shared" si="37"/>
        <v>9422003.3891934622</v>
      </c>
      <c r="N263" s="41">
        <f>'jan-juli'!M263</f>
        <v>8141828.9860583283</v>
      </c>
      <c r="O263" s="41">
        <f t="shared" si="39"/>
        <v>1280174.4031351339</v>
      </c>
      <c r="Q263" s="63"/>
      <c r="R263" s="64"/>
      <c r="S263" s="64"/>
      <c r="T263" s="64"/>
    </row>
    <row r="264" spans="1:20" s="34" customFormat="1" x14ac:dyDescent="0.3">
      <c r="A264" s="33">
        <v>1449</v>
      </c>
      <c r="B264" s="34" t="s">
        <v>317</v>
      </c>
      <c r="C264" s="36">
        <v>92197</v>
      </c>
      <c r="D264" s="36">
        <v>7155</v>
      </c>
      <c r="E264" s="37">
        <f t="shared" ref="E264:E327" si="41">(C264*1000)/D264</f>
        <v>12885.674353598883</v>
      </c>
      <c r="F264" s="38">
        <f t="shared" si="38"/>
        <v>0.77548051155913522</v>
      </c>
      <c r="G264" s="39">
        <f t="shared" ref="G264:G327" si="42">(E$437-E264)*0.6</f>
        <v>2238.4198991169437</v>
      </c>
      <c r="H264" s="39">
        <f t="shared" ref="H264:H327" si="43">IF(E264&gt;=E$437*0.9,0,IF(E264&lt;0.9*E$437,(E$437*0.9-E264)*0.35))</f>
        <v>724.171844660435</v>
      </c>
      <c r="I264" s="37">
        <f t="shared" ref="I264:I327" si="44">G264+H264</f>
        <v>2962.5917437773787</v>
      </c>
      <c r="J264" s="40">
        <f t="shared" si="40"/>
        <v>-210.31981854287264</v>
      </c>
      <c r="K264" s="37">
        <f t="shared" ref="K264:K327" si="45">I264+J264</f>
        <v>2752.2719252345059</v>
      </c>
      <c r="L264" s="37">
        <f t="shared" ref="L264:L327" si="46">(I264*D264)</f>
        <v>21197343.926727146</v>
      </c>
      <c r="M264" s="37">
        <f t="shared" ref="M264:M327" si="47">(K264*D264)</f>
        <v>19692505.625052892</v>
      </c>
      <c r="N264" s="41">
        <f>'jan-juli'!M264</f>
        <v>18495651.555424687</v>
      </c>
      <c r="O264" s="41">
        <f t="shared" si="39"/>
        <v>1196854.0696282052</v>
      </c>
      <c r="Q264" s="63"/>
      <c r="R264" s="64"/>
      <c r="S264" s="64"/>
      <c r="T264" s="64"/>
    </row>
    <row r="265" spans="1:20" s="34" customFormat="1" x14ac:dyDescent="0.3">
      <c r="A265" s="33">
        <v>1502</v>
      </c>
      <c r="B265" s="34" t="s">
        <v>318</v>
      </c>
      <c r="C265" s="36">
        <v>435362</v>
      </c>
      <c r="D265" s="36">
        <v>26392</v>
      </c>
      <c r="E265" s="37">
        <f t="shared" si="41"/>
        <v>16495.983631403455</v>
      </c>
      <c r="F265" s="38">
        <f t="shared" ref="F265:F328" si="48">IF(ISNUMBER(C265),E265/E$437,"")</f>
        <v>0.99275470372096308</v>
      </c>
      <c r="G265" s="39">
        <f t="shared" si="42"/>
        <v>72.234332434200766</v>
      </c>
      <c r="H265" s="39">
        <f t="shared" si="43"/>
        <v>0</v>
      </c>
      <c r="I265" s="37">
        <f t="shared" si="44"/>
        <v>72.234332434200766</v>
      </c>
      <c r="J265" s="40">
        <f t="shared" si="40"/>
        <v>-210.31981854287264</v>
      </c>
      <c r="K265" s="37">
        <f t="shared" si="45"/>
        <v>-138.08548610867189</v>
      </c>
      <c r="L265" s="37">
        <f t="shared" si="46"/>
        <v>1906408.5016034266</v>
      </c>
      <c r="M265" s="37">
        <f t="shared" si="47"/>
        <v>-3644352.1493800683</v>
      </c>
      <c r="N265" s="41">
        <f>'jan-juli'!M265</f>
        <v>-4876001.7997637177</v>
      </c>
      <c r="O265" s="41">
        <f t="shared" ref="O265:O328" si="49">M265-N265</f>
        <v>1231649.6503836494</v>
      </c>
      <c r="Q265" s="63"/>
      <c r="R265" s="64"/>
      <c r="S265" s="64"/>
      <c r="T265" s="64"/>
    </row>
    <row r="266" spans="1:20" s="34" customFormat="1" x14ac:dyDescent="0.3">
      <c r="A266" s="33">
        <v>1504</v>
      </c>
      <c r="B266" s="34" t="s">
        <v>319</v>
      </c>
      <c r="C266" s="36">
        <v>774885</v>
      </c>
      <c r="D266" s="36">
        <v>46316</v>
      </c>
      <c r="E266" s="37">
        <f t="shared" si="41"/>
        <v>16730.395543656621</v>
      </c>
      <c r="F266" s="38">
        <f t="shared" si="48"/>
        <v>1.006861987875546</v>
      </c>
      <c r="G266" s="39">
        <f t="shared" si="42"/>
        <v>-68.412814917699137</v>
      </c>
      <c r="H266" s="39">
        <f t="shared" si="43"/>
        <v>0</v>
      </c>
      <c r="I266" s="37">
        <f t="shared" si="44"/>
        <v>-68.412814917699137</v>
      </c>
      <c r="J266" s="40">
        <f t="shared" ref="J266:J329" si="50">I$439</f>
        <v>-210.31981854287264</v>
      </c>
      <c r="K266" s="37">
        <f t="shared" si="45"/>
        <v>-278.73263346057178</v>
      </c>
      <c r="L266" s="37">
        <f t="shared" si="46"/>
        <v>-3168607.9357281532</v>
      </c>
      <c r="M266" s="37">
        <f t="shared" si="47"/>
        <v>-12909780.651359843</v>
      </c>
      <c r="N266" s="41">
        <f>'jan-juli'!M266</f>
        <v>-18914484.667999998</v>
      </c>
      <c r="O266" s="41">
        <f t="shared" si="49"/>
        <v>6004704.0166401546</v>
      </c>
      <c r="Q266" s="63"/>
      <c r="R266" s="64"/>
      <c r="S266" s="64"/>
      <c r="T266" s="64"/>
    </row>
    <row r="267" spans="1:20" s="34" customFormat="1" x14ac:dyDescent="0.3">
      <c r="A267" s="33">
        <v>1505</v>
      </c>
      <c r="B267" s="34" t="s">
        <v>320</v>
      </c>
      <c r="C267" s="36">
        <v>367567</v>
      </c>
      <c r="D267" s="36">
        <v>24507</v>
      </c>
      <c r="E267" s="37">
        <f t="shared" si="41"/>
        <v>14998.449422613947</v>
      </c>
      <c r="F267" s="38">
        <f t="shared" si="48"/>
        <v>0.90263069760055026</v>
      </c>
      <c r="G267" s="39">
        <f t="shared" si="42"/>
        <v>970.75485770790544</v>
      </c>
      <c r="H267" s="39">
        <f t="shared" si="43"/>
        <v>0</v>
      </c>
      <c r="I267" s="37">
        <f t="shared" si="44"/>
        <v>970.75485770790544</v>
      </c>
      <c r="J267" s="40">
        <f t="shared" si="50"/>
        <v>-210.31981854287264</v>
      </c>
      <c r="K267" s="37">
        <f t="shared" si="45"/>
        <v>760.43503916503278</v>
      </c>
      <c r="L267" s="37">
        <f t="shared" si="46"/>
        <v>23790289.29784764</v>
      </c>
      <c r="M267" s="37">
        <f t="shared" si="47"/>
        <v>18635981.50481746</v>
      </c>
      <c r="N267" s="41">
        <f>'jan-juli'!M267</f>
        <v>17422205.217232138</v>
      </c>
      <c r="O267" s="41">
        <f t="shared" si="49"/>
        <v>1213776.2875853218</v>
      </c>
      <c r="Q267" s="63"/>
      <c r="R267" s="64"/>
      <c r="S267" s="64"/>
      <c r="T267" s="64"/>
    </row>
    <row r="268" spans="1:20" s="34" customFormat="1" x14ac:dyDescent="0.3">
      <c r="A268" s="33">
        <v>1511</v>
      </c>
      <c r="B268" s="34" t="s">
        <v>321</v>
      </c>
      <c r="C268" s="36">
        <v>48229</v>
      </c>
      <c r="D268" s="36">
        <v>3258</v>
      </c>
      <c r="E268" s="37">
        <f t="shared" si="41"/>
        <v>14803.253529772866</v>
      </c>
      <c r="F268" s="38">
        <f t="shared" si="48"/>
        <v>0.89088349627597496</v>
      </c>
      <c r="G268" s="39">
        <f t="shared" si="42"/>
        <v>1087.8723934125537</v>
      </c>
      <c r="H268" s="39">
        <f t="shared" si="43"/>
        <v>53.019132999540759</v>
      </c>
      <c r="I268" s="37">
        <f t="shared" si="44"/>
        <v>1140.8915264120944</v>
      </c>
      <c r="J268" s="40">
        <f t="shared" si="50"/>
        <v>-210.31981854287264</v>
      </c>
      <c r="K268" s="37">
        <f t="shared" si="45"/>
        <v>930.57170786922177</v>
      </c>
      <c r="L268" s="37">
        <f t="shared" si="46"/>
        <v>3717024.5930506038</v>
      </c>
      <c r="M268" s="37">
        <f t="shared" si="47"/>
        <v>3031802.6242379243</v>
      </c>
      <c r="N268" s="41">
        <f>'jan-juli'!M268</f>
        <v>2809340.8340424346</v>
      </c>
      <c r="O268" s="41">
        <f t="shared" si="49"/>
        <v>222461.79019548977</v>
      </c>
      <c r="Q268" s="63"/>
      <c r="R268" s="64"/>
      <c r="S268" s="64"/>
      <c r="T268" s="64"/>
    </row>
    <row r="269" spans="1:20" s="34" customFormat="1" x14ac:dyDescent="0.3">
      <c r="A269" s="33">
        <v>1514</v>
      </c>
      <c r="B269" s="34" t="s">
        <v>178</v>
      </c>
      <c r="C269" s="36">
        <v>40439</v>
      </c>
      <c r="D269" s="36">
        <v>2635</v>
      </c>
      <c r="E269" s="37">
        <f t="shared" si="41"/>
        <v>15346.869070208728</v>
      </c>
      <c r="F269" s="38">
        <f t="shared" si="48"/>
        <v>0.92359914978548319</v>
      </c>
      <c r="G269" s="39">
        <f t="shared" si="42"/>
        <v>761.70306915103686</v>
      </c>
      <c r="H269" s="39">
        <f t="shared" si="43"/>
        <v>0</v>
      </c>
      <c r="I269" s="37">
        <f t="shared" si="44"/>
        <v>761.70306915103686</v>
      </c>
      <c r="J269" s="40">
        <f t="shared" si="50"/>
        <v>-210.31981854287264</v>
      </c>
      <c r="K269" s="37">
        <f t="shared" si="45"/>
        <v>551.38325060816419</v>
      </c>
      <c r="L269" s="37">
        <f t="shared" si="46"/>
        <v>2007087.5872129821</v>
      </c>
      <c r="M269" s="37">
        <f t="shared" si="47"/>
        <v>1452894.8653525126</v>
      </c>
      <c r="N269" s="41">
        <f>'jan-juli'!M269</f>
        <v>1132557.2998492939</v>
      </c>
      <c r="O269" s="41">
        <f t="shared" si="49"/>
        <v>320337.56550321868</v>
      </c>
      <c r="Q269" s="63"/>
      <c r="R269" s="64"/>
      <c r="S269" s="64"/>
      <c r="T269" s="64"/>
    </row>
    <row r="270" spans="1:20" s="34" customFormat="1" x14ac:dyDescent="0.3">
      <c r="A270" s="33">
        <v>1515</v>
      </c>
      <c r="B270" s="34" t="s">
        <v>322</v>
      </c>
      <c r="C270" s="36">
        <v>160720</v>
      </c>
      <c r="D270" s="36">
        <v>8934</v>
      </c>
      <c r="E270" s="37">
        <f t="shared" si="41"/>
        <v>17989.702261025297</v>
      </c>
      <c r="F270" s="38">
        <f t="shared" si="48"/>
        <v>1.0826490821786212</v>
      </c>
      <c r="G270" s="39">
        <f t="shared" si="42"/>
        <v>-823.99684533890468</v>
      </c>
      <c r="H270" s="39">
        <f t="shared" si="43"/>
        <v>0</v>
      </c>
      <c r="I270" s="37">
        <f t="shared" si="44"/>
        <v>-823.99684533890468</v>
      </c>
      <c r="J270" s="40">
        <f t="shared" si="50"/>
        <v>-210.31981854287264</v>
      </c>
      <c r="K270" s="37">
        <f t="shared" si="45"/>
        <v>-1034.3166638817772</v>
      </c>
      <c r="L270" s="37">
        <f t="shared" si="46"/>
        <v>-7361587.8162577748</v>
      </c>
      <c r="M270" s="37">
        <f t="shared" si="47"/>
        <v>-9240585.0751197971</v>
      </c>
      <c r="N270" s="41">
        <f>'jan-juli'!M270</f>
        <v>-9835210.6577405632</v>
      </c>
      <c r="O270" s="41">
        <f t="shared" si="49"/>
        <v>594625.58262076601</v>
      </c>
      <c r="Q270" s="63"/>
      <c r="R270" s="64"/>
      <c r="S270" s="64"/>
      <c r="T270" s="64"/>
    </row>
    <row r="271" spans="1:20" s="34" customFormat="1" x14ac:dyDescent="0.3">
      <c r="A271" s="33">
        <v>1516</v>
      </c>
      <c r="B271" s="34" t="s">
        <v>323</v>
      </c>
      <c r="C271" s="36">
        <v>162749</v>
      </c>
      <c r="D271" s="36">
        <v>8292</v>
      </c>
      <c r="E271" s="37">
        <f t="shared" si="41"/>
        <v>19627.231066087796</v>
      </c>
      <c r="F271" s="38">
        <f t="shared" si="48"/>
        <v>1.1811981872231716</v>
      </c>
      <c r="G271" s="39">
        <f t="shared" si="42"/>
        <v>-1806.5141283764037</v>
      </c>
      <c r="H271" s="39">
        <f t="shared" si="43"/>
        <v>0</v>
      </c>
      <c r="I271" s="37">
        <f t="shared" si="44"/>
        <v>-1806.5141283764037</v>
      </c>
      <c r="J271" s="40">
        <f t="shared" si="50"/>
        <v>-210.31981854287264</v>
      </c>
      <c r="K271" s="37">
        <f t="shared" si="45"/>
        <v>-2016.8339469192763</v>
      </c>
      <c r="L271" s="37">
        <f t="shared" si="46"/>
        <v>-14979615.152497139</v>
      </c>
      <c r="M271" s="37">
        <f t="shared" si="47"/>
        <v>-16723587.087854639</v>
      </c>
      <c r="N271" s="41">
        <f>'jan-juli'!M271</f>
        <v>-16672567.312960023</v>
      </c>
      <c r="O271" s="41">
        <f t="shared" si="49"/>
        <v>-51019.774894615635</v>
      </c>
      <c r="Q271" s="63"/>
      <c r="R271" s="64"/>
      <c r="S271" s="64"/>
      <c r="T271" s="64"/>
    </row>
    <row r="272" spans="1:20" s="34" customFormat="1" x14ac:dyDescent="0.3">
      <c r="A272" s="33">
        <v>1517</v>
      </c>
      <c r="B272" s="34" t="s">
        <v>324</v>
      </c>
      <c r="C272" s="36">
        <v>73621</v>
      </c>
      <c r="D272" s="36">
        <v>5065</v>
      </c>
      <c r="E272" s="37">
        <f t="shared" si="41"/>
        <v>14535.241855873643</v>
      </c>
      <c r="F272" s="38">
        <f t="shared" si="48"/>
        <v>0.87475412467493474</v>
      </c>
      <c r="G272" s="39">
        <f t="shared" si="42"/>
        <v>1248.6793977520879</v>
      </c>
      <c r="H272" s="39">
        <f t="shared" si="43"/>
        <v>146.82321886426905</v>
      </c>
      <c r="I272" s="37">
        <f t="shared" si="44"/>
        <v>1395.502616616357</v>
      </c>
      <c r="J272" s="40">
        <f t="shared" si="50"/>
        <v>-210.31981854287264</v>
      </c>
      <c r="K272" s="37">
        <f t="shared" si="45"/>
        <v>1185.1827980734845</v>
      </c>
      <c r="L272" s="37">
        <f t="shared" si="46"/>
        <v>7068220.7531618485</v>
      </c>
      <c r="M272" s="37">
        <f t="shared" si="47"/>
        <v>6002950.8722421993</v>
      </c>
      <c r="N272" s="41">
        <f>'jan-juli'!M272</f>
        <v>5188894.8816528376</v>
      </c>
      <c r="O272" s="41">
        <f t="shared" si="49"/>
        <v>814055.99058936164</v>
      </c>
      <c r="Q272" s="63"/>
      <c r="R272" s="64"/>
      <c r="S272" s="64"/>
      <c r="T272" s="64"/>
    </row>
    <row r="273" spans="1:20" s="34" customFormat="1" x14ac:dyDescent="0.3">
      <c r="A273" s="33">
        <v>1519</v>
      </c>
      <c r="B273" s="34" t="s">
        <v>325</v>
      </c>
      <c r="C273" s="36">
        <v>121196</v>
      </c>
      <c r="D273" s="36">
        <v>8977</v>
      </c>
      <c r="E273" s="37">
        <f t="shared" si="41"/>
        <v>13500.724072630055</v>
      </c>
      <c r="F273" s="38">
        <f t="shared" si="48"/>
        <v>0.81249518829705725</v>
      </c>
      <c r="G273" s="39">
        <f t="shared" si="42"/>
        <v>1869.3900676982403</v>
      </c>
      <c r="H273" s="39">
        <f t="shared" si="43"/>
        <v>508.90444299952463</v>
      </c>
      <c r="I273" s="37">
        <f t="shared" si="44"/>
        <v>2378.294510697765</v>
      </c>
      <c r="J273" s="40">
        <f t="shared" si="50"/>
        <v>-210.31981854287264</v>
      </c>
      <c r="K273" s="37">
        <f t="shared" si="45"/>
        <v>2167.9746921548922</v>
      </c>
      <c r="L273" s="37">
        <f t="shared" si="46"/>
        <v>21349949.822533835</v>
      </c>
      <c r="M273" s="37">
        <f t="shared" si="47"/>
        <v>19461908.811474469</v>
      </c>
      <c r="N273" s="41">
        <f>'jan-juli'!M273</f>
        <v>18928265.459545404</v>
      </c>
      <c r="O273" s="41">
        <f t="shared" si="49"/>
        <v>533643.35192906484</v>
      </c>
      <c r="Q273" s="63"/>
      <c r="R273" s="64"/>
      <c r="S273" s="64"/>
      <c r="T273" s="64"/>
    </row>
    <row r="274" spans="1:20" s="34" customFormat="1" x14ac:dyDescent="0.3">
      <c r="A274" s="33">
        <v>1520</v>
      </c>
      <c r="B274" s="34" t="s">
        <v>326</v>
      </c>
      <c r="C274" s="36">
        <v>153675</v>
      </c>
      <c r="D274" s="36">
        <v>10589</v>
      </c>
      <c r="E274" s="37">
        <f t="shared" si="41"/>
        <v>14512.701860421192</v>
      </c>
      <c r="F274" s="38">
        <f t="shared" si="48"/>
        <v>0.87339763166383166</v>
      </c>
      <c r="G274" s="39">
        <f t="shared" si="42"/>
        <v>1262.2033950235584</v>
      </c>
      <c r="H274" s="39">
        <f t="shared" si="43"/>
        <v>154.7122172726269</v>
      </c>
      <c r="I274" s="37">
        <f t="shared" si="44"/>
        <v>1416.9156122961854</v>
      </c>
      <c r="J274" s="40">
        <f t="shared" si="50"/>
        <v>-210.31981854287264</v>
      </c>
      <c r="K274" s="37">
        <f t="shared" si="45"/>
        <v>1206.5957937533128</v>
      </c>
      <c r="L274" s="37">
        <f t="shared" si="46"/>
        <v>15003719.418604307</v>
      </c>
      <c r="M274" s="37">
        <f t="shared" si="47"/>
        <v>12776642.86005383</v>
      </c>
      <c r="N274" s="41">
        <f>'jan-juli'!M274</f>
        <v>12477891.37252159</v>
      </c>
      <c r="O274" s="41">
        <f t="shared" si="49"/>
        <v>298751.48753223941</v>
      </c>
      <c r="Q274" s="63"/>
      <c r="R274" s="64"/>
      <c r="S274" s="64"/>
      <c r="T274" s="64"/>
    </row>
    <row r="275" spans="1:20" s="34" customFormat="1" x14ac:dyDescent="0.3">
      <c r="A275" s="33">
        <v>1523</v>
      </c>
      <c r="B275" s="34" t="s">
        <v>327</v>
      </c>
      <c r="C275" s="36">
        <v>32138</v>
      </c>
      <c r="D275" s="36">
        <v>2294</v>
      </c>
      <c r="E275" s="37">
        <f t="shared" si="41"/>
        <v>14009.590235396687</v>
      </c>
      <c r="F275" s="38">
        <f t="shared" si="48"/>
        <v>0.84311956862738813</v>
      </c>
      <c r="G275" s="39">
        <f t="shared" si="42"/>
        <v>1564.0703700382614</v>
      </c>
      <c r="H275" s="39">
        <f t="shared" si="43"/>
        <v>330.80128603120363</v>
      </c>
      <c r="I275" s="37">
        <f t="shared" si="44"/>
        <v>1894.8716560694652</v>
      </c>
      <c r="J275" s="40">
        <f t="shared" si="50"/>
        <v>-210.31981854287264</v>
      </c>
      <c r="K275" s="37">
        <f t="shared" si="45"/>
        <v>1684.5518375265926</v>
      </c>
      <c r="L275" s="37">
        <f t="shared" si="46"/>
        <v>4346835.5790233528</v>
      </c>
      <c r="M275" s="37">
        <f t="shared" si="47"/>
        <v>3864361.9152860036</v>
      </c>
      <c r="N275" s="41">
        <f>'jan-juli'!M275</f>
        <v>3712340.7223122623</v>
      </c>
      <c r="O275" s="41">
        <f t="shared" si="49"/>
        <v>152021.19297374133</v>
      </c>
      <c r="Q275" s="63"/>
      <c r="R275" s="64"/>
      <c r="S275" s="64"/>
      <c r="T275" s="64"/>
    </row>
    <row r="276" spans="1:20" s="34" customFormat="1" x14ac:dyDescent="0.3">
      <c r="A276" s="33">
        <v>1524</v>
      </c>
      <c r="B276" s="34" t="s">
        <v>328</v>
      </c>
      <c r="C276" s="36">
        <v>30259</v>
      </c>
      <c r="D276" s="36">
        <v>1676</v>
      </c>
      <c r="E276" s="37">
        <f t="shared" si="41"/>
        <v>18054.295942720764</v>
      </c>
      <c r="F276" s="38">
        <f t="shared" si="48"/>
        <v>1.0865364333525005</v>
      </c>
      <c r="G276" s="39">
        <f t="shared" si="42"/>
        <v>-862.75305435618498</v>
      </c>
      <c r="H276" s="39">
        <f t="shared" si="43"/>
        <v>0</v>
      </c>
      <c r="I276" s="37">
        <f t="shared" si="44"/>
        <v>-862.75305435618498</v>
      </c>
      <c r="J276" s="40">
        <f t="shared" si="50"/>
        <v>-210.31981854287264</v>
      </c>
      <c r="K276" s="37">
        <f t="shared" si="45"/>
        <v>-1073.0728728990575</v>
      </c>
      <c r="L276" s="37">
        <f t="shared" si="46"/>
        <v>-1445974.119100966</v>
      </c>
      <c r="M276" s="37">
        <f t="shared" si="47"/>
        <v>-1798470.1349788203</v>
      </c>
      <c r="N276" s="41">
        <f>'jan-juli'!M276</f>
        <v>-1913784.8066233713</v>
      </c>
      <c r="O276" s="41">
        <f t="shared" si="49"/>
        <v>115314.67164455098</v>
      </c>
      <c r="Q276" s="63"/>
      <c r="R276" s="64"/>
      <c r="S276" s="64"/>
      <c r="T276" s="64"/>
    </row>
    <row r="277" spans="1:20" s="34" customFormat="1" x14ac:dyDescent="0.3">
      <c r="A277" s="33">
        <v>1525</v>
      </c>
      <c r="B277" s="34" t="s">
        <v>329</v>
      </c>
      <c r="C277" s="36">
        <v>67781</v>
      </c>
      <c r="D277" s="36">
        <v>4605</v>
      </c>
      <c r="E277" s="37">
        <f t="shared" si="41"/>
        <v>14719.00108577633</v>
      </c>
      <c r="F277" s="38">
        <f t="shared" si="48"/>
        <v>0.88581304931467231</v>
      </c>
      <c r="G277" s="39">
        <f t="shared" si="42"/>
        <v>1138.4238598104755</v>
      </c>
      <c r="H277" s="39">
        <f t="shared" si="43"/>
        <v>82.507488398328491</v>
      </c>
      <c r="I277" s="37">
        <f t="shared" si="44"/>
        <v>1220.9313482088039</v>
      </c>
      <c r="J277" s="40">
        <f t="shared" si="50"/>
        <v>-210.31981854287264</v>
      </c>
      <c r="K277" s="37">
        <f t="shared" si="45"/>
        <v>1010.6115296659312</v>
      </c>
      <c r="L277" s="37">
        <f t="shared" si="46"/>
        <v>5622388.8585015424</v>
      </c>
      <c r="M277" s="37">
        <f t="shared" si="47"/>
        <v>4653866.094111613</v>
      </c>
      <c r="N277" s="41">
        <f>'jan-juli'!M277</f>
        <v>4307225.9486695593</v>
      </c>
      <c r="O277" s="41">
        <f t="shared" si="49"/>
        <v>346640.14544205368</v>
      </c>
      <c r="Q277" s="63"/>
      <c r="R277" s="64"/>
      <c r="S277" s="64"/>
      <c r="T277" s="64"/>
    </row>
    <row r="278" spans="1:20" s="34" customFormat="1" x14ac:dyDescent="0.3">
      <c r="A278" s="33">
        <v>1526</v>
      </c>
      <c r="B278" s="34" t="s">
        <v>330</v>
      </c>
      <c r="C278" s="36">
        <v>12058</v>
      </c>
      <c r="D278" s="36">
        <v>1043</v>
      </c>
      <c r="E278" s="37">
        <f t="shared" si="41"/>
        <v>11560.882070949185</v>
      </c>
      <c r="F278" s="38">
        <f t="shared" si="48"/>
        <v>0.69575239110016596</v>
      </c>
      <c r="G278" s="39">
        <f t="shared" si="42"/>
        <v>3033.2952687067627</v>
      </c>
      <c r="H278" s="39">
        <f t="shared" si="43"/>
        <v>1187.8491435878293</v>
      </c>
      <c r="I278" s="37">
        <f t="shared" si="44"/>
        <v>4221.1444122945923</v>
      </c>
      <c r="J278" s="40">
        <f t="shared" si="50"/>
        <v>-210.31981854287264</v>
      </c>
      <c r="K278" s="37">
        <f t="shared" si="45"/>
        <v>4010.8245937517195</v>
      </c>
      <c r="L278" s="37">
        <f t="shared" si="46"/>
        <v>4402653.6220232593</v>
      </c>
      <c r="M278" s="37">
        <f t="shared" si="47"/>
        <v>4183290.0512830433</v>
      </c>
      <c r="N278" s="41">
        <f>'jan-juli'!M278</f>
        <v>4008218.689351216</v>
      </c>
      <c r="O278" s="41">
        <f t="shared" si="49"/>
        <v>175071.36193182738</v>
      </c>
      <c r="Q278" s="63"/>
      <c r="R278" s="64"/>
      <c r="S278" s="64"/>
      <c r="T278" s="64"/>
    </row>
    <row r="279" spans="1:20" s="34" customFormat="1" x14ac:dyDescent="0.3">
      <c r="A279" s="33">
        <v>1528</v>
      </c>
      <c r="B279" s="34" t="s">
        <v>331</v>
      </c>
      <c r="C279" s="36">
        <v>106835</v>
      </c>
      <c r="D279" s="36">
        <v>7707</v>
      </c>
      <c r="E279" s="37">
        <f t="shared" si="41"/>
        <v>13862.073439730115</v>
      </c>
      <c r="F279" s="38">
        <f t="shared" si="48"/>
        <v>0.83424177170129032</v>
      </c>
      <c r="G279" s="39">
        <f t="shared" si="42"/>
        <v>1652.5804474382046</v>
      </c>
      <c r="H279" s="39">
        <f t="shared" si="43"/>
        <v>382.43216451450377</v>
      </c>
      <c r="I279" s="37">
        <f t="shared" si="44"/>
        <v>2035.0126119527083</v>
      </c>
      <c r="J279" s="40">
        <f t="shared" si="50"/>
        <v>-210.31981854287264</v>
      </c>
      <c r="K279" s="37">
        <f t="shared" si="45"/>
        <v>1824.6927934098358</v>
      </c>
      <c r="L279" s="37">
        <f t="shared" si="46"/>
        <v>15683842.200319523</v>
      </c>
      <c r="M279" s="37">
        <f t="shared" si="47"/>
        <v>14062907.358809603</v>
      </c>
      <c r="N279" s="41">
        <f>'jan-juli'!M279</f>
        <v>13635914.275004622</v>
      </c>
      <c r="O279" s="41">
        <f t="shared" si="49"/>
        <v>426993.08380498178</v>
      </c>
      <c r="Q279" s="63"/>
      <c r="R279" s="64"/>
      <c r="S279" s="64"/>
      <c r="T279" s="64"/>
    </row>
    <row r="280" spans="1:20" s="34" customFormat="1" x14ac:dyDescent="0.3">
      <c r="A280" s="33">
        <v>1529</v>
      </c>
      <c r="B280" s="34" t="s">
        <v>332</v>
      </c>
      <c r="C280" s="36">
        <v>62097</v>
      </c>
      <c r="D280" s="36">
        <v>4465</v>
      </c>
      <c r="E280" s="37">
        <f t="shared" si="41"/>
        <v>13907.502799552072</v>
      </c>
      <c r="F280" s="38">
        <f t="shared" si="48"/>
        <v>0.83697578330423728</v>
      </c>
      <c r="G280" s="39">
        <f t="shared" si="42"/>
        <v>1625.3228315450301</v>
      </c>
      <c r="H280" s="39">
        <f t="shared" si="43"/>
        <v>366.53188857681869</v>
      </c>
      <c r="I280" s="37">
        <f t="shared" si="44"/>
        <v>1991.8547201218489</v>
      </c>
      <c r="J280" s="40">
        <f t="shared" si="50"/>
        <v>-210.31981854287264</v>
      </c>
      <c r="K280" s="37">
        <f t="shared" si="45"/>
        <v>1781.5349015789764</v>
      </c>
      <c r="L280" s="37">
        <f t="shared" si="46"/>
        <v>8893631.3253440559</v>
      </c>
      <c r="M280" s="37">
        <f t="shared" si="47"/>
        <v>7954553.3355501294</v>
      </c>
      <c r="N280" s="41">
        <f>'jan-juli'!M280</f>
        <v>7577600.6212398596</v>
      </c>
      <c r="O280" s="41">
        <f t="shared" si="49"/>
        <v>376952.7143102698</v>
      </c>
      <c r="Q280" s="63"/>
      <c r="R280" s="64"/>
      <c r="S280" s="64"/>
      <c r="T280" s="64"/>
    </row>
    <row r="281" spans="1:20" s="34" customFormat="1" x14ac:dyDescent="0.3">
      <c r="A281" s="33">
        <v>1531</v>
      </c>
      <c r="B281" s="34" t="s">
        <v>333</v>
      </c>
      <c r="C281" s="36">
        <v>121819</v>
      </c>
      <c r="D281" s="36">
        <v>8855</v>
      </c>
      <c r="E281" s="37">
        <f t="shared" si="41"/>
        <v>13757.086391869001</v>
      </c>
      <c r="F281" s="38">
        <f t="shared" si="48"/>
        <v>0.8279234830849338</v>
      </c>
      <c r="G281" s="39">
        <f t="shared" si="42"/>
        <v>1715.5726761548729</v>
      </c>
      <c r="H281" s="39">
        <f t="shared" si="43"/>
        <v>419.17763126589358</v>
      </c>
      <c r="I281" s="37">
        <f t="shared" si="44"/>
        <v>2134.7503074207666</v>
      </c>
      <c r="J281" s="40">
        <f t="shared" si="50"/>
        <v>-210.31981854287264</v>
      </c>
      <c r="K281" s="37">
        <f t="shared" si="45"/>
        <v>1924.430488877894</v>
      </c>
      <c r="L281" s="37">
        <f t="shared" si="46"/>
        <v>18903213.972210888</v>
      </c>
      <c r="M281" s="37">
        <f t="shared" si="47"/>
        <v>17040831.979013752</v>
      </c>
      <c r="N281" s="41">
        <f>'jan-juli'!M281</f>
        <v>16779751.95992811</v>
      </c>
      <c r="O281" s="41">
        <f t="shared" si="49"/>
        <v>261080.01908564195</v>
      </c>
      <c r="Q281" s="63"/>
      <c r="R281" s="64"/>
      <c r="S281" s="64"/>
      <c r="T281" s="64"/>
    </row>
    <row r="282" spans="1:20" s="34" customFormat="1" x14ac:dyDescent="0.3">
      <c r="A282" s="33">
        <v>1532</v>
      </c>
      <c r="B282" s="34" t="s">
        <v>334</v>
      </c>
      <c r="C282" s="36">
        <v>121779</v>
      </c>
      <c r="D282" s="36">
        <v>7924</v>
      </c>
      <c r="E282" s="37">
        <f t="shared" si="41"/>
        <v>15368.374558303887</v>
      </c>
      <c r="F282" s="38">
        <f t="shared" si="48"/>
        <v>0.9248933844876589</v>
      </c>
      <c r="G282" s="39">
        <f t="shared" si="42"/>
        <v>748.79977629394125</v>
      </c>
      <c r="H282" s="39">
        <f t="shared" si="43"/>
        <v>0</v>
      </c>
      <c r="I282" s="37">
        <f t="shared" si="44"/>
        <v>748.79977629394125</v>
      </c>
      <c r="J282" s="40">
        <f t="shared" si="50"/>
        <v>-210.31981854287264</v>
      </c>
      <c r="K282" s="37">
        <f t="shared" si="45"/>
        <v>538.47995775106858</v>
      </c>
      <c r="L282" s="37">
        <f t="shared" si="46"/>
        <v>5933489.4273531903</v>
      </c>
      <c r="M282" s="37">
        <f t="shared" si="47"/>
        <v>4266915.1852194676</v>
      </c>
      <c r="N282" s="41">
        <f>'jan-juli'!M282</f>
        <v>4075888.0622412949</v>
      </c>
      <c r="O282" s="41">
        <f t="shared" si="49"/>
        <v>191027.12297817273</v>
      </c>
      <c r="Q282" s="63"/>
      <c r="R282" s="64"/>
      <c r="S282" s="64"/>
      <c r="T282" s="64"/>
    </row>
    <row r="283" spans="1:20" s="34" customFormat="1" x14ac:dyDescent="0.3">
      <c r="A283" s="33">
        <v>1534</v>
      </c>
      <c r="B283" s="34" t="s">
        <v>335</v>
      </c>
      <c r="C283" s="36">
        <v>141860</v>
      </c>
      <c r="D283" s="36">
        <v>9120</v>
      </c>
      <c r="E283" s="37">
        <f t="shared" si="41"/>
        <v>15554.82456140351</v>
      </c>
      <c r="F283" s="38">
        <f t="shared" si="48"/>
        <v>0.936114244166106</v>
      </c>
      <c r="G283" s="39">
        <f t="shared" si="42"/>
        <v>636.92977443416783</v>
      </c>
      <c r="H283" s="39">
        <f t="shared" si="43"/>
        <v>0</v>
      </c>
      <c r="I283" s="37">
        <f t="shared" si="44"/>
        <v>636.92977443416783</v>
      </c>
      <c r="J283" s="40">
        <f t="shared" si="50"/>
        <v>-210.31981854287264</v>
      </c>
      <c r="K283" s="37">
        <f t="shared" si="45"/>
        <v>426.60995589129516</v>
      </c>
      <c r="L283" s="37">
        <f t="shared" si="46"/>
        <v>5808799.5428396109</v>
      </c>
      <c r="M283" s="37">
        <f t="shared" si="47"/>
        <v>3890682.7977286116</v>
      </c>
      <c r="N283" s="41">
        <f>'jan-juli'!M283</f>
        <v>3067758.0928370231</v>
      </c>
      <c r="O283" s="41">
        <f t="shared" si="49"/>
        <v>822924.70489158854</v>
      </c>
      <c r="Q283" s="63"/>
      <c r="R283" s="64"/>
      <c r="S283" s="64"/>
      <c r="T283" s="64"/>
    </row>
    <row r="284" spans="1:20" s="34" customFormat="1" x14ac:dyDescent="0.3">
      <c r="A284" s="33">
        <v>1535</v>
      </c>
      <c r="B284" s="34" t="s">
        <v>336</v>
      </c>
      <c r="C284" s="36">
        <v>101766</v>
      </c>
      <c r="D284" s="36">
        <v>6708</v>
      </c>
      <c r="E284" s="37">
        <f t="shared" si="41"/>
        <v>15170.840787119856</v>
      </c>
      <c r="F284" s="38">
        <f t="shared" si="48"/>
        <v>0.91300548590164388</v>
      </c>
      <c r="G284" s="39">
        <f t="shared" si="42"/>
        <v>867.32003900435996</v>
      </c>
      <c r="H284" s="39">
        <f t="shared" si="43"/>
        <v>0</v>
      </c>
      <c r="I284" s="37">
        <f t="shared" si="44"/>
        <v>867.32003900435996</v>
      </c>
      <c r="J284" s="40">
        <f t="shared" si="50"/>
        <v>-210.31981854287264</v>
      </c>
      <c r="K284" s="37">
        <f t="shared" si="45"/>
        <v>657.00022046148729</v>
      </c>
      <c r="L284" s="37">
        <f t="shared" si="46"/>
        <v>5817982.8216412468</v>
      </c>
      <c r="M284" s="37">
        <f t="shared" si="47"/>
        <v>4407157.4788556565</v>
      </c>
      <c r="N284" s="41">
        <f>'jan-juli'!M284</f>
        <v>3966653.6498630256</v>
      </c>
      <c r="O284" s="41">
        <f t="shared" si="49"/>
        <v>440503.82899263082</v>
      </c>
      <c r="Q284" s="63"/>
      <c r="R284" s="64"/>
      <c r="S284" s="64"/>
      <c r="T284" s="64"/>
    </row>
    <row r="285" spans="1:20" s="34" customFormat="1" x14ac:dyDescent="0.3">
      <c r="A285" s="33">
        <v>1539</v>
      </c>
      <c r="B285" s="34" t="s">
        <v>337</v>
      </c>
      <c r="C285" s="36">
        <v>111191</v>
      </c>
      <c r="D285" s="36">
        <v>7445</v>
      </c>
      <c r="E285" s="37">
        <f t="shared" si="41"/>
        <v>14934.989926124916</v>
      </c>
      <c r="F285" s="38">
        <f t="shared" si="48"/>
        <v>0.89881160350813638</v>
      </c>
      <c r="G285" s="39">
        <f t="shared" si="42"/>
        <v>1008.8305556013241</v>
      </c>
      <c r="H285" s="39">
        <f t="shared" si="43"/>
        <v>6.9113942763235166</v>
      </c>
      <c r="I285" s="37">
        <f t="shared" si="44"/>
        <v>1015.7419498776477</v>
      </c>
      <c r="J285" s="40">
        <f t="shared" si="50"/>
        <v>-210.31981854287264</v>
      </c>
      <c r="K285" s="37">
        <f t="shared" si="45"/>
        <v>805.42213133477503</v>
      </c>
      <c r="L285" s="37">
        <f t="shared" si="46"/>
        <v>7562198.8168390868</v>
      </c>
      <c r="M285" s="37">
        <f t="shared" si="47"/>
        <v>5996367.7677873997</v>
      </c>
      <c r="N285" s="41">
        <f>'jan-juli'!M285</f>
        <v>5679891.1185495248</v>
      </c>
      <c r="O285" s="41">
        <f t="shared" si="49"/>
        <v>316476.6492378749</v>
      </c>
      <c r="Q285" s="63"/>
      <c r="R285" s="64"/>
      <c r="S285" s="64"/>
      <c r="T285" s="64"/>
    </row>
    <row r="286" spans="1:20" s="34" customFormat="1" x14ac:dyDescent="0.3">
      <c r="A286" s="33">
        <v>1543</v>
      </c>
      <c r="B286" s="34" t="s">
        <v>338</v>
      </c>
      <c r="C286" s="36">
        <v>51913</v>
      </c>
      <c r="D286" s="36">
        <v>2975</v>
      </c>
      <c r="E286" s="37">
        <f t="shared" si="41"/>
        <v>17449.747899159665</v>
      </c>
      <c r="F286" s="38">
        <f t="shared" si="48"/>
        <v>1.0501537642567307</v>
      </c>
      <c r="G286" s="39">
        <f t="shared" si="42"/>
        <v>-500.02422821952564</v>
      </c>
      <c r="H286" s="39">
        <f t="shared" si="43"/>
        <v>0</v>
      </c>
      <c r="I286" s="37">
        <f t="shared" si="44"/>
        <v>-500.02422821952564</v>
      </c>
      <c r="J286" s="40">
        <f t="shared" si="50"/>
        <v>-210.31981854287264</v>
      </c>
      <c r="K286" s="37">
        <f t="shared" si="45"/>
        <v>-710.34404676239831</v>
      </c>
      <c r="L286" s="37">
        <f t="shared" si="46"/>
        <v>-1487572.0789530887</v>
      </c>
      <c r="M286" s="37">
        <f t="shared" si="47"/>
        <v>-2113273.5391181349</v>
      </c>
      <c r="N286" s="41">
        <f>'jan-juli'!M286</f>
        <v>-2363848.2098475727</v>
      </c>
      <c r="O286" s="41">
        <f t="shared" si="49"/>
        <v>250574.67072943784</v>
      </c>
      <c r="Q286" s="63"/>
      <c r="R286" s="64"/>
      <c r="S286" s="64"/>
      <c r="T286" s="64"/>
    </row>
    <row r="287" spans="1:20" s="34" customFormat="1" x14ac:dyDescent="0.3">
      <c r="A287" s="33">
        <v>1545</v>
      </c>
      <c r="B287" s="34" t="s">
        <v>339</v>
      </c>
      <c r="C287" s="36">
        <v>30754</v>
      </c>
      <c r="D287" s="36">
        <v>2068</v>
      </c>
      <c r="E287" s="37">
        <f t="shared" si="41"/>
        <v>14871.373307543521</v>
      </c>
      <c r="F287" s="38">
        <f t="shared" si="48"/>
        <v>0.89498305355666385</v>
      </c>
      <c r="G287" s="39">
        <f t="shared" si="42"/>
        <v>1047.0005267501608</v>
      </c>
      <c r="H287" s="39">
        <f t="shared" si="43"/>
        <v>29.177210779811592</v>
      </c>
      <c r="I287" s="37">
        <f t="shared" si="44"/>
        <v>1076.1777375299723</v>
      </c>
      <c r="J287" s="40">
        <f t="shared" si="50"/>
        <v>-210.31981854287264</v>
      </c>
      <c r="K287" s="37">
        <f t="shared" si="45"/>
        <v>865.85791898709965</v>
      </c>
      <c r="L287" s="37">
        <f t="shared" si="46"/>
        <v>2225535.5612119827</v>
      </c>
      <c r="M287" s="37">
        <f t="shared" si="47"/>
        <v>1790594.176465322</v>
      </c>
      <c r="N287" s="41">
        <f>'jan-juli'!M287</f>
        <v>1538717.076314362</v>
      </c>
      <c r="O287" s="41">
        <f t="shared" si="49"/>
        <v>251877.10015096003</v>
      </c>
      <c r="Q287" s="63"/>
      <c r="R287" s="64"/>
      <c r="S287" s="64"/>
      <c r="T287" s="64"/>
    </row>
    <row r="288" spans="1:20" s="34" customFormat="1" x14ac:dyDescent="0.3">
      <c r="A288" s="33">
        <v>1546</v>
      </c>
      <c r="B288" s="34" t="s">
        <v>340</v>
      </c>
      <c r="C288" s="36">
        <v>22909</v>
      </c>
      <c r="D288" s="36">
        <v>1262</v>
      </c>
      <c r="E288" s="37">
        <f t="shared" si="41"/>
        <v>18152.931854199684</v>
      </c>
      <c r="F288" s="38">
        <f t="shared" si="48"/>
        <v>1.0924725004137026</v>
      </c>
      <c r="G288" s="39">
        <f t="shared" si="42"/>
        <v>-921.93460124353658</v>
      </c>
      <c r="H288" s="39">
        <f t="shared" si="43"/>
        <v>0</v>
      </c>
      <c r="I288" s="37">
        <f t="shared" si="44"/>
        <v>-921.93460124353658</v>
      </c>
      <c r="J288" s="40">
        <f t="shared" si="50"/>
        <v>-210.31981854287264</v>
      </c>
      <c r="K288" s="37">
        <f t="shared" si="45"/>
        <v>-1132.2544197864092</v>
      </c>
      <c r="L288" s="37">
        <f t="shared" si="46"/>
        <v>-1163481.4667693432</v>
      </c>
      <c r="M288" s="37">
        <f t="shared" si="47"/>
        <v>-1428905.0777704485</v>
      </c>
      <c r="N288" s="41">
        <f>'jan-juli'!M288</f>
        <v>-1480747.5095218946</v>
      </c>
      <c r="O288" s="41">
        <f t="shared" si="49"/>
        <v>51842.4317514461</v>
      </c>
      <c r="Q288" s="63"/>
      <c r="R288" s="64"/>
      <c r="S288" s="64"/>
      <c r="T288" s="64"/>
    </row>
    <row r="289" spans="1:20" s="34" customFormat="1" x14ac:dyDescent="0.3">
      <c r="A289" s="33">
        <v>1547</v>
      </c>
      <c r="B289" s="34" t="s">
        <v>341</v>
      </c>
      <c r="C289" s="36">
        <v>58366</v>
      </c>
      <c r="D289" s="36">
        <v>3466</v>
      </c>
      <c r="E289" s="37">
        <f t="shared" si="41"/>
        <v>16839.584535487593</v>
      </c>
      <c r="F289" s="38">
        <f t="shared" si="48"/>
        <v>1.0134331562069929</v>
      </c>
      <c r="G289" s="39">
        <f t="shared" si="42"/>
        <v>-133.92621001628211</v>
      </c>
      <c r="H289" s="39">
        <f t="shared" si="43"/>
        <v>0</v>
      </c>
      <c r="I289" s="37">
        <f t="shared" si="44"/>
        <v>-133.92621001628211</v>
      </c>
      <c r="J289" s="40">
        <f t="shared" si="50"/>
        <v>-210.31981854287264</v>
      </c>
      <c r="K289" s="37">
        <f t="shared" si="45"/>
        <v>-344.24602855915475</v>
      </c>
      <c r="L289" s="37">
        <f t="shared" si="46"/>
        <v>-464188.24391643383</v>
      </c>
      <c r="M289" s="37">
        <f t="shared" si="47"/>
        <v>-1193156.7349860303</v>
      </c>
      <c r="N289" s="41">
        <f>'jan-juli'!M289</f>
        <v>-1497072.6370862771</v>
      </c>
      <c r="O289" s="41">
        <f t="shared" si="49"/>
        <v>303915.90210024687</v>
      </c>
      <c r="Q289" s="63"/>
      <c r="R289" s="64"/>
      <c r="S289" s="64"/>
      <c r="T289" s="64"/>
    </row>
    <row r="290" spans="1:20" s="34" customFormat="1" x14ac:dyDescent="0.3">
      <c r="A290" s="33">
        <v>1548</v>
      </c>
      <c r="B290" s="34" t="s">
        <v>342</v>
      </c>
      <c r="C290" s="36">
        <v>135701</v>
      </c>
      <c r="D290" s="36">
        <v>9787</v>
      </c>
      <c r="E290" s="37">
        <f t="shared" si="41"/>
        <v>13865.433738632881</v>
      </c>
      <c r="F290" s="38">
        <f t="shared" si="48"/>
        <v>0.83444399986883522</v>
      </c>
      <c r="G290" s="39">
        <f t="shared" si="42"/>
        <v>1650.564268096545</v>
      </c>
      <c r="H290" s="39">
        <f t="shared" si="43"/>
        <v>381.25605989853574</v>
      </c>
      <c r="I290" s="37">
        <f t="shared" si="44"/>
        <v>2031.8203279950808</v>
      </c>
      <c r="J290" s="40">
        <f t="shared" si="50"/>
        <v>-210.31981854287264</v>
      </c>
      <c r="K290" s="37">
        <f t="shared" si="45"/>
        <v>1821.5005094522082</v>
      </c>
      <c r="L290" s="37">
        <f t="shared" si="46"/>
        <v>19885425.550087854</v>
      </c>
      <c r="M290" s="37">
        <f t="shared" si="47"/>
        <v>17827025.486008763</v>
      </c>
      <c r="N290" s="41">
        <f>'jan-juli'!M290</f>
        <v>16581597.711102918</v>
      </c>
      <c r="O290" s="41">
        <f t="shared" si="49"/>
        <v>1245427.7749058455</v>
      </c>
      <c r="Q290" s="63"/>
      <c r="R290" s="64"/>
      <c r="S290" s="64"/>
      <c r="T290" s="64"/>
    </row>
    <row r="291" spans="1:20" s="34" customFormat="1" x14ac:dyDescent="0.3">
      <c r="A291" s="33">
        <v>1551</v>
      </c>
      <c r="B291" s="34" t="s">
        <v>343</v>
      </c>
      <c r="C291" s="36">
        <v>47722</v>
      </c>
      <c r="D291" s="36">
        <v>3463</v>
      </c>
      <c r="E291" s="37">
        <f t="shared" si="41"/>
        <v>13780.53710655501</v>
      </c>
      <c r="F291" s="38">
        <f t="shared" si="48"/>
        <v>0.82933478463750288</v>
      </c>
      <c r="G291" s="39">
        <f t="shared" si="42"/>
        <v>1701.5022473432675</v>
      </c>
      <c r="H291" s="39">
        <f t="shared" si="43"/>
        <v>410.96988112579055</v>
      </c>
      <c r="I291" s="37">
        <f t="shared" si="44"/>
        <v>2112.4721284690581</v>
      </c>
      <c r="J291" s="40">
        <f t="shared" si="50"/>
        <v>-210.31981854287264</v>
      </c>
      <c r="K291" s="37">
        <f t="shared" si="45"/>
        <v>1902.1523099261856</v>
      </c>
      <c r="L291" s="37">
        <f t="shared" si="46"/>
        <v>7315490.9808883481</v>
      </c>
      <c r="M291" s="37">
        <f t="shared" si="47"/>
        <v>6587153.4492743807</v>
      </c>
      <c r="N291" s="41">
        <f>'jan-juli'!M291</f>
        <v>6425092.2063501999</v>
      </c>
      <c r="O291" s="41">
        <f t="shared" si="49"/>
        <v>162061.24292418081</v>
      </c>
      <c r="Q291" s="63"/>
      <c r="R291" s="64"/>
      <c r="S291" s="64"/>
      <c r="T291" s="64"/>
    </row>
    <row r="292" spans="1:20" s="34" customFormat="1" x14ac:dyDescent="0.3">
      <c r="A292" s="33">
        <v>1554</v>
      </c>
      <c r="B292" s="34" t="s">
        <v>344</v>
      </c>
      <c r="C292" s="36">
        <v>86153</v>
      </c>
      <c r="D292" s="36">
        <v>5794</v>
      </c>
      <c r="E292" s="37">
        <f t="shared" si="41"/>
        <v>14869.347600966517</v>
      </c>
      <c r="F292" s="38">
        <f t="shared" si="48"/>
        <v>0.8948611432918615</v>
      </c>
      <c r="G292" s="39">
        <f t="shared" si="42"/>
        <v>1048.2159506963631</v>
      </c>
      <c r="H292" s="39">
        <f t="shared" si="43"/>
        <v>29.886208081762923</v>
      </c>
      <c r="I292" s="37">
        <f t="shared" si="44"/>
        <v>1078.1021587781261</v>
      </c>
      <c r="J292" s="40">
        <f t="shared" si="50"/>
        <v>-210.31981854287264</v>
      </c>
      <c r="K292" s="37">
        <f t="shared" si="45"/>
        <v>867.7823402352534</v>
      </c>
      <c r="L292" s="37">
        <f t="shared" si="46"/>
        <v>6246523.9079604624</v>
      </c>
      <c r="M292" s="37">
        <f t="shared" si="47"/>
        <v>5027930.8793230578</v>
      </c>
      <c r="N292" s="41">
        <f>'jan-juli'!M292</f>
        <v>4393781.4024010692</v>
      </c>
      <c r="O292" s="41">
        <f t="shared" si="49"/>
        <v>634149.47692198865</v>
      </c>
      <c r="Q292" s="63"/>
      <c r="R292" s="64"/>
      <c r="S292" s="64"/>
      <c r="T292" s="64"/>
    </row>
    <row r="293" spans="1:20" s="34" customFormat="1" x14ac:dyDescent="0.3">
      <c r="A293" s="33">
        <v>1557</v>
      </c>
      <c r="B293" s="34" t="s">
        <v>345</v>
      </c>
      <c r="C293" s="36">
        <v>37646</v>
      </c>
      <c r="D293" s="36">
        <v>2580</v>
      </c>
      <c r="E293" s="37">
        <f t="shared" si="41"/>
        <v>14591.472868217053</v>
      </c>
      <c r="F293" s="38">
        <f t="shared" si="48"/>
        <v>0.87813819701922591</v>
      </c>
      <c r="G293" s="39">
        <f t="shared" si="42"/>
        <v>1214.9407903460415</v>
      </c>
      <c r="H293" s="39">
        <f t="shared" si="43"/>
        <v>127.14236454407528</v>
      </c>
      <c r="I293" s="37">
        <f t="shared" si="44"/>
        <v>1342.0831548901167</v>
      </c>
      <c r="J293" s="40">
        <f t="shared" si="50"/>
        <v>-210.31981854287264</v>
      </c>
      <c r="K293" s="37">
        <f t="shared" si="45"/>
        <v>1131.7633363472441</v>
      </c>
      <c r="L293" s="37">
        <f t="shared" si="46"/>
        <v>3462574.539616501</v>
      </c>
      <c r="M293" s="37">
        <f t="shared" si="47"/>
        <v>2919949.4077758901</v>
      </c>
      <c r="N293" s="41">
        <f>'jan-juli'!M293</f>
        <v>2867445.3197757765</v>
      </c>
      <c r="O293" s="41">
        <f t="shared" si="49"/>
        <v>52504.08800011361</v>
      </c>
      <c r="Q293" s="63"/>
      <c r="R293" s="64"/>
      <c r="S293" s="64"/>
      <c r="T293" s="64"/>
    </row>
    <row r="294" spans="1:20" s="34" customFormat="1" x14ac:dyDescent="0.3">
      <c r="A294" s="33">
        <v>1560</v>
      </c>
      <c r="B294" s="34" t="s">
        <v>346</v>
      </c>
      <c r="C294" s="36">
        <v>38052</v>
      </c>
      <c r="D294" s="36">
        <v>3090</v>
      </c>
      <c r="E294" s="37">
        <f t="shared" si="41"/>
        <v>12314.563106796117</v>
      </c>
      <c r="F294" s="38">
        <f t="shared" si="48"/>
        <v>0.74111012242198537</v>
      </c>
      <c r="G294" s="39">
        <f t="shared" si="42"/>
        <v>2581.0866471986033</v>
      </c>
      <c r="H294" s="39">
        <f t="shared" si="43"/>
        <v>924.06078104140306</v>
      </c>
      <c r="I294" s="37">
        <f t="shared" si="44"/>
        <v>3505.1474282400063</v>
      </c>
      <c r="J294" s="40">
        <f t="shared" si="50"/>
        <v>-210.31981854287264</v>
      </c>
      <c r="K294" s="37">
        <f t="shared" si="45"/>
        <v>3294.8276096971335</v>
      </c>
      <c r="L294" s="37">
        <f t="shared" si="46"/>
        <v>10830905.553261619</v>
      </c>
      <c r="M294" s="37">
        <f t="shared" si="47"/>
        <v>10181017.313964143</v>
      </c>
      <c r="N294" s="41">
        <f>'jan-juli'!M294</f>
        <v>9855680.4411268011</v>
      </c>
      <c r="O294" s="41">
        <f t="shared" si="49"/>
        <v>325336.87283734232</v>
      </c>
      <c r="Q294" s="63"/>
      <c r="R294" s="64"/>
      <c r="S294" s="64"/>
      <c r="T294" s="64"/>
    </row>
    <row r="295" spans="1:20" s="34" customFormat="1" x14ac:dyDescent="0.3">
      <c r="A295" s="33">
        <v>1563</v>
      </c>
      <c r="B295" s="34" t="s">
        <v>347</v>
      </c>
      <c r="C295" s="36">
        <v>116826</v>
      </c>
      <c r="D295" s="36">
        <v>7155</v>
      </c>
      <c r="E295" s="37">
        <f t="shared" si="41"/>
        <v>16327.882599580713</v>
      </c>
      <c r="F295" s="38">
        <f t="shared" si="48"/>
        <v>0.98263811450923044</v>
      </c>
      <c r="G295" s="39">
        <f t="shared" si="42"/>
        <v>173.09495152784584</v>
      </c>
      <c r="H295" s="39">
        <f t="shared" si="43"/>
        <v>0</v>
      </c>
      <c r="I295" s="37">
        <f t="shared" si="44"/>
        <v>173.09495152784584</v>
      </c>
      <c r="J295" s="40">
        <f t="shared" si="50"/>
        <v>-210.31981854287264</v>
      </c>
      <c r="K295" s="37">
        <f t="shared" si="45"/>
        <v>-37.224867015026803</v>
      </c>
      <c r="L295" s="37">
        <f t="shared" si="46"/>
        <v>1238494.3781817369</v>
      </c>
      <c r="M295" s="37">
        <f t="shared" si="47"/>
        <v>-266343.9234925168</v>
      </c>
      <c r="N295" s="41">
        <f>'jan-juli'!M295</f>
        <v>-832492.41729726817</v>
      </c>
      <c r="O295" s="41">
        <f t="shared" si="49"/>
        <v>566148.49380475143</v>
      </c>
      <c r="Q295" s="63"/>
      <c r="R295" s="64"/>
      <c r="S295" s="64"/>
      <c r="T295" s="64"/>
    </row>
    <row r="296" spans="1:20" s="34" customFormat="1" x14ac:dyDescent="0.3">
      <c r="A296" s="33">
        <v>1566</v>
      </c>
      <c r="B296" s="34" t="s">
        <v>348</v>
      </c>
      <c r="C296" s="36">
        <v>78035</v>
      </c>
      <c r="D296" s="36">
        <v>5976</v>
      </c>
      <c r="E296" s="37">
        <f t="shared" si="41"/>
        <v>13058.065595716198</v>
      </c>
      <c r="F296" s="38">
        <f t="shared" si="48"/>
        <v>0.78585529249468733</v>
      </c>
      <c r="G296" s="39">
        <f t="shared" si="42"/>
        <v>2134.9851538465546</v>
      </c>
      <c r="H296" s="39">
        <f t="shared" si="43"/>
        <v>663.8349099193747</v>
      </c>
      <c r="I296" s="37">
        <f t="shared" si="44"/>
        <v>2798.8200637659293</v>
      </c>
      <c r="J296" s="40">
        <f t="shared" si="50"/>
        <v>-210.31981854287264</v>
      </c>
      <c r="K296" s="37">
        <f t="shared" si="45"/>
        <v>2588.5002452230565</v>
      </c>
      <c r="L296" s="37">
        <f t="shared" si="46"/>
        <v>16725748.701065194</v>
      </c>
      <c r="M296" s="37">
        <f t="shared" si="47"/>
        <v>15468877.465452986</v>
      </c>
      <c r="N296" s="41">
        <f>'jan-juli'!M296</f>
        <v>14643476.833713196</v>
      </c>
      <c r="O296" s="41">
        <f t="shared" si="49"/>
        <v>825400.63173978962</v>
      </c>
      <c r="Q296" s="63"/>
      <c r="R296" s="64"/>
      <c r="S296" s="64"/>
      <c r="T296" s="64"/>
    </row>
    <row r="297" spans="1:20" s="34" customFormat="1" x14ac:dyDescent="0.3">
      <c r="A297" s="33">
        <v>1567</v>
      </c>
      <c r="B297" s="34" t="s">
        <v>349</v>
      </c>
      <c r="C297" s="36">
        <v>27651</v>
      </c>
      <c r="D297" s="36">
        <v>2038</v>
      </c>
      <c r="E297" s="37">
        <f t="shared" si="41"/>
        <v>13567.713444553483</v>
      </c>
      <c r="F297" s="38">
        <f t="shared" si="48"/>
        <v>0.81652671594416848</v>
      </c>
      <c r="G297" s="39">
        <f t="shared" si="42"/>
        <v>1829.1964445441838</v>
      </c>
      <c r="H297" s="39">
        <f t="shared" si="43"/>
        <v>485.45816282632489</v>
      </c>
      <c r="I297" s="37">
        <f t="shared" si="44"/>
        <v>2314.6546073705085</v>
      </c>
      <c r="J297" s="40">
        <f t="shared" si="50"/>
        <v>-210.31981854287264</v>
      </c>
      <c r="K297" s="37">
        <f t="shared" si="45"/>
        <v>2104.3347888276357</v>
      </c>
      <c r="L297" s="37">
        <f t="shared" si="46"/>
        <v>4717266.0898210965</v>
      </c>
      <c r="M297" s="37">
        <f t="shared" si="47"/>
        <v>4288634.299630722</v>
      </c>
      <c r="N297" s="41">
        <f>'jan-juli'!M297</f>
        <v>4098555.8378693936</v>
      </c>
      <c r="O297" s="41">
        <f t="shared" si="49"/>
        <v>190078.46176132839</v>
      </c>
      <c r="Q297" s="63"/>
      <c r="R297" s="64"/>
      <c r="S297" s="64"/>
      <c r="T297" s="64"/>
    </row>
    <row r="298" spans="1:20" s="34" customFormat="1" x14ac:dyDescent="0.3">
      <c r="A298" s="33">
        <v>1571</v>
      </c>
      <c r="B298" s="34" t="s">
        <v>350</v>
      </c>
      <c r="C298" s="36">
        <v>19784</v>
      </c>
      <c r="D298" s="36">
        <v>1563</v>
      </c>
      <c r="E298" s="37">
        <f t="shared" si="41"/>
        <v>12657.709532949457</v>
      </c>
      <c r="F298" s="38">
        <f t="shared" si="48"/>
        <v>0.76176122369855614</v>
      </c>
      <c r="G298" s="39">
        <f t="shared" si="42"/>
        <v>2375.1987915065993</v>
      </c>
      <c r="H298" s="39">
        <f t="shared" si="43"/>
        <v>803.9595318877341</v>
      </c>
      <c r="I298" s="37">
        <f t="shared" si="44"/>
        <v>3179.1583233943334</v>
      </c>
      <c r="J298" s="40">
        <f t="shared" si="50"/>
        <v>-210.31981854287264</v>
      </c>
      <c r="K298" s="37">
        <f t="shared" si="45"/>
        <v>2968.8385048514606</v>
      </c>
      <c r="L298" s="37">
        <f t="shared" si="46"/>
        <v>4969024.4594653435</v>
      </c>
      <c r="M298" s="37">
        <f t="shared" si="47"/>
        <v>4640294.5830828333</v>
      </c>
      <c r="N298" s="41">
        <f>'jan-juli'!M298</f>
        <v>4005777.0483757919</v>
      </c>
      <c r="O298" s="41">
        <f t="shared" si="49"/>
        <v>634517.53470704146</v>
      </c>
      <c r="Q298" s="63"/>
      <c r="R298" s="64"/>
      <c r="S298" s="64"/>
      <c r="T298" s="64"/>
    </row>
    <row r="299" spans="1:20" s="34" customFormat="1" x14ac:dyDescent="0.3">
      <c r="A299" s="33">
        <v>1573</v>
      </c>
      <c r="B299" s="34" t="s">
        <v>351</v>
      </c>
      <c r="C299" s="36">
        <v>28269</v>
      </c>
      <c r="D299" s="36">
        <v>2146</v>
      </c>
      <c r="E299" s="37">
        <f t="shared" si="41"/>
        <v>13172.879776328053</v>
      </c>
      <c r="F299" s="38">
        <f t="shared" si="48"/>
        <v>0.79276499369245634</v>
      </c>
      <c r="G299" s="39">
        <f t="shared" si="42"/>
        <v>2066.096645479442</v>
      </c>
      <c r="H299" s="39">
        <f t="shared" si="43"/>
        <v>623.64994670522549</v>
      </c>
      <c r="I299" s="37">
        <f t="shared" si="44"/>
        <v>2689.7465921846674</v>
      </c>
      <c r="J299" s="40">
        <f t="shared" si="50"/>
        <v>-210.31981854287264</v>
      </c>
      <c r="K299" s="37">
        <f t="shared" si="45"/>
        <v>2479.4267736417946</v>
      </c>
      <c r="L299" s="37">
        <f t="shared" si="46"/>
        <v>5772196.1868282966</v>
      </c>
      <c r="M299" s="37">
        <f t="shared" si="47"/>
        <v>5320849.8562352909</v>
      </c>
      <c r="N299" s="41">
        <f>'jan-juli'!M299</f>
        <v>5033776.8047437277</v>
      </c>
      <c r="O299" s="41">
        <f t="shared" si="49"/>
        <v>287073.05149156321</v>
      </c>
      <c r="Q299" s="63"/>
      <c r="R299" s="64"/>
      <c r="S299" s="64"/>
      <c r="T299" s="64"/>
    </row>
    <row r="300" spans="1:20" s="34" customFormat="1" x14ac:dyDescent="0.3">
      <c r="A300" s="33">
        <v>1576</v>
      </c>
      <c r="B300" s="34" t="s">
        <v>352</v>
      </c>
      <c r="C300" s="36">
        <v>47301</v>
      </c>
      <c r="D300" s="36">
        <v>3549</v>
      </c>
      <c r="E300" s="37">
        <f t="shared" si="41"/>
        <v>13327.979712595097</v>
      </c>
      <c r="F300" s="38">
        <f t="shared" si="48"/>
        <v>0.80209915615990723</v>
      </c>
      <c r="G300" s="39">
        <f t="shared" si="42"/>
        <v>1973.036683719215</v>
      </c>
      <c r="H300" s="39">
        <f t="shared" si="43"/>
        <v>569.36496901175997</v>
      </c>
      <c r="I300" s="37">
        <f t="shared" si="44"/>
        <v>2542.401652730975</v>
      </c>
      <c r="J300" s="40">
        <f t="shared" si="50"/>
        <v>-210.31981854287264</v>
      </c>
      <c r="K300" s="37">
        <f t="shared" si="45"/>
        <v>2332.0818341881022</v>
      </c>
      <c r="L300" s="37">
        <f t="shared" si="46"/>
        <v>9022983.4655422308</v>
      </c>
      <c r="M300" s="37">
        <f t="shared" si="47"/>
        <v>8276558.4295335747</v>
      </c>
      <c r="N300" s="41">
        <f>'jan-juli'!M300</f>
        <v>8011382.0503427247</v>
      </c>
      <c r="O300" s="41">
        <f t="shared" si="49"/>
        <v>265176.37919085007</v>
      </c>
      <c r="Q300" s="63"/>
      <c r="R300" s="64"/>
      <c r="S300" s="64"/>
      <c r="T300" s="64"/>
    </row>
    <row r="301" spans="1:20" s="34" customFormat="1" x14ac:dyDescent="0.3">
      <c r="A301" s="33">
        <v>1601</v>
      </c>
      <c r="B301" s="34" t="s">
        <v>353</v>
      </c>
      <c r="C301" s="36">
        <v>2986844</v>
      </c>
      <c r="D301" s="36">
        <v>184960</v>
      </c>
      <c r="E301" s="37">
        <f t="shared" si="41"/>
        <v>16148.59429065744</v>
      </c>
      <c r="F301" s="38">
        <f t="shared" si="48"/>
        <v>0.97184825705162992</v>
      </c>
      <c r="G301" s="39">
        <f t="shared" si="42"/>
        <v>280.66793688180951</v>
      </c>
      <c r="H301" s="39">
        <f t="shared" si="43"/>
        <v>0</v>
      </c>
      <c r="I301" s="37">
        <f t="shared" si="44"/>
        <v>280.66793688180951</v>
      </c>
      <c r="J301" s="40">
        <f t="shared" si="50"/>
        <v>-210.31981854287264</v>
      </c>
      <c r="K301" s="37">
        <f t="shared" si="45"/>
        <v>70.348118338936871</v>
      </c>
      <c r="L301" s="37">
        <f t="shared" si="46"/>
        <v>51912341.605659485</v>
      </c>
      <c r="M301" s="37">
        <f t="shared" si="47"/>
        <v>13011587.967969764</v>
      </c>
      <c r="N301" s="41">
        <f>'jan-juli'!M301</f>
        <v>7442202.7249052729</v>
      </c>
      <c r="O301" s="41">
        <f t="shared" si="49"/>
        <v>5569385.2430644911</v>
      </c>
      <c r="Q301" s="63"/>
      <c r="R301" s="64"/>
      <c r="S301" s="64"/>
      <c r="T301" s="64"/>
    </row>
    <row r="302" spans="1:20" s="34" customFormat="1" x14ac:dyDescent="0.3">
      <c r="A302" s="33">
        <v>1612</v>
      </c>
      <c r="B302" s="34" t="s">
        <v>354</v>
      </c>
      <c r="C302" s="36">
        <v>58021</v>
      </c>
      <c r="D302" s="36">
        <v>4254</v>
      </c>
      <c r="E302" s="37">
        <f t="shared" si="41"/>
        <v>13639.163140573577</v>
      </c>
      <c r="F302" s="38">
        <f t="shared" si="48"/>
        <v>0.82082667303604795</v>
      </c>
      <c r="G302" s="39">
        <f t="shared" si="42"/>
        <v>1786.3266269321273</v>
      </c>
      <c r="H302" s="39">
        <f t="shared" si="43"/>
        <v>460.450769219292</v>
      </c>
      <c r="I302" s="37">
        <f t="shared" si="44"/>
        <v>2246.7773961514195</v>
      </c>
      <c r="J302" s="40">
        <f t="shared" si="50"/>
        <v>-210.31981854287264</v>
      </c>
      <c r="K302" s="37">
        <f t="shared" si="45"/>
        <v>2036.4575776085469</v>
      </c>
      <c r="L302" s="37">
        <f t="shared" si="46"/>
        <v>9557791.0432281382</v>
      </c>
      <c r="M302" s="37">
        <f t="shared" si="47"/>
        <v>8663090.535146758</v>
      </c>
      <c r="N302" s="41">
        <f>'jan-juli'!M302</f>
        <v>8148845.306327966</v>
      </c>
      <c r="O302" s="41">
        <f t="shared" si="49"/>
        <v>514245.22881879192</v>
      </c>
      <c r="Q302" s="63"/>
      <c r="R302" s="64"/>
      <c r="S302" s="64"/>
      <c r="T302" s="64"/>
    </row>
    <row r="303" spans="1:20" s="34" customFormat="1" x14ac:dyDescent="0.3">
      <c r="A303" s="33">
        <v>1613</v>
      </c>
      <c r="B303" s="34" t="s">
        <v>355</v>
      </c>
      <c r="C303" s="36">
        <v>12642</v>
      </c>
      <c r="D303" s="36">
        <v>982</v>
      </c>
      <c r="E303" s="37">
        <f t="shared" si="41"/>
        <v>12873.727087576375</v>
      </c>
      <c r="F303" s="38">
        <f t="shared" si="48"/>
        <v>0.77476150596325966</v>
      </c>
      <c r="G303" s="39">
        <f t="shared" si="42"/>
        <v>2245.5882587304482</v>
      </c>
      <c r="H303" s="39">
        <f t="shared" si="43"/>
        <v>728.35338776831259</v>
      </c>
      <c r="I303" s="37">
        <f t="shared" si="44"/>
        <v>2973.9416464987607</v>
      </c>
      <c r="J303" s="40">
        <f t="shared" si="50"/>
        <v>-210.31981854287264</v>
      </c>
      <c r="K303" s="37">
        <f t="shared" si="45"/>
        <v>2763.621827955888</v>
      </c>
      <c r="L303" s="37">
        <f t="shared" si="46"/>
        <v>2920410.696861783</v>
      </c>
      <c r="M303" s="37">
        <f t="shared" si="47"/>
        <v>2713876.6350526819</v>
      </c>
      <c r="N303" s="41">
        <f>'jan-juli'!M303</f>
        <v>2722111.9395425622</v>
      </c>
      <c r="O303" s="41">
        <f t="shared" si="49"/>
        <v>-8235.3044898803346</v>
      </c>
      <c r="Q303" s="63"/>
      <c r="R303" s="64"/>
      <c r="S303" s="64"/>
      <c r="T303" s="64"/>
    </row>
    <row r="304" spans="1:20" s="34" customFormat="1" x14ac:dyDescent="0.3">
      <c r="A304" s="33">
        <v>1617</v>
      </c>
      <c r="B304" s="34" t="s">
        <v>356</v>
      </c>
      <c r="C304" s="36">
        <v>57945</v>
      </c>
      <c r="D304" s="36">
        <v>4569</v>
      </c>
      <c r="E304" s="37">
        <f t="shared" si="41"/>
        <v>12682.206172028891</v>
      </c>
      <c r="F304" s="38">
        <f t="shared" si="48"/>
        <v>0.76323547065556496</v>
      </c>
      <c r="G304" s="39">
        <f t="shared" si="42"/>
        <v>2360.5008080589387</v>
      </c>
      <c r="H304" s="39">
        <f t="shared" si="43"/>
        <v>795.38570820993209</v>
      </c>
      <c r="I304" s="37">
        <f t="shared" si="44"/>
        <v>3155.8865162688708</v>
      </c>
      <c r="J304" s="40">
        <f t="shared" si="50"/>
        <v>-210.31981854287264</v>
      </c>
      <c r="K304" s="37">
        <f t="shared" si="45"/>
        <v>2945.566697725998</v>
      </c>
      <c r="L304" s="37">
        <f t="shared" si="46"/>
        <v>14419245.492832471</v>
      </c>
      <c r="M304" s="37">
        <f t="shared" si="47"/>
        <v>13458294.241910085</v>
      </c>
      <c r="N304" s="41">
        <f>'jan-juli'!M304</f>
        <v>13084452.293044778</v>
      </c>
      <c r="O304" s="41">
        <f t="shared" si="49"/>
        <v>373841.94886530749</v>
      </c>
      <c r="Q304" s="63"/>
      <c r="R304" s="64"/>
      <c r="S304" s="64"/>
      <c r="T304" s="64"/>
    </row>
    <row r="305" spans="1:20" s="34" customFormat="1" x14ac:dyDescent="0.3">
      <c r="A305" s="33">
        <v>1620</v>
      </c>
      <c r="B305" s="34" t="s">
        <v>357</v>
      </c>
      <c r="C305" s="36">
        <v>82728</v>
      </c>
      <c r="D305" s="36">
        <v>4634</v>
      </c>
      <c r="E305" s="37">
        <f t="shared" si="41"/>
        <v>17852.395338800172</v>
      </c>
      <c r="F305" s="38">
        <f t="shared" si="48"/>
        <v>1.0743857317814407</v>
      </c>
      <c r="G305" s="39">
        <f t="shared" si="42"/>
        <v>-741.61269200382958</v>
      </c>
      <c r="H305" s="39">
        <f t="shared" si="43"/>
        <v>0</v>
      </c>
      <c r="I305" s="37">
        <f t="shared" si="44"/>
        <v>-741.61269200382958</v>
      </c>
      <c r="J305" s="40">
        <f t="shared" si="50"/>
        <v>-210.31981854287264</v>
      </c>
      <c r="K305" s="37">
        <f t="shared" si="45"/>
        <v>-951.93251054670225</v>
      </c>
      <c r="L305" s="37">
        <f t="shared" si="46"/>
        <v>-3436633.2147457465</v>
      </c>
      <c r="M305" s="37">
        <f t="shared" si="47"/>
        <v>-4411255.2538734181</v>
      </c>
      <c r="N305" s="41">
        <f>'jan-juli'!M305</f>
        <v>-3323952.7409860939</v>
      </c>
      <c r="O305" s="41">
        <f t="shared" si="49"/>
        <v>-1087302.5128873242</v>
      </c>
      <c r="Q305" s="63"/>
      <c r="R305" s="64"/>
      <c r="S305" s="64"/>
      <c r="T305" s="64"/>
    </row>
    <row r="306" spans="1:20" s="34" customFormat="1" x14ac:dyDescent="0.3">
      <c r="A306" s="33">
        <v>1621</v>
      </c>
      <c r="B306" s="34" t="s">
        <v>358</v>
      </c>
      <c r="C306" s="36">
        <v>68172</v>
      </c>
      <c r="D306" s="36">
        <v>5183</v>
      </c>
      <c r="E306" s="37">
        <f t="shared" si="41"/>
        <v>13153.000192938453</v>
      </c>
      <c r="F306" s="38">
        <f t="shared" si="48"/>
        <v>0.79156860853840783</v>
      </c>
      <c r="G306" s="39">
        <f t="shared" si="42"/>
        <v>2078.0243955132019</v>
      </c>
      <c r="H306" s="39">
        <f t="shared" si="43"/>
        <v>630.60780089158561</v>
      </c>
      <c r="I306" s="37">
        <f t="shared" si="44"/>
        <v>2708.6321964047875</v>
      </c>
      <c r="J306" s="40">
        <f t="shared" si="50"/>
        <v>-210.31981854287264</v>
      </c>
      <c r="K306" s="37">
        <f t="shared" si="45"/>
        <v>2498.3123778619147</v>
      </c>
      <c r="L306" s="37">
        <f t="shared" si="46"/>
        <v>14038840.673966013</v>
      </c>
      <c r="M306" s="37">
        <f t="shared" si="47"/>
        <v>12948753.054458303</v>
      </c>
      <c r="N306" s="41">
        <f>'jan-juli'!M306</f>
        <v>12307089.086200716</v>
      </c>
      <c r="O306" s="41">
        <f t="shared" si="49"/>
        <v>641663.9682575874</v>
      </c>
      <c r="Q306" s="63"/>
      <c r="R306" s="64"/>
      <c r="S306" s="64"/>
      <c r="T306" s="64"/>
    </row>
    <row r="307" spans="1:20" s="34" customFormat="1" x14ac:dyDescent="0.3">
      <c r="A307" s="33">
        <v>1622</v>
      </c>
      <c r="B307" s="34" t="s">
        <v>359</v>
      </c>
      <c r="C307" s="36">
        <v>21004</v>
      </c>
      <c r="D307" s="36">
        <v>1770</v>
      </c>
      <c r="E307" s="37">
        <f t="shared" si="41"/>
        <v>11866.666666666666</v>
      </c>
      <c r="F307" s="38">
        <f t="shared" si="48"/>
        <v>0.71415499760773049</v>
      </c>
      <c r="G307" s="39">
        <f t="shared" si="42"/>
        <v>2849.8245112762738</v>
      </c>
      <c r="H307" s="39">
        <f t="shared" si="43"/>
        <v>1080.8245350867107</v>
      </c>
      <c r="I307" s="37">
        <f t="shared" si="44"/>
        <v>3930.6490463629843</v>
      </c>
      <c r="J307" s="40">
        <f t="shared" si="50"/>
        <v>-210.31981854287264</v>
      </c>
      <c r="K307" s="37">
        <f t="shared" si="45"/>
        <v>3720.3292278201116</v>
      </c>
      <c r="L307" s="37">
        <f t="shared" si="46"/>
        <v>6957248.8120624823</v>
      </c>
      <c r="M307" s="37">
        <f t="shared" si="47"/>
        <v>6584982.7332415972</v>
      </c>
      <c r="N307" s="41">
        <f>'jan-juli'!M307</f>
        <v>6255313.0682182647</v>
      </c>
      <c r="O307" s="41">
        <f t="shared" si="49"/>
        <v>329669.66502333246</v>
      </c>
      <c r="Q307" s="63"/>
      <c r="R307" s="64"/>
      <c r="S307" s="64"/>
      <c r="T307" s="64"/>
    </row>
    <row r="308" spans="1:20" s="34" customFormat="1" x14ac:dyDescent="0.3">
      <c r="A308" s="33">
        <v>1624</v>
      </c>
      <c r="B308" s="34" t="s">
        <v>360</v>
      </c>
      <c r="C308" s="36">
        <v>78853</v>
      </c>
      <c r="D308" s="36">
        <v>6676</v>
      </c>
      <c r="E308" s="37">
        <f t="shared" si="41"/>
        <v>11811.41402037148</v>
      </c>
      <c r="F308" s="38">
        <f t="shared" si="48"/>
        <v>0.71082980489850911</v>
      </c>
      <c r="G308" s="39">
        <f t="shared" si="42"/>
        <v>2882.9760990533855</v>
      </c>
      <c r="H308" s="39">
        <f t="shared" si="43"/>
        <v>1100.162961290026</v>
      </c>
      <c r="I308" s="37">
        <f t="shared" si="44"/>
        <v>3983.1390603434115</v>
      </c>
      <c r="J308" s="40">
        <f t="shared" si="50"/>
        <v>-210.31981854287264</v>
      </c>
      <c r="K308" s="37">
        <f t="shared" si="45"/>
        <v>3772.8192418005387</v>
      </c>
      <c r="L308" s="37">
        <f t="shared" si="46"/>
        <v>26591436.366852615</v>
      </c>
      <c r="M308" s="37">
        <f t="shared" si="47"/>
        <v>25187341.258260395</v>
      </c>
      <c r="N308" s="41">
        <f>'jan-juli'!M308</f>
        <v>24529653.470861666</v>
      </c>
      <c r="O308" s="41">
        <f t="shared" si="49"/>
        <v>657687.78739872947</v>
      </c>
      <c r="Q308" s="63"/>
      <c r="R308" s="64"/>
      <c r="S308" s="64"/>
      <c r="T308" s="64"/>
    </row>
    <row r="309" spans="1:20" s="34" customFormat="1" x14ac:dyDescent="0.3">
      <c r="A309" s="33">
        <v>1627</v>
      </c>
      <c r="B309" s="34" t="s">
        <v>361</v>
      </c>
      <c r="C309" s="36">
        <v>55000</v>
      </c>
      <c r="D309" s="36">
        <v>4715</v>
      </c>
      <c r="E309" s="37">
        <f t="shared" si="41"/>
        <v>11664.899257688228</v>
      </c>
      <c r="F309" s="38">
        <f t="shared" si="48"/>
        <v>0.70201231192152425</v>
      </c>
      <c r="G309" s="39">
        <f t="shared" si="42"/>
        <v>2970.8849566633367</v>
      </c>
      <c r="H309" s="39">
        <f t="shared" si="43"/>
        <v>1151.4431282291639</v>
      </c>
      <c r="I309" s="37">
        <f t="shared" si="44"/>
        <v>4122.3280848925006</v>
      </c>
      <c r="J309" s="40">
        <f t="shared" si="50"/>
        <v>-210.31981854287264</v>
      </c>
      <c r="K309" s="37">
        <f t="shared" si="45"/>
        <v>3912.0082663496278</v>
      </c>
      <c r="L309" s="37">
        <f t="shared" si="46"/>
        <v>19436776.920268141</v>
      </c>
      <c r="M309" s="37">
        <f t="shared" si="47"/>
        <v>18445118.975838494</v>
      </c>
      <c r="N309" s="41">
        <f>'jan-juli'!M309</f>
        <v>18002731.563078597</v>
      </c>
      <c r="O309" s="41">
        <f t="shared" si="49"/>
        <v>442387.41275989637</v>
      </c>
      <c r="Q309" s="63"/>
      <c r="R309" s="64"/>
      <c r="S309" s="64"/>
      <c r="T309" s="64"/>
    </row>
    <row r="310" spans="1:20" s="34" customFormat="1" x14ac:dyDescent="0.3">
      <c r="A310" s="33">
        <v>1630</v>
      </c>
      <c r="B310" s="34" t="s">
        <v>362</v>
      </c>
      <c r="C310" s="36">
        <v>43054</v>
      </c>
      <c r="D310" s="36">
        <v>3248</v>
      </c>
      <c r="E310" s="37">
        <f t="shared" si="41"/>
        <v>13255.541871921183</v>
      </c>
      <c r="F310" s="38">
        <f t="shared" si="48"/>
        <v>0.79773973094081829</v>
      </c>
      <c r="G310" s="39">
        <f t="shared" si="42"/>
        <v>2016.4993881235637</v>
      </c>
      <c r="H310" s="39">
        <f t="shared" si="43"/>
        <v>594.71821324762993</v>
      </c>
      <c r="I310" s="37">
        <f t="shared" si="44"/>
        <v>2611.2176013711937</v>
      </c>
      <c r="J310" s="40">
        <f t="shared" si="50"/>
        <v>-210.31981854287264</v>
      </c>
      <c r="K310" s="37">
        <f t="shared" si="45"/>
        <v>2400.8977828283209</v>
      </c>
      <c r="L310" s="37">
        <f t="shared" si="46"/>
        <v>8481234.7692536376</v>
      </c>
      <c r="M310" s="37">
        <f t="shared" si="47"/>
        <v>7798115.9986263867</v>
      </c>
      <c r="N310" s="41">
        <f>'jan-juli'!M310</f>
        <v>7421217.5963688865</v>
      </c>
      <c r="O310" s="41">
        <f t="shared" si="49"/>
        <v>376898.40225750022</v>
      </c>
      <c r="Q310" s="63"/>
      <c r="R310" s="64"/>
      <c r="S310" s="64"/>
      <c r="T310" s="64"/>
    </row>
    <row r="311" spans="1:20" s="34" customFormat="1" x14ac:dyDescent="0.3">
      <c r="A311" s="33">
        <v>1632</v>
      </c>
      <c r="B311" s="34" t="s">
        <v>363</v>
      </c>
      <c r="C311" s="36">
        <v>11216</v>
      </c>
      <c r="D311" s="36">
        <v>977</v>
      </c>
      <c r="E311" s="37">
        <f t="shared" si="41"/>
        <v>11480.040941658137</v>
      </c>
      <c r="F311" s="38">
        <f t="shared" si="48"/>
        <v>0.69088724251908828</v>
      </c>
      <c r="G311" s="39">
        <f t="shared" si="42"/>
        <v>3081.7999462813914</v>
      </c>
      <c r="H311" s="39">
        <f t="shared" si="43"/>
        <v>1216.143538839696</v>
      </c>
      <c r="I311" s="37">
        <f t="shared" si="44"/>
        <v>4297.9434851210872</v>
      </c>
      <c r="J311" s="40">
        <f t="shared" si="50"/>
        <v>-210.31981854287264</v>
      </c>
      <c r="K311" s="37">
        <f t="shared" si="45"/>
        <v>4087.6236665782144</v>
      </c>
      <c r="L311" s="37">
        <f t="shared" si="46"/>
        <v>4199090.7849633023</v>
      </c>
      <c r="M311" s="37">
        <f t="shared" si="47"/>
        <v>3993608.3222469157</v>
      </c>
      <c r="N311" s="41">
        <f>'jan-juli'!M311</f>
        <v>3887575.3207057887</v>
      </c>
      <c r="O311" s="41">
        <f t="shared" si="49"/>
        <v>106033.00154112699</v>
      </c>
      <c r="Q311" s="63"/>
      <c r="R311" s="64"/>
      <c r="S311" s="64"/>
      <c r="T311" s="64"/>
    </row>
    <row r="312" spans="1:20" s="34" customFormat="1" x14ac:dyDescent="0.3">
      <c r="A312" s="33">
        <v>1633</v>
      </c>
      <c r="B312" s="34" t="s">
        <v>364</v>
      </c>
      <c r="C312" s="36">
        <v>11716</v>
      </c>
      <c r="D312" s="36">
        <v>1010</v>
      </c>
      <c r="E312" s="37">
        <f t="shared" si="41"/>
        <v>11600</v>
      </c>
      <c r="F312" s="38">
        <f t="shared" si="48"/>
        <v>0.69810657069519721</v>
      </c>
      <c r="G312" s="39">
        <f t="shared" si="42"/>
        <v>3009.8245112762734</v>
      </c>
      <c r="H312" s="39">
        <f t="shared" si="43"/>
        <v>1174.157868420044</v>
      </c>
      <c r="I312" s="37">
        <f t="shared" si="44"/>
        <v>4183.9823796963174</v>
      </c>
      <c r="J312" s="40">
        <f t="shared" si="50"/>
        <v>-210.31981854287264</v>
      </c>
      <c r="K312" s="37">
        <f t="shared" si="45"/>
        <v>3973.6625611534446</v>
      </c>
      <c r="L312" s="37">
        <f t="shared" si="46"/>
        <v>4225822.2034932803</v>
      </c>
      <c r="M312" s="37">
        <f t="shared" si="47"/>
        <v>4013399.1867649788</v>
      </c>
      <c r="N312" s="41">
        <f>'jan-juli'!M312</f>
        <v>3793997.0050285007</v>
      </c>
      <c r="O312" s="41">
        <f t="shared" si="49"/>
        <v>219402.18173647812</v>
      </c>
      <c r="Q312" s="63"/>
      <c r="R312" s="64"/>
      <c r="S312" s="64"/>
      <c r="T312" s="64"/>
    </row>
    <row r="313" spans="1:20" s="34" customFormat="1" x14ac:dyDescent="0.3">
      <c r="A313" s="33">
        <v>1634</v>
      </c>
      <c r="B313" s="34" t="s">
        <v>365</v>
      </c>
      <c r="C313" s="36">
        <v>89748</v>
      </c>
      <c r="D313" s="36">
        <v>6852</v>
      </c>
      <c r="E313" s="37">
        <f t="shared" si="41"/>
        <v>13098.073555166375</v>
      </c>
      <c r="F313" s="38">
        <f t="shared" si="48"/>
        <v>0.78826303554402133</v>
      </c>
      <c r="G313" s="39">
        <f t="shared" si="42"/>
        <v>2110.9803781764485</v>
      </c>
      <c r="H313" s="39">
        <f t="shared" si="43"/>
        <v>649.83212411181285</v>
      </c>
      <c r="I313" s="37">
        <f t="shared" si="44"/>
        <v>2760.8125022882614</v>
      </c>
      <c r="J313" s="40">
        <f t="shared" si="50"/>
        <v>-210.31981854287264</v>
      </c>
      <c r="K313" s="37">
        <f t="shared" si="45"/>
        <v>2550.4926837453886</v>
      </c>
      <c r="L313" s="37">
        <f t="shared" si="46"/>
        <v>18917087.265679166</v>
      </c>
      <c r="M313" s="37">
        <f t="shared" si="47"/>
        <v>17475975.869023401</v>
      </c>
      <c r="N313" s="41">
        <f>'jan-juli'!M313</f>
        <v>17220652.453916129</v>
      </c>
      <c r="O313" s="41">
        <f t="shared" si="49"/>
        <v>255323.41510727257</v>
      </c>
      <c r="Q313" s="63"/>
      <c r="R313" s="64"/>
      <c r="S313" s="64"/>
      <c r="T313" s="64"/>
    </row>
    <row r="314" spans="1:20" s="34" customFormat="1" x14ac:dyDescent="0.3">
      <c r="A314" s="33">
        <v>1635</v>
      </c>
      <c r="B314" s="34" t="s">
        <v>366</v>
      </c>
      <c r="C314" s="36">
        <v>36194</v>
      </c>
      <c r="D314" s="36">
        <v>2567</v>
      </c>
      <c r="E314" s="37">
        <f t="shared" si="41"/>
        <v>14099.727308141799</v>
      </c>
      <c r="F314" s="38">
        <f t="shared" si="48"/>
        <v>0.84854416196761173</v>
      </c>
      <c r="G314" s="39">
        <f t="shared" si="42"/>
        <v>1509.9881263911941</v>
      </c>
      <c r="H314" s="39">
        <f t="shared" si="43"/>
        <v>299.25331057041438</v>
      </c>
      <c r="I314" s="37">
        <f t="shared" si="44"/>
        <v>1809.2414369616085</v>
      </c>
      <c r="J314" s="40">
        <f t="shared" si="50"/>
        <v>-210.31981854287264</v>
      </c>
      <c r="K314" s="37">
        <f t="shared" si="45"/>
        <v>1598.921618418736</v>
      </c>
      <c r="L314" s="37">
        <f t="shared" si="46"/>
        <v>4644322.7686804496</v>
      </c>
      <c r="M314" s="37">
        <f t="shared" si="47"/>
        <v>4104431.7944808952</v>
      </c>
      <c r="N314" s="41">
        <f>'jan-juli'!M314</f>
        <v>3898470.1108001624</v>
      </c>
      <c r="O314" s="41">
        <f t="shared" si="49"/>
        <v>205961.68368073273</v>
      </c>
      <c r="Q314" s="63"/>
      <c r="R314" s="64"/>
      <c r="S314" s="64"/>
      <c r="T314" s="64"/>
    </row>
    <row r="315" spans="1:20" s="34" customFormat="1" x14ac:dyDescent="0.3">
      <c r="A315" s="33">
        <v>1636</v>
      </c>
      <c r="B315" s="34" t="s">
        <v>367</v>
      </c>
      <c r="C315" s="36">
        <v>46759</v>
      </c>
      <c r="D315" s="36">
        <v>3967</v>
      </c>
      <c r="E315" s="37">
        <f t="shared" si="41"/>
        <v>11786.992689689941</v>
      </c>
      <c r="F315" s="38">
        <f t="shared" si="48"/>
        <v>0.70936009012144863</v>
      </c>
      <c r="G315" s="39">
        <f t="shared" si="42"/>
        <v>2897.6288974623085</v>
      </c>
      <c r="H315" s="39">
        <f t="shared" si="43"/>
        <v>1108.7104270285645</v>
      </c>
      <c r="I315" s="37">
        <f t="shared" si="44"/>
        <v>4006.339324490873</v>
      </c>
      <c r="J315" s="40">
        <f t="shared" si="50"/>
        <v>-210.31981854287264</v>
      </c>
      <c r="K315" s="37">
        <f t="shared" si="45"/>
        <v>3796.0195059480002</v>
      </c>
      <c r="L315" s="37">
        <f t="shared" si="46"/>
        <v>15893148.100255294</v>
      </c>
      <c r="M315" s="37">
        <f t="shared" si="47"/>
        <v>15058809.380095717</v>
      </c>
      <c r="N315" s="41">
        <f>'jan-juli'!M315</f>
        <v>14483373.385097096</v>
      </c>
      <c r="O315" s="41">
        <f t="shared" si="49"/>
        <v>575435.99499862082</v>
      </c>
      <c r="Q315" s="63"/>
      <c r="R315" s="64"/>
      <c r="S315" s="64"/>
      <c r="T315" s="64"/>
    </row>
    <row r="316" spans="1:20" s="34" customFormat="1" x14ac:dyDescent="0.3">
      <c r="A316" s="33">
        <v>1638</v>
      </c>
      <c r="B316" s="34" t="s">
        <v>368</v>
      </c>
      <c r="C316" s="36">
        <v>156177</v>
      </c>
      <c r="D316" s="36">
        <v>11722</v>
      </c>
      <c r="E316" s="37">
        <f t="shared" si="41"/>
        <v>13323.408974577716</v>
      </c>
      <c r="F316" s="38">
        <f t="shared" si="48"/>
        <v>0.80182408182862619</v>
      </c>
      <c r="G316" s="39">
        <f t="shared" si="42"/>
        <v>1975.7791265296437</v>
      </c>
      <c r="H316" s="39">
        <f t="shared" si="43"/>
        <v>570.9647273178432</v>
      </c>
      <c r="I316" s="37">
        <f t="shared" si="44"/>
        <v>2546.7438538474871</v>
      </c>
      <c r="J316" s="40">
        <f t="shared" si="50"/>
        <v>-210.31981854287264</v>
      </c>
      <c r="K316" s="37">
        <f t="shared" si="45"/>
        <v>2336.4240353046143</v>
      </c>
      <c r="L316" s="37">
        <f t="shared" si="46"/>
        <v>29852931.454800244</v>
      </c>
      <c r="M316" s="37">
        <f t="shared" si="47"/>
        <v>27387562.541840687</v>
      </c>
      <c r="N316" s="41">
        <f>'jan-juli'!M316</f>
        <v>25920119.20093476</v>
      </c>
      <c r="O316" s="41">
        <f t="shared" si="49"/>
        <v>1467443.3409059271</v>
      </c>
      <c r="Q316" s="63"/>
      <c r="R316" s="64"/>
      <c r="S316" s="64"/>
      <c r="T316" s="64"/>
    </row>
    <row r="317" spans="1:20" s="34" customFormat="1" x14ac:dyDescent="0.3">
      <c r="A317" s="33">
        <v>1640</v>
      </c>
      <c r="B317" s="34" t="s">
        <v>369</v>
      </c>
      <c r="C317" s="36">
        <v>78592</v>
      </c>
      <c r="D317" s="36">
        <v>5593</v>
      </c>
      <c r="E317" s="37">
        <f t="shared" si="41"/>
        <v>14051.85052744502</v>
      </c>
      <c r="F317" s="38">
        <f t="shared" si="48"/>
        <v>0.845662860658288</v>
      </c>
      <c r="G317" s="39">
        <f t="shared" si="42"/>
        <v>1538.7141948092615</v>
      </c>
      <c r="H317" s="39">
        <f t="shared" si="43"/>
        <v>316.01018381428702</v>
      </c>
      <c r="I317" s="37">
        <f t="shared" si="44"/>
        <v>1854.7243786235485</v>
      </c>
      <c r="J317" s="40">
        <f t="shared" si="50"/>
        <v>-210.31981854287264</v>
      </c>
      <c r="K317" s="37">
        <f t="shared" si="45"/>
        <v>1644.404560080676</v>
      </c>
      <c r="L317" s="37">
        <f t="shared" si="46"/>
        <v>10373473.449641507</v>
      </c>
      <c r="M317" s="37">
        <f t="shared" si="47"/>
        <v>9197154.7045312207</v>
      </c>
      <c r="N317" s="41">
        <f>'jan-juli'!M317</f>
        <v>8935641.8308162466</v>
      </c>
      <c r="O317" s="41">
        <f t="shared" si="49"/>
        <v>261512.87371497415</v>
      </c>
      <c r="Q317" s="63"/>
      <c r="R317" s="64"/>
      <c r="S317" s="64"/>
      <c r="T317" s="64"/>
    </row>
    <row r="318" spans="1:20" s="34" customFormat="1" x14ac:dyDescent="0.3">
      <c r="A318" s="33">
        <v>1644</v>
      </c>
      <c r="B318" s="34" t="s">
        <v>370</v>
      </c>
      <c r="C318" s="36">
        <v>23587</v>
      </c>
      <c r="D318" s="36">
        <v>2014</v>
      </c>
      <c r="E318" s="37">
        <f t="shared" si="41"/>
        <v>11711.519364448857</v>
      </c>
      <c r="F318" s="38">
        <f t="shared" si="48"/>
        <v>0.70481798458153344</v>
      </c>
      <c r="G318" s="39">
        <f t="shared" si="42"/>
        <v>2942.9128926069593</v>
      </c>
      <c r="H318" s="39">
        <f t="shared" si="43"/>
        <v>1135.1260908629438</v>
      </c>
      <c r="I318" s="37">
        <f t="shared" si="44"/>
        <v>4078.0389834699031</v>
      </c>
      <c r="J318" s="40">
        <f t="shared" si="50"/>
        <v>-210.31981854287264</v>
      </c>
      <c r="K318" s="37">
        <f t="shared" si="45"/>
        <v>3867.7191649270303</v>
      </c>
      <c r="L318" s="37">
        <f t="shared" si="46"/>
        <v>8213170.5127083845</v>
      </c>
      <c r="M318" s="37">
        <f t="shared" si="47"/>
        <v>7789586.3981630392</v>
      </c>
      <c r="N318" s="41">
        <f>'jan-juli'!M318</f>
        <v>7455340.0674528731</v>
      </c>
      <c r="O318" s="41">
        <f t="shared" si="49"/>
        <v>334246.33071016613</v>
      </c>
      <c r="Q318" s="63"/>
      <c r="R318" s="64"/>
      <c r="S318" s="64"/>
      <c r="T318" s="64"/>
    </row>
    <row r="319" spans="1:20" s="34" customFormat="1" x14ac:dyDescent="0.3">
      <c r="A319" s="33">
        <v>1648</v>
      </c>
      <c r="B319" s="34" t="s">
        <v>371</v>
      </c>
      <c r="C319" s="36">
        <v>74562</v>
      </c>
      <c r="D319" s="36">
        <v>6336</v>
      </c>
      <c r="E319" s="37">
        <f t="shared" si="41"/>
        <v>11767.992424242424</v>
      </c>
      <c r="F319" s="38">
        <f t="shared" si="48"/>
        <v>0.70821662372887406</v>
      </c>
      <c r="G319" s="39">
        <f t="shared" si="42"/>
        <v>2909.0290567308189</v>
      </c>
      <c r="H319" s="39">
        <f t="shared" si="43"/>
        <v>1115.3605199351955</v>
      </c>
      <c r="I319" s="37">
        <f t="shared" si="44"/>
        <v>4024.3895766660144</v>
      </c>
      <c r="J319" s="40">
        <f t="shared" si="50"/>
        <v>-210.31981854287264</v>
      </c>
      <c r="K319" s="37">
        <f t="shared" si="45"/>
        <v>3814.0697581231416</v>
      </c>
      <c r="L319" s="37">
        <f t="shared" si="46"/>
        <v>25498532.357755866</v>
      </c>
      <c r="M319" s="37">
        <f t="shared" si="47"/>
        <v>24165945.987468224</v>
      </c>
      <c r="N319" s="41">
        <f>'jan-juli'!M319</f>
        <v>24133163.389960978</v>
      </c>
      <c r="O319" s="41">
        <f t="shared" si="49"/>
        <v>32782.597507245839</v>
      </c>
      <c r="Q319" s="63"/>
      <c r="R319" s="64"/>
      <c r="S319" s="64"/>
      <c r="T319" s="64"/>
    </row>
    <row r="320" spans="1:20" s="34" customFormat="1" x14ac:dyDescent="0.3">
      <c r="A320" s="33">
        <v>1653</v>
      </c>
      <c r="B320" s="34" t="s">
        <v>372</v>
      </c>
      <c r="C320" s="36">
        <v>212999</v>
      </c>
      <c r="D320" s="36">
        <v>15916</v>
      </c>
      <c r="E320" s="37">
        <f t="shared" si="41"/>
        <v>13382.696657451621</v>
      </c>
      <c r="F320" s="38">
        <f t="shared" si="48"/>
        <v>0.80539210949893358</v>
      </c>
      <c r="G320" s="39">
        <f t="shared" si="42"/>
        <v>1940.2065168053009</v>
      </c>
      <c r="H320" s="39">
        <f t="shared" si="43"/>
        <v>550.21403831197665</v>
      </c>
      <c r="I320" s="37">
        <f t="shared" si="44"/>
        <v>2490.4205551172777</v>
      </c>
      <c r="J320" s="40">
        <f t="shared" si="50"/>
        <v>-210.31981854287264</v>
      </c>
      <c r="K320" s="37">
        <f t="shared" si="45"/>
        <v>2280.1007365744049</v>
      </c>
      <c r="L320" s="37">
        <f t="shared" si="46"/>
        <v>39637533.555246592</v>
      </c>
      <c r="M320" s="37">
        <f t="shared" si="47"/>
        <v>36290083.323318228</v>
      </c>
      <c r="N320" s="41">
        <f>'jan-juli'!M320</f>
        <v>35260875.081221424</v>
      </c>
      <c r="O320" s="41">
        <f t="shared" si="49"/>
        <v>1029208.2420968041</v>
      </c>
      <c r="Q320" s="63"/>
      <c r="R320" s="64"/>
      <c r="S320" s="64"/>
      <c r="T320" s="64"/>
    </row>
    <row r="321" spans="1:20" s="34" customFormat="1" x14ac:dyDescent="0.3">
      <c r="A321" s="33">
        <v>1657</v>
      </c>
      <c r="B321" s="34" t="s">
        <v>373</v>
      </c>
      <c r="C321" s="36">
        <v>95318</v>
      </c>
      <c r="D321" s="36">
        <v>7668</v>
      </c>
      <c r="E321" s="37">
        <f t="shared" si="41"/>
        <v>12430.620761606677</v>
      </c>
      <c r="F321" s="38">
        <f t="shared" si="48"/>
        <v>0.74809465788773777</v>
      </c>
      <c r="G321" s="39">
        <f t="shared" si="42"/>
        <v>2511.4520543122676</v>
      </c>
      <c r="H321" s="39">
        <f t="shared" si="43"/>
        <v>883.44060185770707</v>
      </c>
      <c r="I321" s="37">
        <f t="shared" si="44"/>
        <v>3394.8926561699745</v>
      </c>
      <c r="J321" s="40">
        <f t="shared" si="50"/>
        <v>-210.31981854287264</v>
      </c>
      <c r="K321" s="37">
        <f t="shared" si="45"/>
        <v>3184.5728376271018</v>
      </c>
      <c r="L321" s="37">
        <f t="shared" si="46"/>
        <v>26032036.887511365</v>
      </c>
      <c r="M321" s="37">
        <f t="shared" si="47"/>
        <v>24419304.518924616</v>
      </c>
      <c r="N321" s="41">
        <f>'jan-juli'!M321</f>
        <v>23315338.648077771</v>
      </c>
      <c r="O321" s="41">
        <f t="shared" si="49"/>
        <v>1103965.8708468452</v>
      </c>
      <c r="Q321" s="63"/>
      <c r="R321" s="64"/>
      <c r="S321" s="64"/>
      <c r="T321" s="64"/>
    </row>
    <row r="322" spans="1:20" s="34" customFormat="1" x14ac:dyDescent="0.3">
      <c r="A322" s="33">
        <v>1662</v>
      </c>
      <c r="B322" s="34" t="s">
        <v>374</v>
      </c>
      <c r="C322" s="36">
        <v>85409</v>
      </c>
      <c r="D322" s="36">
        <v>5995</v>
      </c>
      <c r="E322" s="37">
        <f t="shared" si="41"/>
        <v>14246.705587989991</v>
      </c>
      <c r="F322" s="38">
        <f t="shared" si="48"/>
        <v>0.85738955014963758</v>
      </c>
      <c r="G322" s="39">
        <f t="shared" si="42"/>
        <v>1421.8011584822791</v>
      </c>
      <c r="H322" s="39">
        <f t="shared" si="43"/>
        <v>247.81091262354718</v>
      </c>
      <c r="I322" s="37">
        <f t="shared" si="44"/>
        <v>1669.6120711058263</v>
      </c>
      <c r="J322" s="40">
        <f t="shared" si="50"/>
        <v>-210.31981854287264</v>
      </c>
      <c r="K322" s="37">
        <f t="shared" si="45"/>
        <v>1459.2922525629538</v>
      </c>
      <c r="L322" s="37">
        <f t="shared" si="46"/>
        <v>10009324.366279429</v>
      </c>
      <c r="M322" s="37">
        <f t="shared" si="47"/>
        <v>8748457.054114908</v>
      </c>
      <c r="N322" s="41">
        <f>'jan-juli'!M322</f>
        <v>8315855.9852929367</v>
      </c>
      <c r="O322" s="41">
        <f t="shared" si="49"/>
        <v>432601.0688219713</v>
      </c>
      <c r="Q322" s="63"/>
      <c r="R322" s="64"/>
      <c r="S322" s="64"/>
      <c r="T322" s="64"/>
    </row>
    <row r="323" spans="1:20" s="34" customFormat="1" x14ac:dyDescent="0.3">
      <c r="A323" s="33">
        <v>1663</v>
      </c>
      <c r="B323" s="34" t="s">
        <v>375</v>
      </c>
      <c r="C323" s="36">
        <v>199336</v>
      </c>
      <c r="D323" s="36">
        <v>13498</v>
      </c>
      <c r="E323" s="37">
        <f t="shared" si="41"/>
        <v>14767.817454437694</v>
      </c>
      <c r="F323" s="38">
        <f t="shared" si="48"/>
        <v>0.88875089653191175</v>
      </c>
      <c r="G323" s="39">
        <f t="shared" si="42"/>
        <v>1109.1340386136569</v>
      </c>
      <c r="H323" s="39">
        <f t="shared" si="43"/>
        <v>65.421759366850978</v>
      </c>
      <c r="I323" s="37">
        <f t="shared" si="44"/>
        <v>1174.5557979805078</v>
      </c>
      <c r="J323" s="40">
        <f t="shared" si="50"/>
        <v>-210.31981854287264</v>
      </c>
      <c r="K323" s="37">
        <f t="shared" si="45"/>
        <v>964.23597943763514</v>
      </c>
      <c r="L323" s="37">
        <f t="shared" si="46"/>
        <v>15854154.161140895</v>
      </c>
      <c r="M323" s="37">
        <f t="shared" si="47"/>
        <v>13015257.250449199</v>
      </c>
      <c r="N323" s="41">
        <f>'jan-juli'!M323</f>
        <v>12649736.211757153</v>
      </c>
      <c r="O323" s="41">
        <f t="shared" si="49"/>
        <v>365521.03869204596</v>
      </c>
      <c r="Q323" s="63"/>
      <c r="R323" s="64"/>
      <c r="S323" s="64"/>
      <c r="T323" s="64"/>
    </row>
    <row r="324" spans="1:20" s="34" customFormat="1" x14ac:dyDescent="0.3">
      <c r="A324" s="33">
        <v>1664</v>
      </c>
      <c r="B324" s="34" t="s">
        <v>376</v>
      </c>
      <c r="C324" s="36">
        <v>54091</v>
      </c>
      <c r="D324" s="36">
        <v>4078</v>
      </c>
      <c r="E324" s="37">
        <f t="shared" si="41"/>
        <v>13264.100049043649</v>
      </c>
      <c r="F324" s="38">
        <f t="shared" si="48"/>
        <v>0.79825477574102233</v>
      </c>
      <c r="G324" s="39">
        <f t="shared" si="42"/>
        <v>2011.3644818500841</v>
      </c>
      <c r="H324" s="39">
        <f t="shared" si="43"/>
        <v>591.72285125476674</v>
      </c>
      <c r="I324" s="37">
        <f t="shared" si="44"/>
        <v>2603.0873331048506</v>
      </c>
      <c r="J324" s="40">
        <f t="shared" si="50"/>
        <v>-210.31981854287264</v>
      </c>
      <c r="K324" s="37">
        <f t="shared" si="45"/>
        <v>2392.7675145619778</v>
      </c>
      <c r="L324" s="37">
        <f t="shared" si="46"/>
        <v>10615390.14440158</v>
      </c>
      <c r="M324" s="37">
        <f t="shared" si="47"/>
        <v>9757705.9243837446</v>
      </c>
      <c r="N324" s="41">
        <f>'jan-juli'!M324</f>
        <v>9270496.3232734911</v>
      </c>
      <c r="O324" s="41">
        <f t="shared" si="49"/>
        <v>487209.60111025348</v>
      </c>
      <c r="Q324" s="63"/>
      <c r="R324" s="64"/>
      <c r="S324" s="64"/>
      <c r="T324" s="64"/>
    </row>
    <row r="325" spans="1:20" s="34" customFormat="1" x14ac:dyDescent="0.3">
      <c r="A325" s="33">
        <v>1665</v>
      </c>
      <c r="B325" s="34" t="s">
        <v>377</v>
      </c>
      <c r="C325" s="36">
        <v>26046</v>
      </c>
      <c r="D325" s="36">
        <v>863</v>
      </c>
      <c r="E325" s="37">
        <f t="shared" si="41"/>
        <v>30180.764774044033</v>
      </c>
      <c r="F325" s="38">
        <f t="shared" si="48"/>
        <v>1.8163267411522663</v>
      </c>
      <c r="G325" s="39">
        <f t="shared" si="42"/>
        <v>-8138.6343531501461</v>
      </c>
      <c r="H325" s="39">
        <f t="shared" si="43"/>
        <v>0</v>
      </c>
      <c r="I325" s="37">
        <f t="shared" si="44"/>
        <v>-8138.6343531501461</v>
      </c>
      <c r="J325" s="40">
        <f t="shared" si="50"/>
        <v>-210.31981854287264</v>
      </c>
      <c r="K325" s="37">
        <f t="shared" si="45"/>
        <v>-8348.954171693018</v>
      </c>
      <c r="L325" s="37">
        <f t="shared" si="46"/>
        <v>-7023641.4467685763</v>
      </c>
      <c r="M325" s="37">
        <f t="shared" si="47"/>
        <v>-7205147.4501710748</v>
      </c>
      <c r="N325" s="41">
        <f>'jan-juli'!M325</f>
        <v>-7224286.9260835135</v>
      </c>
      <c r="O325" s="41">
        <f t="shared" si="49"/>
        <v>19139.475912438706</v>
      </c>
      <c r="Q325" s="63"/>
      <c r="R325" s="64"/>
      <c r="S325" s="64"/>
      <c r="T325" s="64"/>
    </row>
    <row r="326" spans="1:20" s="34" customFormat="1" x14ac:dyDescent="0.3">
      <c r="A326" s="33">
        <v>1702</v>
      </c>
      <c r="B326" s="34" t="s">
        <v>378</v>
      </c>
      <c r="C326" s="36">
        <v>266311</v>
      </c>
      <c r="D326" s="36">
        <v>21650</v>
      </c>
      <c r="E326" s="37">
        <f t="shared" si="41"/>
        <v>12300.739030023095</v>
      </c>
      <c r="F326" s="38">
        <f t="shared" si="48"/>
        <v>0.74027816735051633</v>
      </c>
      <c r="G326" s="39">
        <f t="shared" si="42"/>
        <v>2589.3810932624169</v>
      </c>
      <c r="H326" s="39">
        <f t="shared" si="43"/>
        <v>928.89920791196084</v>
      </c>
      <c r="I326" s="37">
        <f t="shared" si="44"/>
        <v>3518.2803011743777</v>
      </c>
      <c r="J326" s="40">
        <f t="shared" si="50"/>
        <v>-210.31981854287264</v>
      </c>
      <c r="K326" s="37">
        <f t="shared" si="45"/>
        <v>3307.9604826315049</v>
      </c>
      <c r="L326" s="37">
        <f t="shared" si="46"/>
        <v>76170768.520425275</v>
      </c>
      <c r="M326" s="37">
        <f t="shared" si="47"/>
        <v>71617344.448972076</v>
      </c>
      <c r="N326" s="41">
        <f>'jan-juli'!M326</f>
        <v>68538309.563234702</v>
      </c>
      <c r="O326" s="41">
        <f t="shared" si="49"/>
        <v>3079034.8857373744</v>
      </c>
      <c r="Q326" s="63"/>
      <c r="R326" s="64"/>
      <c r="S326" s="64"/>
      <c r="T326" s="64"/>
    </row>
    <row r="327" spans="1:20" s="34" customFormat="1" x14ac:dyDescent="0.3">
      <c r="A327" s="33">
        <v>1703</v>
      </c>
      <c r="B327" s="34" t="s">
        <v>379</v>
      </c>
      <c r="C327" s="36">
        <v>168657</v>
      </c>
      <c r="D327" s="36">
        <v>13026</v>
      </c>
      <c r="E327" s="37">
        <f t="shared" si="41"/>
        <v>12947.719944725934</v>
      </c>
      <c r="F327" s="38">
        <f t="shared" si="48"/>
        <v>0.77921451456331292</v>
      </c>
      <c r="G327" s="39">
        <f t="shared" si="42"/>
        <v>2201.1925444407134</v>
      </c>
      <c r="H327" s="39">
        <f t="shared" si="43"/>
        <v>702.45588776596719</v>
      </c>
      <c r="I327" s="37">
        <f t="shared" si="44"/>
        <v>2903.6484322066808</v>
      </c>
      <c r="J327" s="40">
        <f t="shared" si="50"/>
        <v>-210.31981854287264</v>
      </c>
      <c r="K327" s="37">
        <f t="shared" si="45"/>
        <v>2693.328613663808</v>
      </c>
      <c r="L327" s="37">
        <f t="shared" si="46"/>
        <v>37822924.477924228</v>
      </c>
      <c r="M327" s="37">
        <f t="shared" si="47"/>
        <v>35083298.521584764</v>
      </c>
      <c r="N327" s="41">
        <f>'jan-juli'!M327</f>
        <v>33639659.39356561</v>
      </c>
      <c r="O327" s="41">
        <f t="shared" si="49"/>
        <v>1443639.1280191541</v>
      </c>
      <c r="Q327" s="63"/>
      <c r="R327" s="64"/>
      <c r="S327" s="64"/>
      <c r="T327" s="64"/>
    </row>
    <row r="328" spans="1:20" s="34" customFormat="1" x14ac:dyDescent="0.3">
      <c r="A328" s="33">
        <v>1711</v>
      </c>
      <c r="B328" s="34" t="s">
        <v>380</v>
      </c>
      <c r="C328" s="36">
        <v>33986</v>
      </c>
      <c r="D328" s="36">
        <v>2558</v>
      </c>
      <c r="E328" s="37">
        <f t="shared" ref="E328:E391" si="51">(C328*1000)/D328</f>
        <v>13286.161063330726</v>
      </c>
      <c r="F328" s="38">
        <f t="shared" si="48"/>
        <v>0.79958244289878178</v>
      </c>
      <c r="G328" s="39">
        <f t="shared" ref="G328:G391" si="52">(E$437-E328)*0.6</f>
        <v>1998.1278732778376</v>
      </c>
      <c r="H328" s="39">
        <f t="shared" ref="H328:H391" si="53">IF(E328&gt;=E$437*0.9,0,IF(E328&lt;0.9*E$437,(E$437*0.9-E328)*0.35))</f>
        <v>584.00149625428969</v>
      </c>
      <c r="I328" s="37">
        <f t="shared" ref="I328:I391" si="54">G328+H328</f>
        <v>2582.1293695321274</v>
      </c>
      <c r="J328" s="40">
        <f t="shared" si="50"/>
        <v>-210.31981854287264</v>
      </c>
      <c r="K328" s="37">
        <f t="shared" ref="K328:K391" si="55">I328+J328</f>
        <v>2371.8095509892546</v>
      </c>
      <c r="L328" s="37">
        <f t="shared" ref="L328:L391" si="56">(I328*D328)</f>
        <v>6605086.9272631817</v>
      </c>
      <c r="M328" s="37">
        <f t="shared" ref="M328:M391" si="57">(K328*D328)</f>
        <v>6067088.8314305134</v>
      </c>
      <c r="N328" s="41">
        <f>'jan-juli'!M328</f>
        <v>5622764.1968939677</v>
      </c>
      <c r="O328" s="41">
        <f t="shared" si="49"/>
        <v>444324.63453654572</v>
      </c>
      <c r="Q328" s="63"/>
      <c r="R328" s="64"/>
      <c r="S328" s="64"/>
      <c r="T328" s="64"/>
    </row>
    <row r="329" spans="1:20" s="34" customFormat="1" x14ac:dyDescent="0.3">
      <c r="A329" s="33">
        <v>1714</v>
      </c>
      <c r="B329" s="34" t="s">
        <v>381</v>
      </c>
      <c r="C329" s="36">
        <v>308631</v>
      </c>
      <c r="D329" s="36">
        <v>22957</v>
      </c>
      <c r="E329" s="37">
        <f t="shared" si="51"/>
        <v>13443.873328396567</v>
      </c>
      <c r="F329" s="38">
        <f t="shared" ref="F329:F392" si="58">IF(ISNUMBER(C329),E329/E$437,"")</f>
        <v>0.80907381949547885</v>
      </c>
      <c r="G329" s="39">
        <f t="shared" si="52"/>
        <v>1903.5005142383334</v>
      </c>
      <c r="H329" s="39">
        <f t="shared" si="53"/>
        <v>528.80220348124567</v>
      </c>
      <c r="I329" s="37">
        <f t="shared" si="54"/>
        <v>2432.3027177195791</v>
      </c>
      <c r="J329" s="40">
        <f t="shared" si="50"/>
        <v>-210.31981854287264</v>
      </c>
      <c r="K329" s="37">
        <f t="shared" si="55"/>
        <v>2221.9828991767063</v>
      </c>
      <c r="L329" s="37">
        <f t="shared" si="56"/>
        <v>55838373.490688376</v>
      </c>
      <c r="M329" s="37">
        <f t="shared" si="57"/>
        <v>51010061.416399643</v>
      </c>
      <c r="N329" s="41">
        <f>'jan-juli'!M329</f>
        <v>49526101.727167629</v>
      </c>
      <c r="O329" s="41">
        <f t="shared" ref="O329:O392" si="59">M329-N329</f>
        <v>1483959.6892320141</v>
      </c>
      <c r="Q329" s="63"/>
      <c r="R329" s="64"/>
      <c r="S329" s="64"/>
      <c r="T329" s="64"/>
    </row>
    <row r="330" spans="1:20" s="34" customFormat="1" x14ac:dyDescent="0.3">
      <c r="A330" s="33">
        <v>1717</v>
      </c>
      <c r="B330" s="34" t="s">
        <v>382</v>
      </c>
      <c r="C330" s="36">
        <v>27856</v>
      </c>
      <c r="D330" s="36">
        <v>2624</v>
      </c>
      <c r="E330" s="37">
        <f t="shared" si="51"/>
        <v>10615.853658536585</v>
      </c>
      <c r="F330" s="38">
        <f t="shared" si="58"/>
        <v>0.63887906832439989</v>
      </c>
      <c r="G330" s="39">
        <f t="shared" si="52"/>
        <v>3600.3123161543222</v>
      </c>
      <c r="H330" s="39">
        <f t="shared" si="53"/>
        <v>1518.6090879322389</v>
      </c>
      <c r="I330" s="37">
        <f t="shared" si="54"/>
        <v>5118.9214040865609</v>
      </c>
      <c r="J330" s="40">
        <f t="shared" ref="J330:J393" si="60">I$439</f>
        <v>-210.31981854287264</v>
      </c>
      <c r="K330" s="37">
        <f t="shared" si="55"/>
        <v>4908.6015855436881</v>
      </c>
      <c r="L330" s="37">
        <f t="shared" si="56"/>
        <v>13432049.764323136</v>
      </c>
      <c r="M330" s="37">
        <f t="shared" si="57"/>
        <v>12880170.560466638</v>
      </c>
      <c r="N330" s="41">
        <f>'jan-juli'!M330</f>
        <v>12542557.565539392</v>
      </c>
      <c r="O330" s="41">
        <f t="shared" si="59"/>
        <v>337612.99492724612</v>
      </c>
      <c r="Q330" s="63"/>
      <c r="R330" s="64"/>
      <c r="S330" s="64"/>
      <c r="T330" s="64"/>
    </row>
    <row r="331" spans="1:20" s="34" customFormat="1" x14ac:dyDescent="0.3">
      <c r="A331" s="33">
        <v>1718</v>
      </c>
      <c r="B331" s="34" t="s">
        <v>383</v>
      </c>
      <c r="C331" s="36">
        <v>39969</v>
      </c>
      <c r="D331" s="36">
        <v>3506</v>
      </c>
      <c r="E331" s="37">
        <f t="shared" si="51"/>
        <v>11400.171135196806</v>
      </c>
      <c r="F331" s="38">
        <f t="shared" si="58"/>
        <v>0.68608054970091514</v>
      </c>
      <c r="G331" s="39">
        <f t="shared" si="52"/>
        <v>3129.7218301581897</v>
      </c>
      <c r="H331" s="39">
        <f t="shared" si="53"/>
        <v>1244.0979711011619</v>
      </c>
      <c r="I331" s="37">
        <f t="shared" si="54"/>
        <v>4373.8198012593512</v>
      </c>
      <c r="J331" s="40">
        <f t="shared" si="60"/>
        <v>-210.31981854287264</v>
      </c>
      <c r="K331" s="37">
        <f t="shared" si="55"/>
        <v>4163.4999827164784</v>
      </c>
      <c r="L331" s="37">
        <f t="shared" si="56"/>
        <v>15334612.223215286</v>
      </c>
      <c r="M331" s="37">
        <f t="shared" si="57"/>
        <v>14597230.939403974</v>
      </c>
      <c r="N331" s="41">
        <f>'jan-juli'!M331</f>
        <v>14324237.128346462</v>
      </c>
      <c r="O331" s="41">
        <f t="shared" si="59"/>
        <v>272993.81105751172</v>
      </c>
      <c r="Q331" s="63"/>
      <c r="R331" s="64"/>
      <c r="S331" s="64"/>
      <c r="T331" s="64"/>
    </row>
    <row r="332" spans="1:20" s="34" customFormat="1" x14ac:dyDescent="0.3">
      <c r="A332" s="33">
        <v>1719</v>
      </c>
      <c r="B332" s="34" t="s">
        <v>384</v>
      </c>
      <c r="C332" s="36">
        <v>243972</v>
      </c>
      <c r="D332" s="36">
        <v>19474</v>
      </c>
      <c r="E332" s="37">
        <f t="shared" si="51"/>
        <v>12528.08873369621</v>
      </c>
      <c r="F332" s="38">
        <f t="shared" si="58"/>
        <v>0.75396043648670663</v>
      </c>
      <c r="G332" s="39">
        <f t="shared" si="52"/>
        <v>2452.9712710585477</v>
      </c>
      <c r="H332" s="39">
        <f t="shared" si="53"/>
        <v>849.32681162637061</v>
      </c>
      <c r="I332" s="37">
        <f t="shared" si="54"/>
        <v>3302.2980826849184</v>
      </c>
      <c r="J332" s="40">
        <f t="shared" si="60"/>
        <v>-210.31981854287264</v>
      </c>
      <c r="K332" s="37">
        <f t="shared" si="55"/>
        <v>3091.9782641420456</v>
      </c>
      <c r="L332" s="37">
        <f t="shared" si="56"/>
        <v>64308952.862206101</v>
      </c>
      <c r="M332" s="37">
        <f t="shared" si="57"/>
        <v>60213184.715902194</v>
      </c>
      <c r="N332" s="41">
        <f>'jan-juli'!M332</f>
        <v>58887363.045470342</v>
      </c>
      <c r="O332" s="41">
        <f t="shared" si="59"/>
        <v>1325821.6704318523</v>
      </c>
      <c r="Q332" s="63"/>
      <c r="R332" s="64"/>
      <c r="S332" s="64"/>
      <c r="T332" s="64"/>
    </row>
    <row r="333" spans="1:20" s="34" customFormat="1" x14ac:dyDescent="0.3">
      <c r="A333" s="33">
        <v>1721</v>
      </c>
      <c r="B333" s="34" t="s">
        <v>385</v>
      </c>
      <c r="C333" s="36">
        <v>175620</v>
      </c>
      <c r="D333" s="36">
        <v>14809</v>
      </c>
      <c r="E333" s="37">
        <f t="shared" si="51"/>
        <v>11859.004659328786</v>
      </c>
      <c r="F333" s="38">
        <f t="shared" si="58"/>
        <v>0.7136938857398607</v>
      </c>
      <c r="G333" s="39">
        <f t="shared" si="52"/>
        <v>2854.4217156790019</v>
      </c>
      <c r="H333" s="39">
        <f t="shared" si="53"/>
        <v>1083.5062376549688</v>
      </c>
      <c r="I333" s="37">
        <f t="shared" si="54"/>
        <v>3937.9279533339704</v>
      </c>
      <c r="J333" s="40">
        <f t="shared" si="60"/>
        <v>-210.31981854287264</v>
      </c>
      <c r="K333" s="37">
        <f t="shared" si="55"/>
        <v>3727.6081347910977</v>
      </c>
      <c r="L333" s="37">
        <f t="shared" si="56"/>
        <v>58316775.060922772</v>
      </c>
      <c r="M333" s="37">
        <f t="shared" si="57"/>
        <v>55202148.868121363</v>
      </c>
      <c r="N333" s="41">
        <f>'jan-juli'!M333</f>
        <v>53650697.670759484</v>
      </c>
      <c r="O333" s="41">
        <f t="shared" si="59"/>
        <v>1551451.1973618791</v>
      </c>
      <c r="Q333" s="63"/>
      <c r="R333" s="64"/>
      <c r="S333" s="64"/>
      <c r="T333" s="64"/>
    </row>
    <row r="334" spans="1:20" s="34" customFormat="1" x14ac:dyDescent="0.3">
      <c r="A334" s="33">
        <v>1724</v>
      </c>
      <c r="B334" s="34" t="s">
        <v>386</v>
      </c>
      <c r="C334" s="36">
        <v>28810</v>
      </c>
      <c r="D334" s="36">
        <v>2547</v>
      </c>
      <c r="E334" s="37">
        <f t="shared" si="51"/>
        <v>11311.346682371417</v>
      </c>
      <c r="F334" s="38">
        <f t="shared" si="58"/>
        <v>0.68073495192886257</v>
      </c>
      <c r="G334" s="39">
        <f t="shared" si="52"/>
        <v>3183.0165018534231</v>
      </c>
      <c r="H334" s="39">
        <f t="shared" si="53"/>
        <v>1275.1865295900479</v>
      </c>
      <c r="I334" s="37">
        <f t="shared" si="54"/>
        <v>4458.2030314434705</v>
      </c>
      <c r="J334" s="40">
        <f t="shared" si="60"/>
        <v>-210.31981854287264</v>
      </c>
      <c r="K334" s="37">
        <f t="shared" si="55"/>
        <v>4247.8832129005978</v>
      </c>
      <c r="L334" s="37">
        <f t="shared" si="56"/>
        <v>11355043.121086519</v>
      </c>
      <c r="M334" s="37">
        <f t="shared" si="57"/>
        <v>10819358.543257823</v>
      </c>
      <c r="N334" s="41">
        <f>'jan-juli'!M334</f>
        <v>10340623.635453066</v>
      </c>
      <c r="O334" s="41">
        <f t="shared" si="59"/>
        <v>478734.90780475736</v>
      </c>
      <c r="Q334" s="63"/>
      <c r="R334" s="64"/>
      <c r="S334" s="64"/>
      <c r="T334" s="64"/>
    </row>
    <row r="335" spans="1:20" s="34" customFormat="1" x14ac:dyDescent="0.3">
      <c r="A335" s="33">
        <v>1725</v>
      </c>
      <c r="B335" s="34" t="s">
        <v>387</v>
      </c>
      <c r="C335" s="36">
        <v>16256</v>
      </c>
      <c r="D335" s="36">
        <v>1644</v>
      </c>
      <c r="E335" s="37">
        <f t="shared" si="51"/>
        <v>9888.0778588807789</v>
      </c>
      <c r="F335" s="38">
        <f t="shared" si="58"/>
        <v>0.59508035558882488</v>
      </c>
      <c r="G335" s="39">
        <f t="shared" si="52"/>
        <v>4036.977795947806</v>
      </c>
      <c r="H335" s="39">
        <f t="shared" si="53"/>
        <v>1773.3306178117714</v>
      </c>
      <c r="I335" s="37">
        <f t="shared" si="54"/>
        <v>5810.3084137595779</v>
      </c>
      <c r="J335" s="40">
        <f t="shared" si="60"/>
        <v>-210.31981854287264</v>
      </c>
      <c r="K335" s="37">
        <f t="shared" si="55"/>
        <v>5599.9885952167051</v>
      </c>
      <c r="L335" s="37">
        <f t="shared" si="56"/>
        <v>9552147.0322207455</v>
      </c>
      <c r="M335" s="37">
        <f t="shared" si="57"/>
        <v>9206381.250536263</v>
      </c>
      <c r="N335" s="41">
        <f>'jan-juli'!M335</f>
        <v>9173380.2735315394</v>
      </c>
      <c r="O335" s="41">
        <f t="shared" si="59"/>
        <v>33000.977004723623</v>
      </c>
      <c r="Q335" s="63"/>
      <c r="R335" s="64"/>
      <c r="S335" s="64"/>
      <c r="T335" s="64"/>
    </row>
    <row r="336" spans="1:20" s="34" customFormat="1" x14ac:dyDescent="0.3">
      <c r="A336" s="33">
        <v>1736</v>
      </c>
      <c r="B336" s="34" t="s">
        <v>388</v>
      </c>
      <c r="C336" s="36">
        <v>26114</v>
      </c>
      <c r="D336" s="36">
        <v>2153</v>
      </c>
      <c r="E336" s="37">
        <f t="shared" si="51"/>
        <v>12129.122155132374</v>
      </c>
      <c r="F336" s="38">
        <f t="shared" si="58"/>
        <v>0.72994998907436226</v>
      </c>
      <c r="G336" s="39">
        <f t="shared" si="52"/>
        <v>2692.351218196849</v>
      </c>
      <c r="H336" s="39">
        <f t="shared" si="53"/>
        <v>988.96511412371297</v>
      </c>
      <c r="I336" s="37">
        <f t="shared" si="54"/>
        <v>3681.3163323205617</v>
      </c>
      <c r="J336" s="40">
        <f t="shared" si="60"/>
        <v>-210.31981854287264</v>
      </c>
      <c r="K336" s="37">
        <f t="shared" si="55"/>
        <v>3470.996513777689</v>
      </c>
      <c r="L336" s="37">
        <f t="shared" si="56"/>
        <v>7925874.0634861691</v>
      </c>
      <c r="M336" s="37">
        <f t="shared" si="57"/>
        <v>7473055.4941633642</v>
      </c>
      <c r="N336" s="41">
        <f>'jan-juli'!M336</f>
        <v>7402198.0711152107</v>
      </c>
      <c r="O336" s="41">
        <f t="shared" si="59"/>
        <v>70857.42304815352</v>
      </c>
      <c r="Q336" s="63"/>
      <c r="R336" s="64"/>
      <c r="S336" s="64"/>
      <c r="T336" s="64"/>
    </row>
    <row r="337" spans="1:20" s="34" customFormat="1" x14ac:dyDescent="0.3">
      <c r="A337" s="33">
        <v>1738</v>
      </c>
      <c r="B337" s="34" t="s">
        <v>389</v>
      </c>
      <c r="C337" s="36">
        <v>18498</v>
      </c>
      <c r="D337" s="36">
        <v>1394</v>
      </c>
      <c r="E337" s="37">
        <f t="shared" si="51"/>
        <v>13269.727403156385</v>
      </c>
      <c r="F337" s="38">
        <f t="shared" si="58"/>
        <v>0.79859343892048174</v>
      </c>
      <c r="G337" s="39">
        <f t="shared" si="52"/>
        <v>2007.9880693824425</v>
      </c>
      <c r="H337" s="39">
        <f t="shared" si="53"/>
        <v>589.75327731530933</v>
      </c>
      <c r="I337" s="37">
        <f t="shared" si="54"/>
        <v>2597.7413466977519</v>
      </c>
      <c r="J337" s="40">
        <f t="shared" si="60"/>
        <v>-210.31981854287264</v>
      </c>
      <c r="K337" s="37">
        <f t="shared" si="55"/>
        <v>2387.4215281548791</v>
      </c>
      <c r="L337" s="37">
        <f t="shared" si="56"/>
        <v>3621251.4372966662</v>
      </c>
      <c r="M337" s="37">
        <f t="shared" si="57"/>
        <v>3328065.6102479016</v>
      </c>
      <c r="N337" s="41">
        <f>'jan-juli'!M337</f>
        <v>3151499.3316928027</v>
      </c>
      <c r="O337" s="41">
        <f t="shared" si="59"/>
        <v>176566.27855509892</v>
      </c>
      <c r="Q337" s="63"/>
      <c r="R337" s="64"/>
      <c r="S337" s="64"/>
      <c r="T337" s="64"/>
    </row>
    <row r="338" spans="1:20" s="34" customFormat="1" x14ac:dyDescent="0.3">
      <c r="A338" s="33">
        <v>1739</v>
      </c>
      <c r="B338" s="34" t="s">
        <v>390</v>
      </c>
      <c r="C338" s="36">
        <v>9768</v>
      </c>
      <c r="D338" s="36">
        <v>475</v>
      </c>
      <c r="E338" s="37">
        <f t="shared" si="51"/>
        <v>20564.21052631579</v>
      </c>
      <c r="F338" s="38">
        <f t="shared" si="58"/>
        <v>1.2375871111707235</v>
      </c>
      <c r="G338" s="39">
        <f t="shared" si="52"/>
        <v>-2368.7018045132004</v>
      </c>
      <c r="H338" s="39">
        <f t="shared" si="53"/>
        <v>0</v>
      </c>
      <c r="I338" s="37">
        <f t="shared" si="54"/>
        <v>-2368.7018045132004</v>
      </c>
      <c r="J338" s="40">
        <f t="shared" si="60"/>
        <v>-210.31981854287264</v>
      </c>
      <c r="K338" s="37">
        <f t="shared" si="55"/>
        <v>-2579.0216230560732</v>
      </c>
      <c r="L338" s="37">
        <f t="shared" si="56"/>
        <v>-1125133.3571437702</v>
      </c>
      <c r="M338" s="37">
        <f t="shared" si="57"/>
        <v>-1225035.2709516347</v>
      </c>
      <c r="N338" s="41">
        <f>'jan-juli'!M338</f>
        <v>-1255795.9326647383</v>
      </c>
      <c r="O338" s="41">
        <f t="shared" si="59"/>
        <v>30760.661713103531</v>
      </c>
      <c r="Q338" s="63"/>
      <c r="R338" s="64"/>
      <c r="S338" s="64"/>
      <c r="T338" s="64"/>
    </row>
    <row r="339" spans="1:20" s="34" customFormat="1" x14ac:dyDescent="0.3">
      <c r="A339" s="33">
        <v>1740</v>
      </c>
      <c r="B339" s="34" t="s">
        <v>391</v>
      </c>
      <c r="C339" s="36">
        <v>19288</v>
      </c>
      <c r="D339" s="36">
        <v>892</v>
      </c>
      <c r="E339" s="37">
        <f t="shared" si="51"/>
        <v>21623.318385650226</v>
      </c>
      <c r="F339" s="38">
        <f t="shared" si="58"/>
        <v>1.301325917694542</v>
      </c>
      <c r="G339" s="39">
        <f t="shared" si="52"/>
        <v>-3004.1665201138617</v>
      </c>
      <c r="H339" s="39">
        <f t="shared" si="53"/>
        <v>0</v>
      </c>
      <c r="I339" s="37">
        <f t="shared" si="54"/>
        <v>-3004.1665201138617</v>
      </c>
      <c r="J339" s="40">
        <f t="shared" si="60"/>
        <v>-210.31981854287264</v>
      </c>
      <c r="K339" s="37">
        <f t="shared" si="55"/>
        <v>-3214.4863386567345</v>
      </c>
      <c r="L339" s="37">
        <f t="shared" si="56"/>
        <v>-2679716.5359415645</v>
      </c>
      <c r="M339" s="37">
        <f t="shared" si="57"/>
        <v>-2867321.8140818072</v>
      </c>
      <c r="N339" s="41">
        <f>'jan-juli'!M339</f>
        <v>-2964588.5724988352</v>
      </c>
      <c r="O339" s="41">
        <f t="shared" si="59"/>
        <v>97266.758417028002</v>
      </c>
      <c r="Q339" s="63"/>
      <c r="R339" s="64"/>
      <c r="S339" s="64"/>
      <c r="T339" s="64"/>
    </row>
    <row r="340" spans="1:20" s="34" customFormat="1" x14ac:dyDescent="0.3">
      <c r="A340" s="33">
        <v>1742</v>
      </c>
      <c r="B340" s="34" t="s">
        <v>392</v>
      </c>
      <c r="C340" s="36">
        <v>35389</v>
      </c>
      <c r="D340" s="36">
        <v>2489</v>
      </c>
      <c r="E340" s="37">
        <f t="shared" si="51"/>
        <v>14218.159903575734</v>
      </c>
      <c r="F340" s="38">
        <f t="shared" si="58"/>
        <v>0.85567162516217343</v>
      </c>
      <c r="G340" s="39">
        <f t="shared" si="52"/>
        <v>1438.9285691308335</v>
      </c>
      <c r="H340" s="39">
        <f t="shared" si="53"/>
        <v>257.80190216853725</v>
      </c>
      <c r="I340" s="37">
        <f t="shared" si="54"/>
        <v>1696.7304712993707</v>
      </c>
      <c r="J340" s="40">
        <f t="shared" si="60"/>
        <v>-210.31981854287264</v>
      </c>
      <c r="K340" s="37">
        <f t="shared" si="55"/>
        <v>1486.4106527564982</v>
      </c>
      <c r="L340" s="37">
        <f t="shared" si="56"/>
        <v>4223162.1430641338</v>
      </c>
      <c r="M340" s="37">
        <f t="shared" si="57"/>
        <v>3699676.1147109237</v>
      </c>
      <c r="N340" s="41">
        <f>'jan-juli'!M340</f>
        <v>3027068.8569464763</v>
      </c>
      <c r="O340" s="41">
        <f t="shared" si="59"/>
        <v>672607.25776444748</v>
      </c>
      <c r="Q340" s="63"/>
      <c r="R340" s="64"/>
      <c r="S340" s="64"/>
      <c r="T340" s="64"/>
    </row>
    <row r="341" spans="1:20" s="34" customFormat="1" x14ac:dyDescent="0.3">
      <c r="A341" s="33">
        <v>1743</v>
      </c>
      <c r="B341" s="34" t="s">
        <v>393</v>
      </c>
      <c r="C341" s="36">
        <v>14394</v>
      </c>
      <c r="D341" s="36">
        <v>1252</v>
      </c>
      <c r="E341" s="37">
        <f t="shared" si="51"/>
        <v>11496.805111821086</v>
      </c>
      <c r="F341" s="38">
        <f t="shared" si="58"/>
        <v>0.69189613711762343</v>
      </c>
      <c r="G341" s="39">
        <f t="shared" si="52"/>
        <v>3071.7414441836218</v>
      </c>
      <c r="H341" s="39">
        <f t="shared" si="53"/>
        <v>1210.2760792826639</v>
      </c>
      <c r="I341" s="37">
        <f t="shared" si="54"/>
        <v>4282.0175234662856</v>
      </c>
      <c r="J341" s="40">
        <f t="shared" si="60"/>
        <v>-210.31981854287264</v>
      </c>
      <c r="K341" s="37">
        <f t="shared" si="55"/>
        <v>4071.6977049234129</v>
      </c>
      <c r="L341" s="37">
        <f t="shared" si="56"/>
        <v>5361085.9393797899</v>
      </c>
      <c r="M341" s="37">
        <f t="shared" si="57"/>
        <v>5097765.5265641129</v>
      </c>
      <c r="N341" s="41">
        <f>'jan-juli'!M341</f>
        <v>4939039.3567283992</v>
      </c>
      <c r="O341" s="41">
        <f t="shared" si="59"/>
        <v>158726.16983571369</v>
      </c>
      <c r="Q341" s="63"/>
      <c r="R341" s="64"/>
      <c r="S341" s="64"/>
      <c r="T341" s="64"/>
    </row>
    <row r="342" spans="1:20" s="34" customFormat="1" x14ac:dyDescent="0.3">
      <c r="A342" s="33">
        <v>1744</v>
      </c>
      <c r="B342" s="34" t="s">
        <v>394</v>
      </c>
      <c r="C342" s="36">
        <v>46063</v>
      </c>
      <c r="D342" s="36">
        <v>3751</v>
      </c>
      <c r="E342" s="37">
        <f t="shared" si="51"/>
        <v>12280.19194881365</v>
      </c>
      <c r="F342" s="38">
        <f t="shared" si="58"/>
        <v>0.73904161110905764</v>
      </c>
      <c r="G342" s="39">
        <f t="shared" si="52"/>
        <v>2601.7093419880835</v>
      </c>
      <c r="H342" s="39">
        <f t="shared" si="53"/>
        <v>936.09068633526647</v>
      </c>
      <c r="I342" s="37">
        <f t="shared" si="54"/>
        <v>3537.80002832335</v>
      </c>
      <c r="J342" s="40">
        <f t="shared" si="60"/>
        <v>-210.31981854287264</v>
      </c>
      <c r="K342" s="37">
        <f t="shared" si="55"/>
        <v>3327.4802097804773</v>
      </c>
      <c r="L342" s="37">
        <f t="shared" si="56"/>
        <v>13270287.906240886</v>
      </c>
      <c r="M342" s="37">
        <f t="shared" si="57"/>
        <v>12481378.26688657</v>
      </c>
      <c r="N342" s="41">
        <f>'jan-juli'!M342</f>
        <v>12026781.451348424</v>
      </c>
      <c r="O342" s="41">
        <f t="shared" si="59"/>
        <v>454596.8155381456</v>
      </c>
      <c r="Q342" s="63"/>
      <c r="R342" s="64"/>
      <c r="S342" s="64"/>
      <c r="T342" s="64"/>
    </row>
    <row r="343" spans="1:20" s="34" customFormat="1" x14ac:dyDescent="0.3">
      <c r="A343" s="33">
        <v>1748</v>
      </c>
      <c r="B343" s="34" t="s">
        <v>395</v>
      </c>
      <c r="C343" s="36">
        <v>6678</v>
      </c>
      <c r="D343" s="36">
        <v>630</v>
      </c>
      <c r="E343" s="37">
        <f t="shared" si="51"/>
        <v>10600</v>
      </c>
      <c r="F343" s="38">
        <f t="shared" si="58"/>
        <v>0.63792496977319746</v>
      </c>
      <c r="G343" s="39">
        <f t="shared" si="52"/>
        <v>3609.8245112762734</v>
      </c>
      <c r="H343" s="39">
        <f t="shared" si="53"/>
        <v>1524.157868420044</v>
      </c>
      <c r="I343" s="37">
        <f t="shared" si="54"/>
        <v>5133.9823796963174</v>
      </c>
      <c r="J343" s="40">
        <f t="shared" si="60"/>
        <v>-210.31981854287264</v>
      </c>
      <c r="K343" s="37">
        <f t="shared" si="55"/>
        <v>4923.6625611534446</v>
      </c>
      <c r="L343" s="37">
        <f t="shared" si="56"/>
        <v>3234408.8992086798</v>
      </c>
      <c r="M343" s="37">
        <f t="shared" si="57"/>
        <v>3101907.4135266701</v>
      </c>
      <c r="N343" s="41">
        <f>'jan-juli'!M343</f>
        <v>3063513.9734336203</v>
      </c>
      <c r="O343" s="41">
        <f t="shared" si="59"/>
        <v>38393.44009304978</v>
      </c>
      <c r="Q343" s="63"/>
      <c r="R343" s="64"/>
      <c r="S343" s="64"/>
      <c r="T343" s="64"/>
    </row>
    <row r="344" spans="1:20" s="34" customFormat="1" x14ac:dyDescent="0.3">
      <c r="A344" s="33">
        <v>1749</v>
      </c>
      <c r="B344" s="34" t="s">
        <v>396</v>
      </c>
      <c r="C344" s="36">
        <v>14232</v>
      </c>
      <c r="D344" s="36">
        <v>1119</v>
      </c>
      <c r="E344" s="37">
        <f t="shared" si="51"/>
        <v>12718.498659517427</v>
      </c>
      <c r="F344" s="38">
        <f t="shared" si="58"/>
        <v>0.76541961065406672</v>
      </c>
      <c r="G344" s="39">
        <f t="shared" si="52"/>
        <v>2338.7253155658173</v>
      </c>
      <c r="H344" s="39">
        <f t="shared" si="53"/>
        <v>782.6833375889446</v>
      </c>
      <c r="I344" s="37">
        <f t="shared" si="54"/>
        <v>3121.4086531547619</v>
      </c>
      <c r="J344" s="40">
        <f t="shared" si="60"/>
        <v>-210.31981854287264</v>
      </c>
      <c r="K344" s="37">
        <f t="shared" si="55"/>
        <v>2911.0888346118891</v>
      </c>
      <c r="L344" s="37">
        <f t="shared" si="56"/>
        <v>3492856.2828801787</v>
      </c>
      <c r="M344" s="37">
        <f t="shared" si="57"/>
        <v>3257508.405930704</v>
      </c>
      <c r="N344" s="41">
        <f>'jan-juli'!M344</f>
        <v>3195385.2956701913</v>
      </c>
      <c r="O344" s="41">
        <f t="shared" si="59"/>
        <v>62123.11026051268</v>
      </c>
      <c r="Q344" s="63"/>
      <c r="R344" s="64"/>
      <c r="S344" s="64"/>
      <c r="T344" s="64"/>
    </row>
    <row r="345" spans="1:20" s="34" customFormat="1" x14ac:dyDescent="0.3">
      <c r="A345" s="33">
        <v>1750</v>
      </c>
      <c r="B345" s="34" t="s">
        <v>397</v>
      </c>
      <c r="C345" s="36">
        <v>58584</v>
      </c>
      <c r="D345" s="36">
        <v>4363</v>
      </c>
      <c r="E345" s="37">
        <f t="shared" si="51"/>
        <v>13427.458170983269</v>
      </c>
      <c r="F345" s="38">
        <f t="shared" si="58"/>
        <v>0.80808592904295995</v>
      </c>
      <c r="G345" s="39">
        <f t="shared" si="52"/>
        <v>1913.349608686312</v>
      </c>
      <c r="H345" s="39">
        <f t="shared" si="53"/>
        <v>534.54750857589977</v>
      </c>
      <c r="I345" s="37">
        <f t="shared" si="54"/>
        <v>2447.8971172622119</v>
      </c>
      <c r="J345" s="40">
        <f t="shared" si="60"/>
        <v>-210.31981854287264</v>
      </c>
      <c r="K345" s="37">
        <f t="shared" si="55"/>
        <v>2237.5772987193391</v>
      </c>
      <c r="L345" s="37">
        <f t="shared" si="56"/>
        <v>10680175.12261503</v>
      </c>
      <c r="M345" s="37">
        <f t="shared" si="57"/>
        <v>9762549.7543124761</v>
      </c>
      <c r="N345" s="41">
        <f>'jan-juli'!M345</f>
        <v>9456883.5969696548</v>
      </c>
      <c r="O345" s="41">
        <f t="shared" si="59"/>
        <v>305666.15734282136</v>
      </c>
      <c r="Q345" s="63"/>
      <c r="R345" s="64"/>
      <c r="S345" s="64"/>
      <c r="T345" s="64"/>
    </row>
    <row r="346" spans="1:20" s="34" customFormat="1" x14ac:dyDescent="0.3">
      <c r="A346" s="33">
        <v>1751</v>
      </c>
      <c r="B346" s="34" t="s">
        <v>398</v>
      </c>
      <c r="C346" s="36">
        <v>61771</v>
      </c>
      <c r="D346" s="36">
        <v>5081</v>
      </c>
      <c r="E346" s="37">
        <f t="shared" si="51"/>
        <v>12157.252509348553</v>
      </c>
      <c r="F346" s="38">
        <f t="shared" si="58"/>
        <v>0.73164291882559473</v>
      </c>
      <c r="G346" s="39">
        <f t="shared" si="52"/>
        <v>2675.4730056671419</v>
      </c>
      <c r="H346" s="39">
        <f t="shared" si="53"/>
        <v>979.11949014805043</v>
      </c>
      <c r="I346" s="37">
        <f t="shared" si="54"/>
        <v>3654.5924958151923</v>
      </c>
      <c r="J346" s="40">
        <f t="shared" si="60"/>
        <v>-210.31981854287264</v>
      </c>
      <c r="K346" s="37">
        <f t="shared" si="55"/>
        <v>3444.2726772723195</v>
      </c>
      <c r="L346" s="37">
        <f t="shared" si="56"/>
        <v>18568984.471236993</v>
      </c>
      <c r="M346" s="37">
        <f t="shared" si="57"/>
        <v>17500349.473220654</v>
      </c>
      <c r="N346" s="41">
        <f>'jan-juli'!M346</f>
        <v>17366972.061930507</v>
      </c>
      <c r="O346" s="41">
        <f t="shared" si="59"/>
        <v>133377.41129014641</v>
      </c>
      <c r="Q346" s="63"/>
      <c r="R346" s="64"/>
      <c r="S346" s="64"/>
      <c r="T346" s="64"/>
    </row>
    <row r="347" spans="1:20" s="34" customFormat="1" x14ac:dyDescent="0.3">
      <c r="A347" s="33">
        <v>1755</v>
      </c>
      <c r="B347" s="34" t="s">
        <v>399</v>
      </c>
      <c r="C347" s="36">
        <v>6633</v>
      </c>
      <c r="D347" s="36">
        <v>574</v>
      </c>
      <c r="E347" s="37">
        <f t="shared" si="51"/>
        <v>11555.749128919861</v>
      </c>
      <c r="F347" s="38">
        <f t="shared" si="58"/>
        <v>0.69544348243140142</v>
      </c>
      <c r="G347" s="39">
        <f t="shared" si="52"/>
        <v>3036.375033924357</v>
      </c>
      <c r="H347" s="39">
        <f t="shared" si="53"/>
        <v>1189.6456732980928</v>
      </c>
      <c r="I347" s="37">
        <f t="shared" si="54"/>
        <v>4226.0207072224493</v>
      </c>
      <c r="J347" s="40">
        <f t="shared" si="60"/>
        <v>-210.31981854287264</v>
      </c>
      <c r="K347" s="37">
        <f t="shared" si="55"/>
        <v>4015.7008886795766</v>
      </c>
      <c r="L347" s="37">
        <f t="shared" si="56"/>
        <v>2425735.8859456861</v>
      </c>
      <c r="M347" s="37">
        <f t="shared" si="57"/>
        <v>2305012.3101020767</v>
      </c>
      <c r="N347" s="41">
        <f>'jan-juli'!M347</f>
        <v>2235493.8424617425</v>
      </c>
      <c r="O347" s="41">
        <f t="shared" si="59"/>
        <v>69518.467640334275</v>
      </c>
      <c r="Q347" s="63"/>
      <c r="R347" s="64"/>
      <c r="S347" s="64"/>
      <c r="T347" s="64"/>
    </row>
    <row r="348" spans="1:20" s="34" customFormat="1" x14ac:dyDescent="0.3">
      <c r="A348" s="33">
        <v>1756</v>
      </c>
      <c r="B348" s="34" t="s">
        <v>400</v>
      </c>
      <c r="C348" s="36">
        <v>85918</v>
      </c>
      <c r="D348" s="36">
        <v>6770</v>
      </c>
      <c r="E348" s="37">
        <f t="shared" si="51"/>
        <v>12690.989660265879</v>
      </c>
      <c r="F348" s="38">
        <f t="shared" si="58"/>
        <v>0.76376407503934651</v>
      </c>
      <c r="G348" s="39">
        <f t="shared" si="52"/>
        <v>2355.2307151167461</v>
      </c>
      <c r="H348" s="39">
        <f t="shared" si="53"/>
        <v>792.31148732698625</v>
      </c>
      <c r="I348" s="37">
        <f t="shared" si="54"/>
        <v>3147.5422024437321</v>
      </c>
      <c r="J348" s="40">
        <f t="shared" si="60"/>
        <v>-210.31981854287264</v>
      </c>
      <c r="K348" s="37">
        <f t="shared" si="55"/>
        <v>2937.2223839008593</v>
      </c>
      <c r="L348" s="37">
        <f t="shared" si="56"/>
        <v>21308860.710544065</v>
      </c>
      <c r="M348" s="37">
        <f t="shared" si="57"/>
        <v>19884995.539008819</v>
      </c>
      <c r="N348" s="41">
        <f>'jan-juli'!M348</f>
        <v>18978131.904993031</v>
      </c>
      <c r="O348" s="41">
        <f t="shared" si="59"/>
        <v>906863.63401578739</v>
      </c>
      <c r="Q348" s="63"/>
      <c r="R348" s="64"/>
      <c r="S348" s="64"/>
      <c r="T348" s="64"/>
    </row>
    <row r="349" spans="1:20" s="34" customFormat="1" x14ac:dyDescent="0.3">
      <c r="A349" s="33">
        <v>1804</v>
      </c>
      <c r="B349" s="34" t="s">
        <v>401</v>
      </c>
      <c r="C349" s="36">
        <v>783242</v>
      </c>
      <c r="D349" s="36">
        <v>50185</v>
      </c>
      <c r="E349" s="37">
        <f t="shared" si="51"/>
        <v>15607.09375311348</v>
      </c>
      <c r="F349" s="38">
        <f t="shared" si="58"/>
        <v>0.93925988780211089</v>
      </c>
      <c r="G349" s="39">
        <f t="shared" si="52"/>
        <v>605.56825940818521</v>
      </c>
      <c r="H349" s="39">
        <f t="shared" si="53"/>
        <v>0</v>
      </c>
      <c r="I349" s="37">
        <f t="shared" si="54"/>
        <v>605.56825940818521</v>
      </c>
      <c r="J349" s="40">
        <f t="shared" si="60"/>
        <v>-210.31981854287264</v>
      </c>
      <c r="K349" s="37">
        <f t="shared" si="55"/>
        <v>395.24844086531255</v>
      </c>
      <c r="L349" s="37">
        <f t="shared" si="56"/>
        <v>30390443.098399773</v>
      </c>
      <c r="M349" s="37">
        <f t="shared" si="57"/>
        <v>19835543.004825711</v>
      </c>
      <c r="N349" s="41">
        <f>'jan-juli'!M349</f>
        <v>17085574.987831816</v>
      </c>
      <c r="O349" s="41">
        <f t="shared" si="59"/>
        <v>2749968.0169938952</v>
      </c>
      <c r="Q349" s="63"/>
      <c r="R349" s="64"/>
      <c r="S349" s="64"/>
      <c r="T349" s="64"/>
    </row>
    <row r="350" spans="1:20" s="34" customFormat="1" x14ac:dyDescent="0.3">
      <c r="A350" s="33">
        <v>1805</v>
      </c>
      <c r="B350" s="34" t="s">
        <v>402</v>
      </c>
      <c r="C350" s="36">
        <v>279755</v>
      </c>
      <c r="D350" s="36">
        <v>18853</v>
      </c>
      <c r="E350" s="37">
        <f t="shared" si="51"/>
        <v>14838.752453190473</v>
      </c>
      <c r="F350" s="38">
        <f t="shared" si="58"/>
        <v>0.89301987831825402</v>
      </c>
      <c r="G350" s="39">
        <f t="shared" si="52"/>
        <v>1066.5730393619899</v>
      </c>
      <c r="H350" s="39">
        <f t="shared" si="53"/>
        <v>40.594509803378514</v>
      </c>
      <c r="I350" s="37">
        <f t="shared" si="54"/>
        <v>1107.1675491653684</v>
      </c>
      <c r="J350" s="40">
        <f t="shared" si="60"/>
        <v>-210.31981854287264</v>
      </c>
      <c r="K350" s="37">
        <f t="shared" si="55"/>
        <v>896.84773062249576</v>
      </c>
      <c r="L350" s="37">
        <f t="shared" si="56"/>
        <v>20873429.80441469</v>
      </c>
      <c r="M350" s="37">
        <f t="shared" si="57"/>
        <v>16908270.265425913</v>
      </c>
      <c r="N350" s="41">
        <f>'jan-juli'!M350</f>
        <v>14704004.985942904</v>
      </c>
      <c r="O350" s="41">
        <f t="shared" si="59"/>
        <v>2204265.2794830091</v>
      </c>
      <c r="Q350" s="63"/>
      <c r="R350" s="64"/>
      <c r="S350" s="64"/>
      <c r="T350" s="64"/>
    </row>
    <row r="351" spans="1:20" s="34" customFormat="1" x14ac:dyDescent="0.3">
      <c r="A351" s="33">
        <v>1811</v>
      </c>
      <c r="B351" s="34" t="s">
        <v>403</v>
      </c>
      <c r="C351" s="36">
        <v>22688</v>
      </c>
      <c r="D351" s="36">
        <v>1482</v>
      </c>
      <c r="E351" s="37">
        <f t="shared" si="51"/>
        <v>15309.041835357624</v>
      </c>
      <c r="F351" s="38">
        <f t="shared" si="58"/>
        <v>0.92132264623369131</v>
      </c>
      <c r="G351" s="39">
        <f t="shared" si="52"/>
        <v>784.39941006169897</v>
      </c>
      <c r="H351" s="39">
        <f t="shared" si="53"/>
        <v>0</v>
      </c>
      <c r="I351" s="37">
        <f t="shared" si="54"/>
        <v>784.39941006169897</v>
      </c>
      <c r="J351" s="40">
        <f t="shared" si="60"/>
        <v>-210.31981854287264</v>
      </c>
      <c r="K351" s="37">
        <f t="shared" si="55"/>
        <v>574.07959151882631</v>
      </c>
      <c r="L351" s="37">
        <f t="shared" si="56"/>
        <v>1162479.9257114378</v>
      </c>
      <c r="M351" s="37">
        <f t="shared" si="57"/>
        <v>850785.95463090064</v>
      </c>
      <c r="N351" s="41">
        <f>'jan-juli'!M351</f>
        <v>673860.69008601701</v>
      </c>
      <c r="O351" s="41">
        <f t="shared" si="59"/>
        <v>176925.26454488363</v>
      </c>
      <c r="Q351" s="63"/>
      <c r="R351" s="64"/>
      <c r="S351" s="64"/>
      <c r="T351" s="64"/>
    </row>
    <row r="352" spans="1:20" s="34" customFormat="1" x14ac:dyDescent="0.3">
      <c r="A352" s="33">
        <v>1812</v>
      </c>
      <c r="B352" s="34" t="s">
        <v>404</v>
      </c>
      <c r="C352" s="36">
        <v>23934</v>
      </c>
      <c r="D352" s="36">
        <v>2063</v>
      </c>
      <c r="E352" s="37">
        <f t="shared" si="51"/>
        <v>11601.55113911779</v>
      </c>
      <c r="F352" s="38">
        <f t="shared" si="58"/>
        <v>0.69819992073055859</v>
      </c>
      <c r="G352" s="39">
        <f t="shared" si="52"/>
        <v>3008.8938278055998</v>
      </c>
      <c r="H352" s="39">
        <f t="shared" si="53"/>
        <v>1173.6149697288174</v>
      </c>
      <c r="I352" s="37">
        <f t="shared" si="54"/>
        <v>4182.5087975344177</v>
      </c>
      <c r="J352" s="40">
        <f t="shared" si="60"/>
        <v>-210.31981854287264</v>
      </c>
      <c r="K352" s="37">
        <f t="shared" si="55"/>
        <v>3972.1889789915449</v>
      </c>
      <c r="L352" s="37">
        <f t="shared" si="56"/>
        <v>8628515.6493135039</v>
      </c>
      <c r="M352" s="37">
        <f t="shared" si="57"/>
        <v>8194625.863659557</v>
      </c>
      <c r="N352" s="41">
        <f>'jan-juli'!M352</f>
        <v>8218688.9320532642</v>
      </c>
      <c r="O352" s="41">
        <f t="shared" si="59"/>
        <v>-24063.068393707275</v>
      </c>
      <c r="Q352" s="63"/>
      <c r="R352" s="64"/>
      <c r="S352" s="64"/>
      <c r="T352" s="64"/>
    </row>
    <row r="353" spans="1:20" s="34" customFormat="1" x14ac:dyDescent="0.3">
      <c r="A353" s="33">
        <v>1813</v>
      </c>
      <c r="B353" s="34" t="s">
        <v>405</v>
      </c>
      <c r="C353" s="36">
        <v>104044</v>
      </c>
      <c r="D353" s="36">
        <v>7934</v>
      </c>
      <c r="E353" s="37">
        <f t="shared" si="51"/>
        <v>13113.687925384422</v>
      </c>
      <c r="F353" s="38">
        <f t="shared" si="58"/>
        <v>0.78920273334113222</v>
      </c>
      <c r="G353" s="39">
        <f t="shared" si="52"/>
        <v>2101.6117560456205</v>
      </c>
      <c r="H353" s="39">
        <f t="shared" si="53"/>
        <v>644.36709453549634</v>
      </c>
      <c r="I353" s="37">
        <f t="shared" si="54"/>
        <v>2745.9788505811166</v>
      </c>
      <c r="J353" s="40">
        <f t="shared" si="60"/>
        <v>-210.31981854287264</v>
      </c>
      <c r="K353" s="37">
        <f t="shared" si="55"/>
        <v>2535.6590320382438</v>
      </c>
      <c r="L353" s="37">
        <f t="shared" si="56"/>
        <v>21786596.20051058</v>
      </c>
      <c r="M353" s="37">
        <f t="shared" si="57"/>
        <v>20117918.760191426</v>
      </c>
      <c r="N353" s="41">
        <f>'jan-juli'!M353</f>
        <v>19138046.770194191</v>
      </c>
      <c r="O353" s="41">
        <f t="shared" si="59"/>
        <v>979871.9899972342</v>
      </c>
      <c r="Q353" s="63"/>
      <c r="R353" s="64"/>
      <c r="S353" s="64"/>
      <c r="T353" s="64"/>
    </row>
    <row r="354" spans="1:20" s="34" customFormat="1" x14ac:dyDescent="0.3">
      <c r="A354" s="33">
        <v>1815</v>
      </c>
      <c r="B354" s="34" t="s">
        <v>406</v>
      </c>
      <c r="C354" s="36">
        <v>14457</v>
      </c>
      <c r="D354" s="36">
        <v>1225</v>
      </c>
      <c r="E354" s="37">
        <f t="shared" si="51"/>
        <v>11801.632653061224</v>
      </c>
      <c r="F354" s="38">
        <f t="shared" si="58"/>
        <v>0.71024114655457182</v>
      </c>
      <c r="G354" s="39">
        <f t="shared" si="52"/>
        <v>2888.8449194395389</v>
      </c>
      <c r="H354" s="39">
        <f t="shared" si="53"/>
        <v>1103.5864398486156</v>
      </c>
      <c r="I354" s="37">
        <f t="shared" si="54"/>
        <v>3992.4313592881545</v>
      </c>
      <c r="J354" s="40">
        <f t="shared" si="60"/>
        <v>-210.31981854287264</v>
      </c>
      <c r="K354" s="37">
        <f t="shared" si="55"/>
        <v>3782.1115407452817</v>
      </c>
      <c r="L354" s="37">
        <f t="shared" si="56"/>
        <v>4890728.4151279889</v>
      </c>
      <c r="M354" s="37">
        <f t="shared" si="57"/>
        <v>4633086.63741297</v>
      </c>
      <c r="N354" s="41">
        <f>'jan-juli'!M354</f>
        <v>4671271.6150098164</v>
      </c>
      <c r="O354" s="41">
        <f t="shared" si="59"/>
        <v>-38184.977596846409</v>
      </c>
      <c r="Q354" s="63"/>
      <c r="R354" s="64"/>
      <c r="S354" s="64"/>
      <c r="T354" s="64"/>
    </row>
    <row r="355" spans="1:20" s="34" customFormat="1" x14ac:dyDescent="0.3">
      <c r="A355" s="33">
        <v>1816</v>
      </c>
      <c r="B355" s="34" t="s">
        <v>407</v>
      </c>
      <c r="C355" s="36">
        <v>5849</v>
      </c>
      <c r="D355" s="36">
        <v>510</v>
      </c>
      <c r="E355" s="37">
        <f t="shared" si="51"/>
        <v>11468.627450980392</v>
      </c>
      <c r="F355" s="38">
        <f t="shared" si="58"/>
        <v>0.69020036037799326</v>
      </c>
      <c r="G355" s="39">
        <f t="shared" si="52"/>
        <v>3088.6480406880387</v>
      </c>
      <c r="H355" s="39">
        <f t="shared" si="53"/>
        <v>1220.1382605769068</v>
      </c>
      <c r="I355" s="37">
        <f t="shared" si="54"/>
        <v>4308.786301264945</v>
      </c>
      <c r="J355" s="40">
        <f t="shared" si="60"/>
        <v>-210.31981854287264</v>
      </c>
      <c r="K355" s="37">
        <f t="shared" si="55"/>
        <v>4098.4664827220722</v>
      </c>
      <c r="L355" s="37">
        <f t="shared" si="56"/>
        <v>2197481.0136451218</v>
      </c>
      <c r="M355" s="37">
        <f t="shared" si="57"/>
        <v>2090217.9061882568</v>
      </c>
      <c r="N355" s="41">
        <f>'jan-juli'!M355</f>
        <v>2033985.1213510251</v>
      </c>
      <c r="O355" s="41">
        <f t="shared" si="59"/>
        <v>56232.784837231738</v>
      </c>
      <c r="Q355" s="63"/>
      <c r="R355" s="64"/>
      <c r="S355" s="64"/>
      <c r="T355" s="64"/>
    </row>
    <row r="356" spans="1:20" s="34" customFormat="1" x14ac:dyDescent="0.3">
      <c r="A356" s="33">
        <v>1818</v>
      </c>
      <c r="B356" s="34" t="s">
        <v>322</v>
      </c>
      <c r="C356" s="36">
        <v>24978</v>
      </c>
      <c r="D356" s="36">
        <v>1737</v>
      </c>
      <c r="E356" s="37">
        <f t="shared" si="51"/>
        <v>14379.965457685665</v>
      </c>
      <c r="F356" s="38">
        <f t="shared" si="58"/>
        <v>0.8654093424465803</v>
      </c>
      <c r="G356" s="39">
        <f t="shared" si="52"/>
        <v>1341.8452366648746</v>
      </c>
      <c r="H356" s="39">
        <f t="shared" si="53"/>
        <v>201.16995823006135</v>
      </c>
      <c r="I356" s="37">
        <f t="shared" si="54"/>
        <v>1543.015194894936</v>
      </c>
      <c r="J356" s="40">
        <f t="shared" si="60"/>
        <v>-210.31981854287264</v>
      </c>
      <c r="K356" s="37">
        <f t="shared" si="55"/>
        <v>1332.6953763520635</v>
      </c>
      <c r="L356" s="37">
        <f t="shared" si="56"/>
        <v>2680217.3935325039</v>
      </c>
      <c r="M356" s="37">
        <f t="shared" si="57"/>
        <v>2314891.868723534</v>
      </c>
      <c r="N356" s="41">
        <f>'jan-juli'!M356</f>
        <v>2367441.3838955527</v>
      </c>
      <c r="O356" s="41">
        <f t="shared" si="59"/>
        <v>-52549.51517201867</v>
      </c>
      <c r="Q356" s="63"/>
      <c r="R356" s="64"/>
      <c r="S356" s="64"/>
      <c r="T356" s="64"/>
    </row>
    <row r="357" spans="1:20" s="34" customFormat="1" x14ac:dyDescent="0.3">
      <c r="A357" s="33">
        <v>1820</v>
      </c>
      <c r="B357" s="34" t="s">
        <v>408</v>
      </c>
      <c r="C357" s="36">
        <v>98792</v>
      </c>
      <c r="D357" s="36">
        <v>7454</v>
      </c>
      <c r="E357" s="37">
        <f t="shared" si="51"/>
        <v>13253.555138180842</v>
      </c>
      <c r="F357" s="38">
        <f t="shared" si="58"/>
        <v>0.79762016612371878</v>
      </c>
      <c r="G357" s="39">
        <f t="shared" si="52"/>
        <v>2017.6914283677684</v>
      </c>
      <c r="H357" s="39">
        <f t="shared" si="53"/>
        <v>595.41357005674934</v>
      </c>
      <c r="I357" s="37">
        <f t="shared" si="54"/>
        <v>2613.1049984245178</v>
      </c>
      <c r="J357" s="40">
        <f t="shared" si="60"/>
        <v>-210.31981854287264</v>
      </c>
      <c r="K357" s="37">
        <f t="shared" si="55"/>
        <v>2402.785179881645</v>
      </c>
      <c r="L357" s="37">
        <f t="shared" si="56"/>
        <v>19478084.658256356</v>
      </c>
      <c r="M357" s="37">
        <f t="shared" si="57"/>
        <v>17910360.730837781</v>
      </c>
      <c r="N357" s="41">
        <f>'jan-juli'!M357</f>
        <v>16924681.361863807</v>
      </c>
      <c r="O357" s="41">
        <f t="shared" si="59"/>
        <v>985679.36897397414</v>
      </c>
      <c r="Q357" s="63"/>
      <c r="R357" s="64"/>
      <c r="S357" s="64"/>
      <c r="T357" s="64"/>
    </row>
    <row r="358" spans="1:20" s="34" customFormat="1" x14ac:dyDescent="0.3">
      <c r="A358" s="33">
        <v>1822</v>
      </c>
      <c r="B358" s="34" t="s">
        <v>409</v>
      </c>
      <c r="C358" s="36">
        <v>23655</v>
      </c>
      <c r="D358" s="36">
        <v>2188</v>
      </c>
      <c r="E358" s="37">
        <f t="shared" si="51"/>
        <v>10811.243144424132</v>
      </c>
      <c r="F358" s="38">
        <f t="shared" si="58"/>
        <v>0.65063792038843893</v>
      </c>
      <c r="G358" s="39">
        <f t="shared" si="52"/>
        <v>3483.0786246217945</v>
      </c>
      <c r="H358" s="39">
        <f t="shared" si="53"/>
        <v>1450.2227678715976</v>
      </c>
      <c r="I358" s="37">
        <f t="shared" si="54"/>
        <v>4933.3013924933921</v>
      </c>
      <c r="J358" s="40">
        <f t="shared" si="60"/>
        <v>-210.31981854287264</v>
      </c>
      <c r="K358" s="37">
        <f t="shared" si="55"/>
        <v>4722.9815739505193</v>
      </c>
      <c r="L358" s="37">
        <f t="shared" si="56"/>
        <v>10794063.446775543</v>
      </c>
      <c r="M358" s="37">
        <f t="shared" si="57"/>
        <v>10333883.683803737</v>
      </c>
      <c r="N358" s="41">
        <f>'jan-juli'!M358</f>
        <v>9926704.4029726367</v>
      </c>
      <c r="O358" s="41">
        <f t="shared" si="59"/>
        <v>407179.28083110042</v>
      </c>
      <c r="Q358" s="63"/>
      <c r="R358" s="64"/>
      <c r="S358" s="64"/>
      <c r="T358" s="64"/>
    </row>
    <row r="359" spans="1:20" s="34" customFormat="1" x14ac:dyDescent="0.3">
      <c r="A359" s="33">
        <v>1824</v>
      </c>
      <c r="B359" s="34" t="s">
        <v>410</v>
      </c>
      <c r="C359" s="36">
        <v>177638</v>
      </c>
      <c r="D359" s="36">
        <v>13352</v>
      </c>
      <c r="E359" s="37">
        <f t="shared" si="51"/>
        <v>13304.22408627921</v>
      </c>
      <c r="F359" s="38">
        <f t="shared" si="58"/>
        <v>0.80066950453731234</v>
      </c>
      <c r="G359" s="39">
        <f t="shared" si="52"/>
        <v>1987.2900595087476</v>
      </c>
      <c r="H359" s="39">
        <f t="shared" si="53"/>
        <v>577.67943822232064</v>
      </c>
      <c r="I359" s="37">
        <f t="shared" si="54"/>
        <v>2564.9694977310683</v>
      </c>
      <c r="J359" s="40">
        <f t="shared" si="60"/>
        <v>-210.31981854287264</v>
      </c>
      <c r="K359" s="37">
        <f t="shared" si="55"/>
        <v>2354.6496791881955</v>
      </c>
      <c r="L359" s="37">
        <f t="shared" si="56"/>
        <v>34247472.733705223</v>
      </c>
      <c r="M359" s="37">
        <f t="shared" si="57"/>
        <v>31439282.516520787</v>
      </c>
      <c r="N359" s="41">
        <f>'jan-juli'!M359</f>
        <v>30209406.941723317</v>
      </c>
      <c r="O359" s="41">
        <f t="shared" si="59"/>
        <v>1229875.5747974701</v>
      </c>
      <c r="Q359" s="63"/>
      <c r="R359" s="64"/>
      <c r="S359" s="64"/>
      <c r="T359" s="64"/>
    </row>
    <row r="360" spans="1:20" s="34" customFormat="1" x14ac:dyDescent="0.3">
      <c r="A360" s="33">
        <v>1825</v>
      </c>
      <c r="B360" s="34" t="s">
        <v>411</v>
      </c>
      <c r="C360" s="36">
        <v>18869</v>
      </c>
      <c r="D360" s="36">
        <v>1458</v>
      </c>
      <c r="E360" s="37">
        <f t="shared" si="51"/>
        <v>12941.700960219479</v>
      </c>
      <c r="F360" s="38">
        <f t="shared" si="58"/>
        <v>0.77885228243978977</v>
      </c>
      <c r="G360" s="39">
        <f t="shared" si="52"/>
        <v>2204.8039351445859</v>
      </c>
      <c r="H360" s="39">
        <f t="shared" si="53"/>
        <v>704.56253234322617</v>
      </c>
      <c r="I360" s="37">
        <f t="shared" si="54"/>
        <v>2909.3664674878119</v>
      </c>
      <c r="J360" s="40">
        <f t="shared" si="60"/>
        <v>-210.31981854287264</v>
      </c>
      <c r="K360" s="37">
        <f t="shared" si="55"/>
        <v>2699.0466489449391</v>
      </c>
      <c r="L360" s="37">
        <f t="shared" si="56"/>
        <v>4241856.3095972296</v>
      </c>
      <c r="M360" s="37">
        <f t="shared" si="57"/>
        <v>3935210.0141617213</v>
      </c>
      <c r="N360" s="41">
        <f>'jan-juli'!M360</f>
        <v>3780508.0528035192</v>
      </c>
      <c r="O360" s="41">
        <f t="shared" si="59"/>
        <v>154701.96135820216</v>
      </c>
      <c r="Q360" s="63"/>
      <c r="R360" s="64"/>
      <c r="S360" s="64"/>
      <c r="T360" s="64"/>
    </row>
    <row r="361" spans="1:20" s="34" customFormat="1" x14ac:dyDescent="0.3">
      <c r="A361" s="33">
        <v>1826</v>
      </c>
      <c r="B361" s="34" t="s">
        <v>412</v>
      </c>
      <c r="C361" s="36">
        <v>17685</v>
      </c>
      <c r="D361" s="36">
        <v>1533</v>
      </c>
      <c r="E361" s="37">
        <f t="shared" si="51"/>
        <v>11536.203522504893</v>
      </c>
      <c r="F361" s="38">
        <f t="shared" si="58"/>
        <v>0.69426719654635738</v>
      </c>
      <c r="G361" s="39">
        <f t="shared" si="52"/>
        <v>3048.1023977733375</v>
      </c>
      <c r="H361" s="39">
        <f t="shared" si="53"/>
        <v>1196.4866355433314</v>
      </c>
      <c r="I361" s="37">
        <f t="shared" si="54"/>
        <v>4244.589033316669</v>
      </c>
      <c r="J361" s="40">
        <f t="shared" si="60"/>
        <v>-210.31981854287264</v>
      </c>
      <c r="K361" s="37">
        <f t="shared" si="55"/>
        <v>4034.2692147737962</v>
      </c>
      <c r="L361" s="37">
        <f t="shared" si="56"/>
        <v>6506954.9880744535</v>
      </c>
      <c r="M361" s="37">
        <f t="shared" si="57"/>
        <v>6184534.7062482294</v>
      </c>
      <c r="N361" s="41">
        <f>'jan-juli'!M361</f>
        <v>5970207.3353551412</v>
      </c>
      <c r="O361" s="41">
        <f t="shared" si="59"/>
        <v>214327.37089308817</v>
      </c>
      <c r="Q361" s="63"/>
      <c r="R361" s="64"/>
      <c r="S361" s="64"/>
      <c r="T361" s="64"/>
    </row>
    <row r="362" spans="1:20" s="34" customFormat="1" x14ac:dyDescent="0.3">
      <c r="A362" s="33">
        <v>1827</v>
      </c>
      <c r="B362" s="34" t="s">
        <v>413</v>
      </c>
      <c r="C362" s="36">
        <v>17488</v>
      </c>
      <c r="D362" s="36">
        <v>1407</v>
      </c>
      <c r="E362" s="37">
        <f t="shared" si="51"/>
        <v>12429.282160625444</v>
      </c>
      <c r="F362" s="38">
        <f t="shared" si="58"/>
        <v>0.74801409873769142</v>
      </c>
      <c r="G362" s="39">
        <f t="shared" si="52"/>
        <v>2512.2552149010071</v>
      </c>
      <c r="H362" s="39">
        <f t="shared" si="53"/>
        <v>883.90911220113867</v>
      </c>
      <c r="I362" s="37">
        <f t="shared" si="54"/>
        <v>3396.1643271021458</v>
      </c>
      <c r="J362" s="40">
        <f t="shared" si="60"/>
        <v>-210.31981854287264</v>
      </c>
      <c r="K362" s="37">
        <f t="shared" si="55"/>
        <v>3185.844508559273</v>
      </c>
      <c r="L362" s="37">
        <f t="shared" si="56"/>
        <v>4778403.2082327195</v>
      </c>
      <c r="M362" s="37">
        <f t="shared" si="57"/>
        <v>4482483.223542897</v>
      </c>
      <c r="N362" s="41">
        <f>'jan-juli'!M362</f>
        <v>4300724.5406684168</v>
      </c>
      <c r="O362" s="41">
        <f t="shared" si="59"/>
        <v>181758.68287448026</v>
      </c>
      <c r="Q362" s="63"/>
      <c r="R362" s="64"/>
      <c r="S362" s="64"/>
      <c r="T362" s="64"/>
    </row>
    <row r="363" spans="1:20" s="34" customFormat="1" x14ac:dyDescent="0.3">
      <c r="A363" s="33">
        <v>1828</v>
      </c>
      <c r="B363" s="34" t="s">
        <v>414</v>
      </c>
      <c r="C363" s="36">
        <v>20851</v>
      </c>
      <c r="D363" s="36">
        <v>1871</v>
      </c>
      <c r="E363" s="37">
        <f t="shared" si="51"/>
        <v>11144.30785676109</v>
      </c>
      <c r="F363" s="38">
        <f t="shared" si="58"/>
        <v>0.6706822879875024</v>
      </c>
      <c r="G363" s="39">
        <f t="shared" si="52"/>
        <v>3283.2397972196195</v>
      </c>
      <c r="H363" s="39">
        <f t="shared" si="53"/>
        <v>1333.6501185536624</v>
      </c>
      <c r="I363" s="37">
        <f t="shared" si="54"/>
        <v>4616.8899157732822</v>
      </c>
      <c r="J363" s="40">
        <f t="shared" si="60"/>
        <v>-210.31981854287264</v>
      </c>
      <c r="K363" s="37">
        <f t="shared" si="55"/>
        <v>4406.5700972304094</v>
      </c>
      <c r="L363" s="37">
        <f t="shared" si="56"/>
        <v>8638201.03241181</v>
      </c>
      <c r="M363" s="37">
        <f t="shared" si="57"/>
        <v>8244692.6519180955</v>
      </c>
      <c r="N363" s="41">
        <f>'jan-juli'!M363</f>
        <v>8009362.7687211158</v>
      </c>
      <c r="O363" s="41">
        <f t="shared" si="59"/>
        <v>235329.88319697976</v>
      </c>
      <c r="Q363" s="63"/>
      <c r="R363" s="64"/>
      <c r="S363" s="64"/>
      <c r="T363" s="64"/>
    </row>
    <row r="364" spans="1:20" s="34" customFormat="1" x14ac:dyDescent="0.3">
      <c r="A364" s="33">
        <v>1832</v>
      </c>
      <c r="B364" s="34" t="s">
        <v>415</v>
      </c>
      <c r="C364" s="36">
        <v>83637</v>
      </c>
      <c r="D364" s="36">
        <v>4528</v>
      </c>
      <c r="E364" s="37">
        <f t="shared" si="51"/>
        <v>18471.068904593638</v>
      </c>
      <c r="F364" s="38">
        <f t="shared" si="58"/>
        <v>1.1116184974190135</v>
      </c>
      <c r="G364" s="39">
        <f t="shared" si="52"/>
        <v>-1112.8168314799091</v>
      </c>
      <c r="H364" s="39">
        <f t="shared" si="53"/>
        <v>0</v>
      </c>
      <c r="I364" s="37">
        <f t="shared" si="54"/>
        <v>-1112.8168314799091</v>
      </c>
      <c r="J364" s="40">
        <f t="shared" si="60"/>
        <v>-210.31981854287264</v>
      </c>
      <c r="K364" s="37">
        <f t="shared" si="55"/>
        <v>-1323.1366500227816</v>
      </c>
      <c r="L364" s="37">
        <f t="shared" si="56"/>
        <v>-5038834.6129410286</v>
      </c>
      <c r="M364" s="37">
        <f t="shared" si="57"/>
        <v>-5991162.751303155</v>
      </c>
      <c r="N364" s="41">
        <f>'jan-juli'!M364</f>
        <v>-6538063.9644335462</v>
      </c>
      <c r="O364" s="41">
        <f t="shared" si="59"/>
        <v>546901.2131303912</v>
      </c>
      <c r="Q364" s="63"/>
      <c r="R364" s="64"/>
      <c r="S364" s="64"/>
      <c r="T364" s="64"/>
    </row>
    <row r="365" spans="1:20" s="34" customFormat="1" x14ac:dyDescent="0.3">
      <c r="A365" s="33">
        <v>1833</v>
      </c>
      <c r="B365" s="34" t="s">
        <v>416</v>
      </c>
      <c r="C365" s="36">
        <v>376768</v>
      </c>
      <c r="D365" s="36">
        <v>26078</v>
      </c>
      <c r="E365" s="37">
        <f t="shared" si="51"/>
        <v>14447.733721911189</v>
      </c>
      <c r="F365" s="38">
        <f t="shared" si="58"/>
        <v>0.86948774507937743</v>
      </c>
      <c r="G365" s="39">
        <f t="shared" si="52"/>
        <v>1301.1842781295602</v>
      </c>
      <c r="H365" s="39">
        <f t="shared" si="53"/>
        <v>177.45106575112794</v>
      </c>
      <c r="I365" s="37">
        <f t="shared" si="54"/>
        <v>1478.6353438806882</v>
      </c>
      <c r="J365" s="40">
        <f t="shared" si="60"/>
        <v>-210.31981854287264</v>
      </c>
      <c r="K365" s="37">
        <f t="shared" si="55"/>
        <v>1268.3155253378156</v>
      </c>
      <c r="L365" s="37">
        <f t="shared" si="56"/>
        <v>38559852.497720584</v>
      </c>
      <c r="M365" s="37">
        <f t="shared" si="57"/>
        <v>33075132.269759558</v>
      </c>
      <c r="N365" s="41">
        <f>'jan-juli'!M365</f>
        <v>29648319.205082435</v>
      </c>
      <c r="O365" s="41">
        <f t="shared" si="59"/>
        <v>3426813.064677123</v>
      </c>
      <c r="Q365" s="63"/>
      <c r="R365" s="64"/>
      <c r="S365" s="64"/>
      <c r="T365" s="64"/>
    </row>
    <row r="366" spans="1:20" s="34" customFormat="1" x14ac:dyDescent="0.3">
      <c r="A366" s="33">
        <v>1834</v>
      </c>
      <c r="B366" s="34" t="s">
        <v>417</v>
      </c>
      <c r="C366" s="36">
        <v>26655</v>
      </c>
      <c r="D366" s="36">
        <v>1917</v>
      </c>
      <c r="E366" s="37">
        <f t="shared" si="51"/>
        <v>13904.538341158059</v>
      </c>
      <c r="F366" s="38">
        <f t="shared" si="58"/>
        <v>0.83679737745221883</v>
      </c>
      <c r="G366" s="39">
        <f t="shared" si="52"/>
        <v>1627.1015065814383</v>
      </c>
      <c r="H366" s="39">
        <f t="shared" si="53"/>
        <v>367.56944901472343</v>
      </c>
      <c r="I366" s="37">
        <f t="shared" si="54"/>
        <v>1994.6709555961618</v>
      </c>
      <c r="J366" s="40">
        <f t="shared" si="60"/>
        <v>-210.31981854287264</v>
      </c>
      <c r="K366" s="37">
        <f t="shared" si="55"/>
        <v>1784.3511370532892</v>
      </c>
      <c r="L366" s="37">
        <f t="shared" si="56"/>
        <v>3823784.2218778422</v>
      </c>
      <c r="M366" s="37">
        <f t="shared" si="57"/>
        <v>3420601.1297311555</v>
      </c>
      <c r="N366" s="41">
        <f>'jan-juli'!M366</f>
        <v>3874209.6620194423</v>
      </c>
      <c r="O366" s="41">
        <f t="shared" si="59"/>
        <v>-453608.53228828683</v>
      </c>
      <c r="Q366" s="63"/>
      <c r="R366" s="64"/>
      <c r="S366" s="64"/>
      <c r="T366" s="64"/>
    </row>
    <row r="367" spans="1:20" s="34" customFormat="1" x14ac:dyDescent="0.3">
      <c r="A367" s="33">
        <v>1835</v>
      </c>
      <c r="B367" s="34" t="s">
        <v>418</v>
      </c>
      <c r="C367" s="36">
        <v>6416</v>
      </c>
      <c r="D367" s="36">
        <v>486</v>
      </c>
      <c r="E367" s="37">
        <f t="shared" si="51"/>
        <v>13201.64609053498</v>
      </c>
      <c r="F367" s="38">
        <f t="shared" si="58"/>
        <v>0.79449619653405446</v>
      </c>
      <c r="G367" s="39">
        <f t="shared" si="52"/>
        <v>2048.8368569552858</v>
      </c>
      <c r="H367" s="39">
        <f t="shared" si="53"/>
        <v>613.58173673280112</v>
      </c>
      <c r="I367" s="37">
        <f t="shared" si="54"/>
        <v>2662.4185936880867</v>
      </c>
      <c r="J367" s="40">
        <f t="shared" si="60"/>
        <v>-210.31981854287264</v>
      </c>
      <c r="K367" s="37">
        <f t="shared" si="55"/>
        <v>2452.0987751452139</v>
      </c>
      <c r="L367" s="37">
        <f t="shared" si="56"/>
        <v>1293935.4365324101</v>
      </c>
      <c r="M367" s="37">
        <f t="shared" si="57"/>
        <v>1191720.004720574</v>
      </c>
      <c r="N367" s="41">
        <f>'jan-juli'!M367</f>
        <v>1243069.3509345069</v>
      </c>
      <c r="O367" s="41">
        <f t="shared" si="59"/>
        <v>-51349.346213932848</v>
      </c>
      <c r="Q367" s="63"/>
      <c r="R367" s="64"/>
      <c r="S367" s="64"/>
      <c r="T367" s="64"/>
    </row>
    <row r="368" spans="1:20" s="34" customFormat="1" x14ac:dyDescent="0.3">
      <c r="A368" s="33">
        <v>1836</v>
      </c>
      <c r="B368" s="34" t="s">
        <v>419</v>
      </c>
      <c r="C368" s="36">
        <v>14654</v>
      </c>
      <c r="D368" s="36">
        <v>1269</v>
      </c>
      <c r="E368" s="37">
        <f t="shared" si="51"/>
        <v>11547.675334909378</v>
      </c>
      <c r="F368" s="38">
        <f t="shared" si="58"/>
        <v>0.69495758858233614</v>
      </c>
      <c r="G368" s="39">
        <f t="shared" si="52"/>
        <v>3041.2193103306467</v>
      </c>
      <c r="H368" s="39">
        <f t="shared" si="53"/>
        <v>1192.4715012017616</v>
      </c>
      <c r="I368" s="37">
        <f t="shared" si="54"/>
        <v>4233.6908115324086</v>
      </c>
      <c r="J368" s="40">
        <f t="shared" si="60"/>
        <v>-210.31981854287264</v>
      </c>
      <c r="K368" s="37">
        <f t="shared" si="55"/>
        <v>4023.3709929895358</v>
      </c>
      <c r="L368" s="37">
        <f t="shared" si="56"/>
        <v>5372553.6398346266</v>
      </c>
      <c r="M368" s="37">
        <f t="shared" si="57"/>
        <v>5105657.7901037205</v>
      </c>
      <c r="N368" s="41">
        <f>'jan-juli'!M368</f>
        <v>5011683.8607734349</v>
      </c>
      <c r="O368" s="41">
        <f t="shared" si="59"/>
        <v>93973.929330285639</v>
      </c>
      <c r="Q368" s="63"/>
      <c r="R368" s="64"/>
      <c r="S368" s="64"/>
      <c r="T368" s="64"/>
    </row>
    <row r="369" spans="1:20" s="34" customFormat="1" x14ac:dyDescent="0.3">
      <c r="A369" s="33">
        <v>1837</v>
      </c>
      <c r="B369" s="34" t="s">
        <v>420</v>
      </c>
      <c r="C369" s="36">
        <v>107861</v>
      </c>
      <c r="D369" s="36">
        <v>6454</v>
      </c>
      <c r="E369" s="37">
        <f t="shared" si="51"/>
        <v>16712.271459559965</v>
      </c>
      <c r="F369" s="38">
        <f t="shared" si="58"/>
        <v>1.0057712514793642</v>
      </c>
      <c r="G369" s="39">
        <f t="shared" si="52"/>
        <v>-57.538364459705186</v>
      </c>
      <c r="H369" s="39">
        <f t="shared" si="53"/>
        <v>0</v>
      </c>
      <c r="I369" s="37">
        <f t="shared" si="54"/>
        <v>-57.538364459705186</v>
      </c>
      <c r="J369" s="40">
        <f t="shared" si="60"/>
        <v>-210.31981854287264</v>
      </c>
      <c r="K369" s="37">
        <f t="shared" si="55"/>
        <v>-267.85818300257785</v>
      </c>
      <c r="L369" s="37">
        <f t="shared" si="56"/>
        <v>-371352.60422293725</v>
      </c>
      <c r="M369" s="37">
        <f t="shared" si="57"/>
        <v>-1728756.7130986375</v>
      </c>
      <c r="N369" s="41">
        <f>'jan-juli'!M369</f>
        <v>-2156393.9987751935</v>
      </c>
      <c r="O369" s="41">
        <f t="shared" si="59"/>
        <v>427637.28567655594</v>
      </c>
      <c r="Q369" s="63"/>
      <c r="R369" s="64"/>
      <c r="S369" s="64"/>
      <c r="T369" s="64"/>
    </row>
    <row r="370" spans="1:20" s="34" customFormat="1" x14ac:dyDescent="0.3">
      <c r="A370" s="33">
        <v>1838</v>
      </c>
      <c r="B370" s="34" t="s">
        <v>421</v>
      </c>
      <c r="C370" s="36">
        <v>23744</v>
      </c>
      <c r="D370" s="36">
        <v>2014</v>
      </c>
      <c r="E370" s="37">
        <f t="shared" si="51"/>
        <v>11789.473684210527</v>
      </c>
      <c r="F370" s="38">
        <f t="shared" si="58"/>
        <v>0.70950940034357612</v>
      </c>
      <c r="G370" s="39">
        <f t="shared" si="52"/>
        <v>2896.1403007499575</v>
      </c>
      <c r="H370" s="39">
        <f t="shared" si="53"/>
        <v>1107.8420789463596</v>
      </c>
      <c r="I370" s="37">
        <f t="shared" si="54"/>
        <v>4003.9823796963174</v>
      </c>
      <c r="J370" s="40">
        <f t="shared" si="60"/>
        <v>-210.31981854287264</v>
      </c>
      <c r="K370" s="37">
        <f t="shared" si="55"/>
        <v>3793.6625611534446</v>
      </c>
      <c r="L370" s="37">
        <f t="shared" si="56"/>
        <v>8064020.5127083836</v>
      </c>
      <c r="M370" s="37">
        <f t="shared" si="57"/>
        <v>7640436.3981630374</v>
      </c>
      <c r="N370" s="41">
        <f>'jan-juli'!M370</f>
        <v>7457240.0674528731</v>
      </c>
      <c r="O370" s="41">
        <f t="shared" si="59"/>
        <v>183196.33071016427</v>
      </c>
      <c r="Q370" s="63"/>
      <c r="R370" s="64"/>
      <c r="S370" s="64"/>
      <c r="T370" s="64"/>
    </row>
    <row r="371" spans="1:20" s="34" customFormat="1" x14ac:dyDescent="0.3">
      <c r="A371" s="33">
        <v>1839</v>
      </c>
      <c r="B371" s="34" t="s">
        <v>422</v>
      </c>
      <c r="C371" s="36">
        <v>18790</v>
      </c>
      <c r="D371" s="36">
        <v>1058</v>
      </c>
      <c r="E371" s="37">
        <f t="shared" si="51"/>
        <v>17759.924385633269</v>
      </c>
      <c r="F371" s="38">
        <f t="shared" si="58"/>
        <v>1.0688206817810733</v>
      </c>
      <c r="G371" s="39">
        <f t="shared" si="52"/>
        <v>-686.13012010368766</v>
      </c>
      <c r="H371" s="39">
        <f t="shared" si="53"/>
        <v>0</v>
      </c>
      <c r="I371" s="37">
        <f t="shared" si="54"/>
        <v>-686.13012010368766</v>
      </c>
      <c r="J371" s="40">
        <f t="shared" si="60"/>
        <v>-210.31981854287264</v>
      </c>
      <c r="K371" s="37">
        <f t="shared" si="55"/>
        <v>-896.44993864656033</v>
      </c>
      <c r="L371" s="37">
        <f t="shared" si="56"/>
        <v>-725925.66706970159</v>
      </c>
      <c r="M371" s="37">
        <f t="shared" si="57"/>
        <v>-948444.03508806077</v>
      </c>
      <c r="N371" s="41">
        <f>'jan-juli'!M371</f>
        <v>-1030384.2037037754</v>
      </c>
      <c r="O371" s="41">
        <f t="shared" si="59"/>
        <v>81940.168615714647</v>
      </c>
      <c r="Q371" s="63"/>
      <c r="R371" s="64"/>
      <c r="S371" s="64"/>
      <c r="T371" s="64"/>
    </row>
    <row r="372" spans="1:20" s="34" customFormat="1" x14ac:dyDescent="0.3">
      <c r="A372" s="33">
        <v>1840</v>
      </c>
      <c r="B372" s="34" t="s">
        <v>423</v>
      </c>
      <c r="C372" s="36">
        <v>61514</v>
      </c>
      <c r="D372" s="36">
        <v>4734</v>
      </c>
      <c r="E372" s="37">
        <f t="shared" si="51"/>
        <v>12994.085340092945</v>
      </c>
      <c r="F372" s="38">
        <f t="shared" si="58"/>
        <v>0.78200485828388111</v>
      </c>
      <c r="G372" s="39">
        <f t="shared" si="52"/>
        <v>2173.3733072205068</v>
      </c>
      <c r="H372" s="39">
        <f t="shared" si="53"/>
        <v>686.22799938751336</v>
      </c>
      <c r="I372" s="37">
        <f t="shared" si="54"/>
        <v>2859.6013066080204</v>
      </c>
      <c r="J372" s="40">
        <f t="shared" si="60"/>
        <v>-210.31981854287264</v>
      </c>
      <c r="K372" s="37">
        <f t="shared" si="55"/>
        <v>2649.2814880651476</v>
      </c>
      <c r="L372" s="37">
        <f t="shared" si="56"/>
        <v>13537352.585482368</v>
      </c>
      <c r="M372" s="37">
        <f t="shared" si="57"/>
        <v>12541698.564500408</v>
      </c>
      <c r="N372" s="41">
        <f>'jan-juli'!M372</f>
        <v>12192860.714658342</v>
      </c>
      <c r="O372" s="41">
        <f t="shared" si="59"/>
        <v>348837.84984206595</v>
      </c>
      <c r="Q372" s="63"/>
      <c r="R372" s="64"/>
      <c r="S372" s="64"/>
      <c r="T372" s="64"/>
    </row>
    <row r="373" spans="1:20" s="34" customFormat="1" x14ac:dyDescent="0.3">
      <c r="A373" s="33">
        <v>1841</v>
      </c>
      <c r="B373" s="34" t="s">
        <v>424</v>
      </c>
      <c r="C373" s="36">
        <v>143383</v>
      </c>
      <c r="D373" s="36">
        <v>9622</v>
      </c>
      <c r="E373" s="37">
        <f t="shared" si="51"/>
        <v>14901.579713157347</v>
      </c>
      <c r="F373" s="38">
        <f t="shared" si="58"/>
        <v>0.89680092340460316</v>
      </c>
      <c r="G373" s="39">
        <f t="shared" si="52"/>
        <v>1028.8766833818652</v>
      </c>
      <c r="H373" s="39">
        <f t="shared" si="53"/>
        <v>18.604968814972469</v>
      </c>
      <c r="I373" s="37">
        <f t="shared" si="54"/>
        <v>1047.4816521968376</v>
      </c>
      <c r="J373" s="40">
        <f t="shared" si="60"/>
        <v>-210.31981854287264</v>
      </c>
      <c r="K373" s="37">
        <f t="shared" si="55"/>
        <v>837.16183365396489</v>
      </c>
      <c r="L373" s="37">
        <f t="shared" si="56"/>
        <v>10078868.457437972</v>
      </c>
      <c r="M373" s="37">
        <f t="shared" si="57"/>
        <v>8055171.1634184504</v>
      </c>
      <c r="N373" s="41">
        <f>'jan-juli'!M373</f>
        <v>7038964.0755787184</v>
      </c>
      <c r="O373" s="41">
        <f t="shared" si="59"/>
        <v>1016207.0878397319</v>
      </c>
      <c r="Q373" s="63"/>
      <c r="R373" s="64"/>
      <c r="S373" s="64"/>
      <c r="T373" s="64"/>
    </row>
    <row r="374" spans="1:20" s="34" customFormat="1" x14ac:dyDescent="0.3">
      <c r="A374" s="33">
        <v>1845</v>
      </c>
      <c r="B374" s="34" t="s">
        <v>425</v>
      </c>
      <c r="C374" s="36">
        <v>37688</v>
      </c>
      <c r="D374" s="36">
        <v>1953</v>
      </c>
      <c r="E374" s="37">
        <f t="shared" si="51"/>
        <v>19297.491039426524</v>
      </c>
      <c r="F374" s="38">
        <f t="shared" si="58"/>
        <v>1.1613539045306334</v>
      </c>
      <c r="G374" s="39">
        <f t="shared" si="52"/>
        <v>-1608.6701123796411</v>
      </c>
      <c r="H374" s="39">
        <f t="shared" si="53"/>
        <v>0</v>
      </c>
      <c r="I374" s="37">
        <f t="shared" si="54"/>
        <v>-1608.6701123796411</v>
      </c>
      <c r="J374" s="40">
        <f t="shared" si="60"/>
        <v>-210.31981854287264</v>
      </c>
      <c r="K374" s="37">
        <f t="shared" si="55"/>
        <v>-1818.9899309225136</v>
      </c>
      <c r="L374" s="37">
        <f t="shared" si="56"/>
        <v>-3141732.7294774391</v>
      </c>
      <c r="M374" s="37">
        <f t="shared" si="57"/>
        <v>-3552487.3350916691</v>
      </c>
      <c r="N374" s="41">
        <f>'jan-juli'!M374</f>
        <v>-3809728.1189352288</v>
      </c>
      <c r="O374" s="41">
        <f t="shared" si="59"/>
        <v>257240.78384355968</v>
      </c>
      <c r="Q374" s="63"/>
      <c r="R374" s="64"/>
      <c r="S374" s="64"/>
      <c r="T374" s="64"/>
    </row>
    <row r="375" spans="1:20" s="34" customFormat="1" x14ac:dyDescent="0.3">
      <c r="A375" s="33">
        <v>1848</v>
      </c>
      <c r="B375" s="34" t="s">
        <v>426</v>
      </c>
      <c r="C375" s="36">
        <v>29962</v>
      </c>
      <c r="D375" s="36">
        <v>2507</v>
      </c>
      <c r="E375" s="37">
        <f t="shared" si="51"/>
        <v>11951.336258476267</v>
      </c>
      <c r="F375" s="38">
        <f t="shared" si="58"/>
        <v>0.71925054919224451</v>
      </c>
      <c r="G375" s="39">
        <f t="shared" si="52"/>
        <v>2799.0227561905131</v>
      </c>
      <c r="H375" s="39">
        <f t="shared" si="53"/>
        <v>1051.1901779533505</v>
      </c>
      <c r="I375" s="37">
        <f t="shared" si="54"/>
        <v>3850.2129341438635</v>
      </c>
      <c r="J375" s="40">
        <f t="shared" si="60"/>
        <v>-210.31981854287264</v>
      </c>
      <c r="K375" s="37">
        <f t="shared" si="55"/>
        <v>3639.8931156009908</v>
      </c>
      <c r="L375" s="37">
        <f t="shared" si="56"/>
        <v>9652483.8258986659</v>
      </c>
      <c r="M375" s="37">
        <f t="shared" si="57"/>
        <v>9125212.040811684</v>
      </c>
      <c r="N375" s="41">
        <f>'jan-juli'!M375</f>
        <v>8975880.6847588643</v>
      </c>
      <c r="O375" s="41">
        <f t="shared" si="59"/>
        <v>149331.35605281964</v>
      </c>
      <c r="Q375" s="63"/>
      <c r="R375" s="64"/>
      <c r="S375" s="64"/>
      <c r="T375" s="64"/>
    </row>
    <row r="376" spans="1:20" s="34" customFormat="1" x14ac:dyDescent="0.3">
      <c r="A376" s="33">
        <v>1849</v>
      </c>
      <c r="B376" s="34" t="s">
        <v>427</v>
      </c>
      <c r="C376" s="36">
        <v>27574</v>
      </c>
      <c r="D376" s="36">
        <v>1811</v>
      </c>
      <c r="E376" s="37">
        <f t="shared" si="51"/>
        <v>15225.842076200994</v>
      </c>
      <c r="F376" s="38">
        <f t="shared" si="58"/>
        <v>0.91631555153132049</v>
      </c>
      <c r="G376" s="39">
        <f t="shared" si="52"/>
        <v>834.31926555567736</v>
      </c>
      <c r="H376" s="39">
        <f t="shared" si="53"/>
        <v>0</v>
      </c>
      <c r="I376" s="37">
        <f t="shared" si="54"/>
        <v>834.31926555567736</v>
      </c>
      <c r="J376" s="40">
        <f t="shared" si="60"/>
        <v>-210.31981854287264</v>
      </c>
      <c r="K376" s="37">
        <f t="shared" si="55"/>
        <v>623.99944701280469</v>
      </c>
      <c r="L376" s="37">
        <f t="shared" si="56"/>
        <v>1510952.1899213316</v>
      </c>
      <c r="M376" s="37">
        <f t="shared" si="57"/>
        <v>1130062.9985401894</v>
      </c>
      <c r="N376" s="41">
        <f>'jan-juli'!M376</f>
        <v>947824.77040875552</v>
      </c>
      <c r="O376" s="41">
        <f t="shared" si="59"/>
        <v>182238.22813143383</v>
      </c>
      <c r="Q376" s="63"/>
      <c r="R376" s="64"/>
      <c r="S376" s="64"/>
      <c r="T376" s="64"/>
    </row>
    <row r="377" spans="1:20" s="34" customFormat="1" x14ac:dyDescent="0.3">
      <c r="A377" s="33">
        <v>1850</v>
      </c>
      <c r="B377" s="34" t="s">
        <v>428</v>
      </c>
      <c r="C377" s="36">
        <v>27127</v>
      </c>
      <c r="D377" s="36">
        <v>1996</v>
      </c>
      <c r="E377" s="37">
        <f t="shared" si="51"/>
        <v>13590.681362725451</v>
      </c>
      <c r="F377" s="38">
        <f t="shared" si="58"/>
        <v>0.81790896202960295</v>
      </c>
      <c r="G377" s="39">
        <f t="shared" si="52"/>
        <v>1815.4156936410031</v>
      </c>
      <c r="H377" s="39">
        <f t="shared" si="53"/>
        <v>477.41939146613629</v>
      </c>
      <c r="I377" s="37">
        <f t="shared" si="54"/>
        <v>2292.8350851071395</v>
      </c>
      <c r="J377" s="40">
        <f t="shared" si="60"/>
        <v>-210.31981854287264</v>
      </c>
      <c r="K377" s="37">
        <f t="shared" si="55"/>
        <v>2082.5152665642668</v>
      </c>
      <c r="L377" s="37">
        <f t="shared" si="56"/>
        <v>4576498.8298738506</v>
      </c>
      <c r="M377" s="37">
        <f t="shared" si="57"/>
        <v>4156700.4720622767</v>
      </c>
      <c r="N377" s="41">
        <f>'jan-juli'!M377</f>
        <v>3793178.2396404841</v>
      </c>
      <c r="O377" s="41">
        <f t="shared" si="59"/>
        <v>363522.23242179258</v>
      </c>
      <c r="Q377" s="63"/>
      <c r="R377" s="64"/>
      <c r="S377" s="64"/>
      <c r="T377" s="64"/>
    </row>
    <row r="378" spans="1:20" s="34" customFormat="1" x14ac:dyDescent="0.3">
      <c r="A378" s="33">
        <v>1851</v>
      </c>
      <c r="B378" s="34" t="s">
        <v>429</v>
      </c>
      <c r="C378" s="36">
        <v>29710</v>
      </c>
      <c r="D378" s="36">
        <v>2160</v>
      </c>
      <c r="E378" s="37">
        <f t="shared" si="51"/>
        <v>13754.62962962963</v>
      </c>
      <c r="F378" s="38">
        <f t="shared" si="58"/>
        <v>0.82777563120028375</v>
      </c>
      <c r="G378" s="39">
        <f t="shared" si="52"/>
        <v>1717.0467334984958</v>
      </c>
      <c r="H378" s="39">
        <f t="shared" si="53"/>
        <v>420.03749804967362</v>
      </c>
      <c r="I378" s="37">
        <f t="shared" si="54"/>
        <v>2137.0842315481696</v>
      </c>
      <c r="J378" s="40">
        <f t="shared" si="60"/>
        <v>-210.31981854287264</v>
      </c>
      <c r="K378" s="37">
        <f t="shared" si="55"/>
        <v>1926.764413005297</v>
      </c>
      <c r="L378" s="37">
        <f t="shared" si="56"/>
        <v>4616101.9401440462</v>
      </c>
      <c r="M378" s="37">
        <f t="shared" si="57"/>
        <v>4161811.1320914417</v>
      </c>
      <c r="N378" s="41">
        <f>'jan-juli'!M378</f>
        <v>3824569.337486696</v>
      </c>
      <c r="O378" s="41">
        <f t="shared" si="59"/>
        <v>337241.79460474569</v>
      </c>
      <c r="Q378" s="63"/>
      <c r="R378" s="64"/>
      <c r="S378" s="64"/>
      <c r="T378" s="64"/>
    </row>
    <row r="379" spans="1:20" s="34" customFormat="1" x14ac:dyDescent="0.3">
      <c r="A379" s="33">
        <v>1852</v>
      </c>
      <c r="B379" s="34" t="s">
        <v>430</v>
      </c>
      <c r="C379" s="36">
        <v>15036</v>
      </c>
      <c r="D379" s="36">
        <v>1280</v>
      </c>
      <c r="E379" s="37">
        <f t="shared" si="51"/>
        <v>11746.875</v>
      </c>
      <c r="F379" s="38">
        <f t="shared" si="58"/>
        <v>0.70694574333061599</v>
      </c>
      <c r="G379" s="39">
        <f t="shared" si="52"/>
        <v>2921.6995112762734</v>
      </c>
      <c r="H379" s="39">
        <f t="shared" si="53"/>
        <v>1122.751618420044</v>
      </c>
      <c r="I379" s="37">
        <f t="shared" si="54"/>
        <v>4044.4511296963174</v>
      </c>
      <c r="J379" s="40">
        <f t="shared" si="60"/>
        <v>-210.31981854287264</v>
      </c>
      <c r="K379" s="37">
        <f t="shared" si="55"/>
        <v>3834.1313111534446</v>
      </c>
      <c r="L379" s="37">
        <f t="shared" si="56"/>
        <v>5176897.4460112862</v>
      </c>
      <c r="M379" s="37">
        <f t="shared" si="57"/>
        <v>4907688.0782764088</v>
      </c>
      <c r="N379" s="41">
        <f>'jan-juli'!M379</f>
        <v>4708474.4222143386</v>
      </c>
      <c r="O379" s="41">
        <f t="shared" si="59"/>
        <v>199213.65606207028</v>
      </c>
      <c r="Q379" s="63"/>
      <c r="R379" s="64"/>
      <c r="S379" s="64"/>
      <c r="T379" s="64"/>
    </row>
    <row r="380" spans="1:20" s="34" customFormat="1" x14ac:dyDescent="0.3">
      <c r="A380" s="33">
        <v>1853</v>
      </c>
      <c r="B380" s="34" t="s">
        <v>431</v>
      </c>
      <c r="C380" s="36">
        <v>16579</v>
      </c>
      <c r="D380" s="36">
        <v>1385</v>
      </c>
      <c r="E380" s="37">
        <f t="shared" si="51"/>
        <v>11970.397111913357</v>
      </c>
      <c r="F380" s="38">
        <f t="shared" si="58"/>
        <v>0.72039766186702814</v>
      </c>
      <c r="G380" s="39">
        <f t="shared" si="52"/>
        <v>2787.5862441282593</v>
      </c>
      <c r="H380" s="39">
        <f t="shared" si="53"/>
        <v>1044.5188792503691</v>
      </c>
      <c r="I380" s="37">
        <f t="shared" si="54"/>
        <v>3832.1051233786284</v>
      </c>
      <c r="J380" s="40">
        <f t="shared" si="60"/>
        <v>-210.31981854287264</v>
      </c>
      <c r="K380" s="37">
        <f t="shared" si="55"/>
        <v>3621.7853048357556</v>
      </c>
      <c r="L380" s="37">
        <f t="shared" si="56"/>
        <v>5307465.5958794001</v>
      </c>
      <c r="M380" s="37">
        <f t="shared" si="57"/>
        <v>5016172.6471975213</v>
      </c>
      <c r="N380" s="41">
        <f>'jan-juli'!M380</f>
        <v>4731393.4177866094</v>
      </c>
      <c r="O380" s="41">
        <f t="shared" si="59"/>
        <v>284779.22941091191</v>
      </c>
      <c r="Q380" s="63"/>
      <c r="R380" s="64"/>
      <c r="S380" s="64"/>
      <c r="T380" s="64"/>
    </row>
    <row r="381" spans="1:20" s="34" customFormat="1" x14ac:dyDescent="0.3">
      <c r="A381" s="33">
        <v>1854</v>
      </c>
      <c r="B381" s="34" t="s">
        <v>432</v>
      </c>
      <c r="C381" s="36">
        <v>28875</v>
      </c>
      <c r="D381" s="36">
        <v>2581</v>
      </c>
      <c r="E381" s="37">
        <f t="shared" si="51"/>
        <v>11187.524215420379</v>
      </c>
      <c r="F381" s="38">
        <f t="shared" si="58"/>
        <v>0.67328311763763771</v>
      </c>
      <c r="G381" s="39">
        <f t="shared" si="52"/>
        <v>3257.3099820240463</v>
      </c>
      <c r="H381" s="39">
        <f t="shared" si="53"/>
        <v>1318.5243930229112</v>
      </c>
      <c r="I381" s="37">
        <f t="shared" si="54"/>
        <v>4575.8343750469576</v>
      </c>
      <c r="J381" s="40">
        <f t="shared" si="60"/>
        <v>-210.31981854287264</v>
      </c>
      <c r="K381" s="37">
        <f t="shared" si="55"/>
        <v>4365.5145565040848</v>
      </c>
      <c r="L381" s="37">
        <f t="shared" si="56"/>
        <v>11810228.521996198</v>
      </c>
      <c r="M381" s="37">
        <f t="shared" si="57"/>
        <v>11267393.070337042</v>
      </c>
      <c r="N381" s="41">
        <f>'jan-juli'!M381</f>
        <v>10934312.64354313</v>
      </c>
      <c r="O381" s="41">
        <f t="shared" si="59"/>
        <v>333080.42679391243</v>
      </c>
      <c r="Q381" s="63"/>
      <c r="R381" s="64"/>
      <c r="S381" s="64"/>
      <c r="T381" s="64"/>
    </row>
    <row r="382" spans="1:20" s="34" customFormat="1" x14ac:dyDescent="0.3">
      <c r="A382" s="33">
        <v>1856</v>
      </c>
      <c r="B382" s="34" t="s">
        <v>433</v>
      </c>
      <c r="C382" s="36">
        <v>8110</v>
      </c>
      <c r="D382" s="36">
        <v>545</v>
      </c>
      <c r="E382" s="37">
        <f t="shared" si="51"/>
        <v>14880.733944954129</v>
      </c>
      <c r="F382" s="38">
        <f t="shared" si="58"/>
        <v>0.89554639170168449</v>
      </c>
      <c r="G382" s="39">
        <f t="shared" si="52"/>
        <v>1041.3841443037963</v>
      </c>
      <c r="H382" s="39">
        <f t="shared" si="53"/>
        <v>25.900987686098958</v>
      </c>
      <c r="I382" s="37">
        <f t="shared" si="54"/>
        <v>1067.2851319898953</v>
      </c>
      <c r="J382" s="40">
        <f t="shared" si="60"/>
        <v>-210.31981854287264</v>
      </c>
      <c r="K382" s="37">
        <f t="shared" si="55"/>
        <v>856.9653134470226</v>
      </c>
      <c r="L382" s="37">
        <f t="shared" si="56"/>
        <v>581670.39693449286</v>
      </c>
      <c r="M382" s="37">
        <f t="shared" si="57"/>
        <v>467046.09582862729</v>
      </c>
      <c r="N382" s="41">
        <f>'jan-juli'!M382</f>
        <v>459241.45320844941</v>
      </c>
      <c r="O382" s="41">
        <f t="shared" si="59"/>
        <v>7804.6426201778813</v>
      </c>
      <c r="Q382" s="63"/>
      <c r="R382" s="64"/>
      <c r="S382" s="64"/>
      <c r="T382" s="64"/>
    </row>
    <row r="383" spans="1:20" s="34" customFormat="1" x14ac:dyDescent="0.3">
      <c r="A383" s="33">
        <v>1857</v>
      </c>
      <c r="B383" s="34" t="s">
        <v>434</v>
      </c>
      <c r="C383" s="36">
        <v>11636</v>
      </c>
      <c r="D383" s="36">
        <v>780</v>
      </c>
      <c r="E383" s="37">
        <f t="shared" si="51"/>
        <v>14917.948717948719</v>
      </c>
      <c r="F383" s="38">
        <f t="shared" si="58"/>
        <v>0.89778603631844778</v>
      </c>
      <c r="G383" s="39">
        <f t="shared" si="52"/>
        <v>1019.0552805070423</v>
      </c>
      <c r="H383" s="39">
        <f t="shared" si="53"/>
        <v>12.875817137992453</v>
      </c>
      <c r="I383" s="37">
        <f t="shared" si="54"/>
        <v>1031.9310976450347</v>
      </c>
      <c r="J383" s="40">
        <f t="shared" si="60"/>
        <v>-210.31981854287264</v>
      </c>
      <c r="K383" s="37">
        <f t="shared" si="55"/>
        <v>821.61127910216203</v>
      </c>
      <c r="L383" s="37">
        <f t="shared" si="56"/>
        <v>804906.25616312702</v>
      </c>
      <c r="M383" s="37">
        <f t="shared" si="57"/>
        <v>640856.79769968637</v>
      </c>
      <c r="N383" s="41">
        <f>'jan-juli'!M383</f>
        <v>755862.53853686259</v>
      </c>
      <c r="O383" s="41">
        <f t="shared" si="59"/>
        <v>-115005.74083717621</v>
      </c>
      <c r="Q383" s="63"/>
      <c r="R383" s="64"/>
      <c r="S383" s="64"/>
      <c r="T383" s="64"/>
    </row>
    <row r="384" spans="1:20" s="34" customFormat="1" x14ac:dyDescent="0.3">
      <c r="A384" s="33">
        <v>1859</v>
      </c>
      <c r="B384" s="34" t="s">
        <v>435</v>
      </c>
      <c r="C384" s="36">
        <v>17513</v>
      </c>
      <c r="D384" s="36">
        <v>1358</v>
      </c>
      <c r="E384" s="37">
        <f t="shared" si="51"/>
        <v>12896.170839469809</v>
      </c>
      <c r="F384" s="38">
        <f t="shared" si="58"/>
        <v>0.77611220688290272</v>
      </c>
      <c r="G384" s="39">
        <f t="shared" si="52"/>
        <v>2232.1220075943879</v>
      </c>
      <c r="H384" s="39">
        <f t="shared" si="53"/>
        <v>720.49807460561078</v>
      </c>
      <c r="I384" s="37">
        <f t="shared" si="54"/>
        <v>2952.6200821999987</v>
      </c>
      <c r="J384" s="40">
        <f t="shared" si="60"/>
        <v>-210.31981854287264</v>
      </c>
      <c r="K384" s="37">
        <f t="shared" si="55"/>
        <v>2742.3002636571259</v>
      </c>
      <c r="L384" s="37">
        <f t="shared" si="56"/>
        <v>4009658.0716275983</v>
      </c>
      <c r="M384" s="37">
        <f t="shared" si="57"/>
        <v>3724043.758046377</v>
      </c>
      <c r="N384" s="41">
        <f>'jan-juli'!M384</f>
        <v>3542125.6760680247</v>
      </c>
      <c r="O384" s="41">
        <f t="shared" si="59"/>
        <v>181918.08197835227</v>
      </c>
      <c r="Q384" s="63"/>
      <c r="R384" s="64"/>
      <c r="S384" s="64"/>
      <c r="T384" s="64"/>
    </row>
    <row r="385" spans="1:20" s="34" customFormat="1" x14ac:dyDescent="0.3">
      <c r="A385" s="33">
        <v>1860</v>
      </c>
      <c r="B385" s="34" t="s">
        <v>436</v>
      </c>
      <c r="C385" s="36">
        <v>142022</v>
      </c>
      <c r="D385" s="36">
        <v>11140</v>
      </c>
      <c r="E385" s="37">
        <f t="shared" si="51"/>
        <v>12748.833034111311</v>
      </c>
      <c r="F385" s="38">
        <f t="shared" si="58"/>
        <v>0.76724518188009427</v>
      </c>
      <c r="G385" s="39">
        <f t="shared" si="52"/>
        <v>2320.5246908094873</v>
      </c>
      <c r="H385" s="39">
        <f t="shared" si="53"/>
        <v>772.06630648108523</v>
      </c>
      <c r="I385" s="37">
        <f t="shared" si="54"/>
        <v>3092.5909972905724</v>
      </c>
      <c r="J385" s="40">
        <f t="shared" si="60"/>
        <v>-210.31981854287264</v>
      </c>
      <c r="K385" s="37">
        <f t="shared" si="55"/>
        <v>2882.2711787476997</v>
      </c>
      <c r="L385" s="37">
        <f t="shared" si="56"/>
        <v>34451463.709816977</v>
      </c>
      <c r="M385" s="37">
        <f t="shared" si="57"/>
        <v>32108500.931249373</v>
      </c>
      <c r="N385" s="41">
        <f>'jan-juli'!M385</f>
        <v>31798086.768334173</v>
      </c>
      <c r="O385" s="41">
        <f t="shared" si="59"/>
        <v>310414.1629152</v>
      </c>
      <c r="Q385" s="63"/>
      <c r="R385" s="64"/>
      <c r="S385" s="64"/>
      <c r="T385" s="64"/>
    </row>
    <row r="386" spans="1:20" s="34" customFormat="1" x14ac:dyDescent="0.3">
      <c r="A386" s="33">
        <v>1865</v>
      </c>
      <c r="B386" s="34" t="s">
        <v>437</v>
      </c>
      <c r="C386" s="36">
        <v>125350</v>
      </c>
      <c r="D386" s="36">
        <v>9285</v>
      </c>
      <c r="E386" s="37">
        <f t="shared" si="51"/>
        <v>13500.269251480882</v>
      </c>
      <c r="F386" s="38">
        <f t="shared" si="58"/>
        <v>0.81246781643216692</v>
      </c>
      <c r="G386" s="39">
        <f t="shared" si="52"/>
        <v>1869.6629603877441</v>
      </c>
      <c r="H386" s="39">
        <f t="shared" si="53"/>
        <v>509.06363040173517</v>
      </c>
      <c r="I386" s="37">
        <f t="shared" si="54"/>
        <v>2378.7265907894794</v>
      </c>
      <c r="J386" s="40">
        <f t="shared" si="60"/>
        <v>-210.31981854287264</v>
      </c>
      <c r="K386" s="37">
        <f t="shared" si="55"/>
        <v>2168.4067722466066</v>
      </c>
      <c r="L386" s="37">
        <f t="shared" si="56"/>
        <v>22086476.395480316</v>
      </c>
      <c r="M386" s="37">
        <f t="shared" si="57"/>
        <v>20133656.880309742</v>
      </c>
      <c r="N386" s="41">
        <f>'jan-juli'!M386</f>
        <v>20350701.179890737</v>
      </c>
      <c r="O386" s="41">
        <f t="shared" si="59"/>
        <v>-217044.29958099499</v>
      </c>
      <c r="Q386" s="63"/>
      <c r="R386" s="64"/>
      <c r="S386" s="64"/>
      <c r="T386" s="64"/>
    </row>
    <row r="387" spans="1:20" s="34" customFormat="1" x14ac:dyDescent="0.3">
      <c r="A387" s="33">
        <v>1866</v>
      </c>
      <c r="B387" s="34" t="s">
        <v>438</v>
      </c>
      <c r="C387" s="36">
        <v>104315</v>
      </c>
      <c r="D387" s="36">
        <v>8057</v>
      </c>
      <c r="E387" s="37">
        <f t="shared" si="51"/>
        <v>12947.126722105002</v>
      </c>
      <c r="F387" s="38">
        <f t="shared" si="58"/>
        <v>0.77917881347628215</v>
      </c>
      <c r="G387" s="39">
        <f t="shared" si="52"/>
        <v>2201.5484780132724</v>
      </c>
      <c r="H387" s="39">
        <f t="shared" si="53"/>
        <v>702.66351568329321</v>
      </c>
      <c r="I387" s="37">
        <f t="shared" si="54"/>
        <v>2904.2119936965655</v>
      </c>
      <c r="J387" s="40">
        <f t="shared" si="60"/>
        <v>-210.31981854287264</v>
      </c>
      <c r="K387" s="37">
        <f t="shared" si="55"/>
        <v>2693.8921751536927</v>
      </c>
      <c r="L387" s="37">
        <f t="shared" si="56"/>
        <v>23399236.033213228</v>
      </c>
      <c r="M387" s="37">
        <f t="shared" si="57"/>
        <v>21704689.255213302</v>
      </c>
      <c r="N387" s="41">
        <f>'jan-juli'!M387</f>
        <v>20906977.593578849</v>
      </c>
      <c r="O387" s="41">
        <f t="shared" si="59"/>
        <v>797711.66163445264</v>
      </c>
      <c r="Q387" s="63"/>
      <c r="R387" s="64"/>
      <c r="S387" s="64"/>
      <c r="T387" s="64"/>
    </row>
    <row r="388" spans="1:20" s="34" customFormat="1" x14ac:dyDescent="0.3">
      <c r="A388" s="33">
        <v>1867</v>
      </c>
      <c r="B388" s="34" t="s">
        <v>194</v>
      </c>
      <c r="C388" s="36">
        <v>28755</v>
      </c>
      <c r="D388" s="36">
        <v>2642</v>
      </c>
      <c r="E388" s="37">
        <f t="shared" si="51"/>
        <v>10883.800151400454</v>
      </c>
      <c r="F388" s="38">
        <f t="shared" si="58"/>
        <v>0.65500451722638264</v>
      </c>
      <c r="G388" s="39">
        <f t="shared" si="52"/>
        <v>3439.5444204360015</v>
      </c>
      <c r="H388" s="39">
        <f t="shared" si="53"/>
        <v>1424.827815429885</v>
      </c>
      <c r="I388" s="37">
        <f t="shared" si="54"/>
        <v>4864.372235865887</v>
      </c>
      <c r="J388" s="40">
        <f t="shared" si="60"/>
        <v>-210.31981854287264</v>
      </c>
      <c r="K388" s="37">
        <f t="shared" si="55"/>
        <v>4654.0524173230142</v>
      </c>
      <c r="L388" s="37">
        <f t="shared" si="56"/>
        <v>12851671.447157674</v>
      </c>
      <c r="M388" s="37">
        <f t="shared" si="57"/>
        <v>12296006.486567404</v>
      </c>
      <c r="N388" s="41">
        <f>'jan-juli'!M388</f>
        <v>11891719.393351784</v>
      </c>
      <c r="O388" s="41">
        <f t="shared" si="59"/>
        <v>404287.09321562015</v>
      </c>
      <c r="Q388" s="63"/>
      <c r="R388" s="64"/>
      <c r="S388" s="64"/>
      <c r="T388" s="64"/>
    </row>
    <row r="389" spans="1:20" s="34" customFormat="1" x14ac:dyDescent="0.3">
      <c r="A389" s="33">
        <v>1868</v>
      </c>
      <c r="B389" s="34" t="s">
        <v>439</v>
      </c>
      <c r="C389" s="36">
        <v>62783</v>
      </c>
      <c r="D389" s="36">
        <v>4563</v>
      </c>
      <c r="E389" s="37">
        <f t="shared" si="51"/>
        <v>13759.149682226605</v>
      </c>
      <c r="F389" s="38">
        <f t="shared" si="58"/>
        <v>0.82804765520182144</v>
      </c>
      <c r="G389" s="39">
        <f t="shared" si="52"/>
        <v>1714.3347019403102</v>
      </c>
      <c r="H389" s="39">
        <f t="shared" si="53"/>
        <v>418.45547964073211</v>
      </c>
      <c r="I389" s="37">
        <f t="shared" si="54"/>
        <v>2132.7901815810424</v>
      </c>
      <c r="J389" s="40">
        <f t="shared" si="60"/>
        <v>-210.31981854287264</v>
      </c>
      <c r="K389" s="37">
        <f t="shared" si="55"/>
        <v>1922.4703630381698</v>
      </c>
      <c r="L389" s="37">
        <f t="shared" si="56"/>
        <v>9731921.5985542964</v>
      </c>
      <c r="M389" s="37">
        <f t="shared" si="57"/>
        <v>8772232.2665431686</v>
      </c>
      <c r="N389" s="41">
        <f>'jan-juli'!M389</f>
        <v>8444048.3504406437</v>
      </c>
      <c r="O389" s="41">
        <f t="shared" si="59"/>
        <v>328183.91610252485</v>
      </c>
      <c r="Q389" s="63"/>
      <c r="R389" s="64"/>
      <c r="S389" s="64"/>
      <c r="T389" s="64"/>
    </row>
    <row r="390" spans="1:20" s="34" customFormat="1" x14ac:dyDescent="0.3">
      <c r="A390" s="33">
        <v>1870</v>
      </c>
      <c r="B390" s="34" t="s">
        <v>440</v>
      </c>
      <c r="C390" s="36">
        <v>132268</v>
      </c>
      <c r="D390" s="36">
        <v>10166</v>
      </c>
      <c r="E390" s="37">
        <f t="shared" si="51"/>
        <v>13010.820381664371</v>
      </c>
      <c r="F390" s="38">
        <f t="shared" si="58"/>
        <v>0.78301199987714576</v>
      </c>
      <c r="G390" s="39">
        <f t="shared" si="52"/>
        <v>2163.3322822776508</v>
      </c>
      <c r="H390" s="39">
        <f t="shared" si="53"/>
        <v>680.37073483751419</v>
      </c>
      <c r="I390" s="37">
        <f t="shared" si="54"/>
        <v>2843.703017115165</v>
      </c>
      <c r="J390" s="40">
        <f t="shared" si="60"/>
        <v>-210.31981854287264</v>
      </c>
      <c r="K390" s="37">
        <f t="shared" si="55"/>
        <v>2633.3831985722923</v>
      </c>
      <c r="L390" s="37">
        <f t="shared" si="56"/>
        <v>28909084.871992767</v>
      </c>
      <c r="M390" s="37">
        <f t="shared" si="57"/>
        <v>26770973.596685924</v>
      </c>
      <c r="N390" s="41">
        <f>'jan-juli'!M390</f>
        <v>25704913.418930434</v>
      </c>
      <c r="O390" s="41">
        <f t="shared" si="59"/>
        <v>1066060.1777554899</v>
      </c>
      <c r="Q390" s="63"/>
      <c r="R390" s="64"/>
      <c r="S390" s="64"/>
      <c r="T390" s="64"/>
    </row>
    <row r="391" spans="1:20" s="34" customFormat="1" x14ac:dyDescent="0.3">
      <c r="A391" s="33">
        <v>1871</v>
      </c>
      <c r="B391" s="34" t="s">
        <v>441</v>
      </c>
      <c r="C391" s="36">
        <v>66238</v>
      </c>
      <c r="D391" s="36">
        <v>4991</v>
      </c>
      <c r="E391" s="37">
        <f t="shared" si="51"/>
        <v>13271.488679623322</v>
      </c>
      <c r="F391" s="38">
        <f t="shared" si="58"/>
        <v>0.79869943535792831</v>
      </c>
      <c r="G391" s="39">
        <f t="shared" si="52"/>
        <v>2006.9313035022801</v>
      </c>
      <c r="H391" s="39">
        <f t="shared" si="53"/>
        <v>589.13683055188119</v>
      </c>
      <c r="I391" s="37">
        <f t="shared" si="54"/>
        <v>2596.0681340541614</v>
      </c>
      <c r="J391" s="40">
        <f t="shared" si="60"/>
        <v>-210.31981854287264</v>
      </c>
      <c r="K391" s="37">
        <f t="shared" si="55"/>
        <v>2385.7483155112886</v>
      </c>
      <c r="L391" s="37">
        <f t="shared" si="56"/>
        <v>12956976.057064319</v>
      </c>
      <c r="M391" s="37">
        <f t="shared" si="57"/>
        <v>11907269.842716841</v>
      </c>
      <c r="N391" s="41">
        <f>'jan-juli'!M391</f>
        <v>11318762.922868568</v>
      </c>
      <c r="O391" s="41">
        <f t="shared" si="59"/>
        <v>588506.91984827258</v>
      </c>
      <c r="Q391" s="63"/>
      <c r="R391" s="64"/>
      <c r="S391" s="64"/>
      <c r="T391" s="64"/>
    </row>
    <row r="392" spans="1:20" s="34" customFormat="1" x14ac:dyDescent="0.3">
      <c r="A392" s="33">
        <v>1874</v>
      </c>
      <c r="B392" s="34" t="s">
        <v>442</v>
      </c>
      <c r="C392" s="36">
        <v>16213</v>
      </c>
      <c r="D392" s="36">
        <v>1070</v>
      </c>
      <c r="E392" s="37">
        <f t="shared" ref="E392:E435" si="61">(C392*1000)/D392</f>
        <v>15152.336448598131</v>
      </c>
      <c r="F392" s="38">
        <f t="shared" si="58"/>
        <v>0.91189186518540388</v>
      </c>
      <c r="G392" s="39">
        <f t="shared" ref="G392:G435" si="62">(E$437-E392)*0.6</f>
        <v>878.42264211739496</v>
      </c>
      <c r="H392" s="39">
        <f t="shared" ref="H392:H435" si="63">IF(E392&gt;=E$437*0.9,0,IF(E392&lt;0.9*E$437,(E$437*0.9-E392)*0.35))</f>
        <v>0</v>
      </c>
      <c r="I392" s="37">
        <f t="shared" ref="I392:I435" si="64">G392+H392</f>
        <v>878.42264211739496</v>
      </c>
      <c r="J392" s="40">
        <f t="shared" si="60"/>
        <v>-210.31981854287264</v>
      </c>
      <c r="K392" s="37">
        <f t="shared" ref="K392:K435" si="65">I392+J392</f>
        <v>668.10282357452229</v>
      </c>
      <c r="L392" s="37">
        <f t="shared" ref="L392:L435" si="66">(I392*D392)</f>
        <v>939912.22706561256</v>
      </c>
      <c r="M392" s="37">
        <f t="shared" ref="M392:M435" si="67">(K392*D392)</f>
        <v>714870.0212247388</v>
      </c>
      <c r="N392" s="41">
        <f>'jan-juli'!M392</f>
        <v>754594.42536574719</v>
      </c>
      <c r="O392" s="41">
        <f t="shared" si="59"/>
        <v>-39724.404141008388</v>
      </c>
      <c r="Q392" s="63"/>
      <c r="R392" s="64"/>
      <c r="S392" s="64"/>
      <c r="T392" s="64"/>
    </row>
    <row r="393" spans="1:20" s="34" customFormat="1" x14ac:dyDescent="0.3">
      <c r="A393" s="33">
        <v>1902</v>
      </c>
      <c r="B393" s="34" t="s">
        <v>443</v>
      </c>
      <c r="C393" s="36">
        <v>1154365</v>
      </c>
      <c r="D393" s="36">
        <v>72681</v>
      </c>
      <c r="E393" s="37">
        <f t="shared" si="61"/>
        <v>15882.624069564261</v>
      </c>
      <c r="F393" s="38">
        <f t="shared" ref="F393:F435" si="68">IF(ISNUMBER(C393),E393/E$437,"")</f>
        <v>0.95584174334866412</v>
      </c>
      <c r="G393" s="39">
        <f t="shared" si="62"/>
        <v>440.25006953771697</v>
      </c>
      <c r="H393" s="39">
        <f t="shared" si="63"/>
        <v>0</v>
      </c>
      <c r="I393" s="37">
        <f t="shared" si="64"/>
        <v>440.25006953771697</v>
      </c>
      <c r="J393" s="40">
        <f t="shared" si="60"/>
        <v>-210.31981854287264</v>
      </c>
      <c r="K393" s="37">
        <f t="shared" si="65"/>
        <v>229.93025099484433</v>
      </c>
      <c r="L393" s="37">
        <f t="shared" si="66"/>
        <v>31997815.304070808</v>
      </c>
      <c r="M393" s="37">
        <f t="shared" si="67"/>
        <v>16711560.572556281</v>
      </c>
      <c r="N393" s="41">
        <f>'jan-juli'!M393</f>
        <v>15234911.616829801</v>
      </c>
      <c r="O393" s="41">
        <f t="shared" ref="O393:O437" si="69">M393-N393</f>
        <v>1476648.9557264801</v>
      </c>
      <c r="Q393" s="63"/>
      <c r="R393" s="64"/>
      <c r="S393" s="64"/>
      <c r="T393" s="64"/>
    </row>
    <row r="394" spans="1:20" s="34" customFormat="1" x14ac:dyDescent="0.3">
      <c r="A394" s="33">
        <v>1903</v>
      </c>
      <c r="B394" s="34" t="s">
        <v>444</v>
      </c>
      <c r="C394" s="36">
        <v>356802</v>
      </c>
      <c r="D394" s="36">
        <v>24676</v>
      </c>
      <c r="E394" s="37">
        <f t="shared" si="61"/>
        <v>14459.474793321446</v>
      </c>
      <c r="F394" s="38">
        <f t="shared" si="68"/>
        <v>0.87019434155338626</v>
      </c>
      <c r="G394" s="39">
        <f t="shared" si="62"/>
        <v>1294.1396352834061</v>
      </c>
      <c r="H394" s="39">
        <f t="shared" si="63"/>
        <v>173.34169075753798</v>
      </c>
      <c r="I394" s="37">
        <f t="shared" si="64"/>
        <v>1467.4813260409439</v>
      </c>
      <c r="J394" s="40">
        <f t="shared" ref="J394:J435" si="70">I$439</f>
        <v>-210.31981854287264</v>
      </c>
      <c r="K394" s="37">
        <f t="shared" si="65"/>
        <v>1257.1615074980714</v>
      </c>
      <c r="L394" s="37">
        <f t="shared" si="66"/>
        <v>36211569.201386333</v>
      </c>
      <c r="M394" s="37">
        <f t="shared" si="67"/>
        <v>31021717.359022409</v>
      </c>
      <c r="N394" s="41">
        <f>'jan-juli'!M394</f>
        <v>29488831.283250801</v>
      </c>
      <c r="O394" s="41">
        <f t="shared" si="69"/>
        <v>1532886.0757716075</v>
      </c>
      <c r="Q394" s="63"/>
      <c r="R394" s="64"/>
      <c r="S394" s="64"/>
      <c r="T394" s="64"/>
    </row>
    <row r="395" spans="1:20" s="34" customFormat="1" x14ac:dyDescent="0.3">
      <c r="A395" s="33">
        <v>1911</v>
      </c>
      <c r="B395" s="34" t="s">
        <v>445</v>
      </c>
      <c r="C395" s="36">
        <v>35285</v>
      </c>
      <c r="D395" s="36">
        <v>3076</v>
      </c>
      <c r="E395" s="37">
        <f t="shared" si="61"/>
        <v>11471.066319895968</v>
      </c>
      <c r="F395" s="38">
        <f t="shared" si="68"/>
        <v>0.69034713541377157</v>
      </c>
      <c r="G395" s="39">
        <f t="shared" si="62"/>
        <v>3087.1847193386925</v>
      </c>
      <c r="H395" s="39">
        <f t="shared" si="63"/>
        <v>1219.284656456455</v>
      </c>
      <c r="I395" s="37">
        <f t="shared" si="64"/>
        <v>4306.4693757951472</v>
      </c>
      <c r="J395" s="40">
        <f t="shared" si="70"/>
        <v>-210.31981854287264</v>
      </c>
      <c r="K395" s="37">
        <f t="shared" si="65"/>
        <v>4096.1495572522745</v>
      </c>
      <c r="L395" s="37">
        <f t="shared" si="66"/>
        <v>13246699.799945872</v>
      </c>
      <c r="M395" s="37">
        <f t="shared" si="67"/>
        <v>12599756.038107997</v>
      </c>
      <c r="N395" s="41">
        <f>'jan-juli'!M395</f>
        <v>11094337.908383831</v>
      </c>
      <c r="O395" s="41">
        <f t="shared" si="69"/>
        <v>1505418.1297241654</v>
      </c>
      <c r="Q395" s="63"/>
      <c r="R395" s="64"/>
      <c r="S395" s="64"/>
      <c r="T395" s="64"/>
    </row>
    <row r="396" spans="1:20" s="34" customFormat="1" x14ac:dyDescent="0.3">
      <c r="A396" s="33">
        <v>1913</v>
      </c>
      <c r="B396" s="34" t="s">
        <v>446</v>
      </c>
      <c r="C396" s="36">
        <v>38237</v>
      </c>
      <c r="D396" s="36">
        <v>2988</v>
      </c>
      <c r="E396" s="37">
        <f t="shared" si="61"/>
        <v>12796.854082998661</v>
      </c>
      <c r="F396" s="38">
        <f t="shared" si="68"/>
        <v>0.77013516548008865</v>
      </c>
      <c r="G396" s="39">
        <f t="shared" si="62"/>
        <v>2291.7120614770765</v>
      </c>
      <c r="H396" s="39">
        <f t="shared" si="63"/>
        <v>755.25893937051251</v>
      </c>
      <c r="I396" s="37">
        <f t="shared" si="64"/>
        <v>3046.971000847589</v>
      </c>
      <c r="J396" s="40">
        <f t="shared" si="70"/>
        <v>-210.31981854287264</v>
      </c>
      <c r="K396" s="37">
        <f t="shared" si="65"/>
        <v>2836.6511823047163</v>
      </c>
      <c r="L396" s="37">
        <f t="shared" si="66"/>
        <v>9104349.3505325969</v>
      </c>
      <c r="M396" s="37">
        <f t="shared" si="67"/>
        <v>8475913.732726492</v>
      </c>
      <c r="N396" s="41">
        <f>'jan-juli'!M396</f>
        <v>8158213.4168565972</v>
      </c>
      <c r="O396" s="41">
        <f t="shared" si="69"/>
        <v>317700.31586989481</v>
      </c>
      <c r="Q396" s="63"/>
      <c r="R396" s="64"/>
      <c r="S396" s="64"/>
      <c r="T396" s="64"/>
    </row>
    <row r="397" spans="1:20" s="34" customFormat="1" x14ac:dyDescent="0.3">
      <c r="A397" s="33">
        <v>1917</v>
      </c>
      <c r="B397" s="34" t="s">
        <v>447</v>
      </c>
      <c r="C397" s="36">
        <v>16306</v>
      </c>
      <c r="D397" s="36">
        <v>1410</v>
      </c>
      <c r="E397" s="37">
        <f t="shared" si="61"/>
        <v>11564.539007092199</v>
      </c>
      <c r="F397" s="38">
        <f t="shared" si="68"/>
        <v>0.69597247137172202</v>
      </c>
      <c r="G397" s="39">
        <f t="shared" si="62"/>
        <v>3031.1011070209543</v>
      </c>
      <c r="H397" s="39">
        <f t="shared" si="63"/>
        <v>1186.5692159377745</v>
      </c>
      <c r="I397" s="37">
        <f t="shared" si="64"/>
        <v>4217.6703229587292</v>
      </c>
      <c r="J397" s="40">
        <f t="shared" si="70"/>
        <v>-210.31981854287264</v>
      </c>
      <c r="K397" s="37">
        <f t="shared" si="65"/>
        <v>4007.3505044158564</v>
      </c>
      <c r="L397" s="37">
        <f t="shared" si="66"/>
        <v>5946915.1553718084</v>
      </c>
      <c r="M397" s="37">
        <f t="shared" si="67"/>
        <v>5650364.2112263571</v>
      </c>
      <c r="N397" s="41">
        <f>'jan-juli'!M397</f>
        <v>5567376.5119704809</v>
      </c>
      <c r="O397" s="41">
        <f t="shared" si="69"/>
        <v>82987.699255876243</v>
      </c>
      <c r="Q397" s="63"/>
      <c r="R397" s="64"/>
      <c r="S397" s="64"/>
      <c r="T397" s="64"/>
    </row>
    <row r="398" spans="1:20" s="34" customFormat="1" x14ac:dyDescent="0.3">
      <c r="A398" s="33">
        <v>1919</v>
      </c>
      <c r="B398" s="34" t="s">
        <v>448</v>
      </c>
      <c r="C398" s="36">
        <v>12403</v>
      </c>
      <c r="D398" s="36">
        <v>1137</v>
      </c>
      <c r="E398" s="37">
        <f t="shared" si="61"/>
        <v>10908.531222515392</v>
      </c>
      <c r="F398" s="38">
        <f t="shared" si="68"/>
        <v>0.65649287267859546</v>
      </c>
      <c r="G398" s="39">
        <f t="shared" si="62"/>
        <v>3424.7057777670384</v>
      </c>
      <c r="H398" s="39">
        <f t="shared" si="63"/>
        <v>1416.1719405396566</v>
      </c>
      <c r="I398" s="37">
        <f t="shared" si="64"/>
        <v>4840.877718306695</v>
      </c>
      <c r="J398" s="40">
        <f t="shared" si="70"/>
        <v>-210.31981854287264</v>
      </c>
      <c r="K398" s="37">
        <f t="shared" si="65"/>
        <v>4630.5578997638222</v>
      </c>
      <c r="L398" s="37">
        <f t="shared" si="66"/>
        <v>5504077.9657147126</v>
      </c>
      <c r="M398" s="37">
        <f t="shared" si="67"/>
        <v>5264944.3320314661</v>
      </c>
      <c r="N398" s="41">
        <f>'jan-juli'!M398</f>
        <v>5188397.1234825812</v>
      </c>
      <c r="O398" s="41">
        <f t="shared" si="69"/>
        <v>76547.208548884839</v>
      </c>
      <c r="Q398" s="63"/>
      <c r="R398" s="64"/>
      <c r="S398" s="64"/>
      <c r="T398" s="64"/>
    </row>
    <row r="399" spans="1:20" s="34" customFormat="1" x14ac:dyDescent="0.3">
      <c r="A399" s="33">
        <v>1920</v>
      </c>
      <c r="B399" s="34" t="s">
        <v>449</v>
      </c>
      <c r="C399" s="36">
        <v>10247</v>
      </c>
      <c r="D399" s="36">
        <v>1008</v>
      </c>
      <c r="E399" s="37">
        <f t="shared" si="61"/>
        <v>10165.674603174602</v>
      </c>
      <c r="F399" s="38">
        <f t="shared" si="68"/>
        <v>0.61178657207116216</v>
      </c>
      <c r="G399" s="39">
        <f t="shared" si="62"/>
        <v>3870.4197493715119</v>
      </c>
      <c r="H399" s="39">
        <f t="shared" si="63"/>
        <v>1676.1717573089331</v>
      </c>
      <c r="I399" s="37">
        <f t="shared" si="64"/>
        <v>5546.5915066804446</v>
      </c>
      <c r="J399" s="40">
        <f t="shared" si="70"/>
        <v>-210.31981854287264</v>
      </c>
      <c r="K399" s="37">
        <f t="shared" si="65"/>
        <v>5336.2716881375718</v>
      </c>
      <c r="L399" s="37">
        <f t="shared" si="66"/>
        <v>5590964.2387338877</v>
      </c>
      <c r="M399" s="37">
        <f t="shared" si="67"/>
        <v>5378961.8616426727</v>
      </c>
      <c r="N399" s="41">
        <f>'jan-juli'!M399</f>
        <v>5240962.3574937917</v>
      </c>
      <c r="O399" s="41">
        <f t="shared" si="69"/>
        <v>137999.50414888095</v>
      </c>
      <c r="Q399" s="63"/>
      <c r="R399" s="64"/>
      <c r="S399" s="64"/>
      <c r="T399" s="64"/>
    </row>
    <row r="400" spans="1:20" s="34" customFormat="1" x14ac:dyDescent="0.3">
      <c r="A400" s="33">
        <v>1922</v>
      </c>
      <c r="B400" s="34" t="s">
        <v>450</v>
      </c>
      <c r="C400" s="36">
        <v>66646</v>
      </c>
      <c r="D400" s="36">
        <v>4078</v>
      </c>
      <c r="E400" s="37">
        <f t="shared" si="61"/>
        <v>16342.815105443846</v>
      </c>
      <c r="F400" s="38">
        <f t="shared" si="68"/>
        <v>0.98353677661785099</v>
      </c>
      <c r="G400" s="39">
        <f t="shared" si="62"/>
        <v>164.13544800996604</v>
      </c>
      <c r="H400" s="39">
        <f t="shared" si="63"/>
        <v>0</v>
      </c>
      <c r="I400" s="37">
        <f t="shared" si="64"/>
        <v>164.13544800996604</v>
      </c>
      <c r="J400" s="40">
        <f t="shared" si="70"/>
        <v>-210.31981854287264</v>
      </c>
      <c r="K400" s="37">
        <f t="shared" si="65"/>
        <v>-46.184370532906598</v>
      </c>
      <c r="L400" s="37">
        <f t="shared" si="66"/>
        <v>669344.35698464152</v>
      </c>
      <c r="M400" s="37">
        <f t="shared" si="67"/>
        <v>-188339.86303319311</v>
      </c>
      <c r="N400" s="41">
        <f>'jan-juli'!M400</f>
        <v>-602962.55454063497</v>
      </c>
      <c r="O400" s="41">
        <f t="shared" si="69"/>
        <v>414622.69150744186</v>
      </c>
      <c r="Q400" s="63"/>
      <c r="R400" s="64"/>
      <c r="S400" s="64"/>
      <c r="T400" s="64"/>
    </row>
    <row r="401" spans="1:20" s="34" customFormat="1" x14ac:dyDescent="0.3">
      <c r="A401" s="33">
        <v>1923</v>
      </c>
      <c r="B401" s="34" t="s">
        <v>451</v>
      </c>
      <c r="C401" s="36">
        <v>25624</v>
      </c>
      <c r="D401" s="36">
        <v>2219</v>
      </c>
      <c r="E401" s="37">
        <f t="shared" si="61"/>
        <v>11547.543938711131</v>
      </c>
      <c r="F401" s="38">
        <f t="shared" si="68"/>
        <v>0.69494968094877052</v>
      </c>
      <c r="G401" s="39">
        <f t="shared" si="62"/>
        <v>3041.2981480495951</v>
      </c>
      <c r="H401" s="39">
        <f t="shared" si="63"/>
        <v>1192.517489871148</v>
      </c>
      <c r="I401" s="37">
        <f t="shared" si="64"/>
        <v>4233.815637920743</v>
      </c>
      <c r="J401" s="40">
        <f t="shared" si="70"/>
        <v>-210.31981854287264</v>
      </c>
      <c r="K401" s="37">
        <f t="shared" si="65"/>
        <v>4023.4958193778702</v>
      </c>
      <c r="L401" s="37">
        <f t="shared" si="66"/>
        <v>9394836.9005461279</v>
      </c>
      <c r="M401" s="37">
        <f t="shared" si="67"/>
        <v>8928137.2231994942</v>
      </c>
      <c r="N401" s="41">
        <f>'jan-juli'!M401</f>
        <v>8658091.4397606384</v>
      </c>
      <c r="O401" s="41">
        <f t="shared" si="69"/>
        <v>270045.78343885578</v>
      </c>
      <c r="Q401" s="63"/>
      <c r="R401" s="64"/>
      <c r="S401" s="64"/>
      <c r="T401" s="64"/>
    </row>
    <row r="402" spans="1:20" s="34" customFormat="1" x14ac:dyDescent="0.3">
      <c r="A402" s="33">
        <v>1924</v>
      </c>
      <c r="B402" s="34" t="s">
        <v>452</v>
      </c>
      <c r="C402" s="36">
        <v>101459</v>
      </c>
      <c r="D402" s="36">
        <v>6693</v>
      </c>
      <c r="E402" s="37">
        <f t="shared" si="61"/>
        <v>15158.972060361571</v>
      </c>
      <c r="F402" s="38">
        <f t="shared" si="68"/>
        <v>0.91229120692442456</v>
      </c>
      <c r="G402" s="39">
        <f t="shared" si="62"/>
        <v>874.44127505933068</v>
      </c>
      <c r="H402" s="39">
        <f t="shared" si="63"/>
        <v>0</v>
      </c>
      <c r="I402" s="37">
        <f t="shared" si="64"/>
        <v>874.44127505933068</v>
      </c>
      <c r="J402" s="40">
        <f t="shared" si="70"/>
        <v>-210.31981854287264</v>
      </c>
      <c r="K402" s="37">
        <f t="shared" si="65"/>
        <v>664.12145651645801</v>
      </c>
      <c r="L402" s="37">
        <f t="shared" si="66"/>
        <v>5852635.4539721003</v>
      </c>
      <c r="M402" s="37">
        <f t="shared" si="67"/>
        <v>4444964.9084646534</v>
      </c>
      <c r="N402" s="41">
        <f>'jan-juli'!M402</f>
        <v>4067630.3635261203</v>
      </c>
      <c r="O402" s="41">
        <f t="shared" si="69"/>
        <v>377334.5449385331</v>
      </c>
      <c r="Q402" s="63"/>
      <c r="R402" s="64"/>
      <c r="S402" s="64"/>
      <c r="T402" s="64"/>
    </row>
    <row r="403" spans="1:20" s="34" customFormat="1" x14ac:dyDescent="0.3">
      <c r="A403" s="33">
        <v>1925</v>
      </c>
      <c r="B403" s="34" t="s">
        <v>453</v>
      </c>
      <c r="C403" s="36">
        <v>45415</v>
      </c>
      <c r="D403" s="36">
        <v>3451</v>
      </c>
      <c r="E403" s="37">
        <f t="shared" si="61"/>
        <v>13159.953636627064</v>
      </c>
      <c r="F403" s="38">
        <f t="shared" si="68"/>
        <v>0.79198707791150946</v>
      </c>
      <c r="G403" s="39">
        <f t="shared" si="62"/>
        <v>2073.8523293000349</v>
      </c>
      <c r="H403" s="39">
        <f t="shared" si="63"/>
        <v>628.17409560057149</v>
      </c>
      <c r="I403" s="37">
        <f t="shared" si="64"/>
        <v>2702.0264249006063</v>
      </c>
      <c r="J403" s="40">
        <f t="shared" si="70"/>
        <v>-210.31981854287264</v>
      </c>
      <c r="K403" s="37">
        <f t="shared" si="65"/>
        <v>2491.7066063577336</v>
      </c>
      <c r="L403" s="37">
        <f t="shared" si="66"/>
        <v>9324693.1923319921</v>
      </c>
      <c r="M403" s="37">
        <f t="shared" si="67"/>
        <v>8598879.4985405393</v>
      </c>
      <c r="N403" s="41">
        <f>'jan-juli'!M403</f>
        <v>8342884.3211419359</v>
      </c>
      <c r="O403" s="41">
        <f t="shared" si="69"/>
        <v>255995.17739860341</v>
      </c>
      <c r="Q403" s="63"/>
      <c r="R403" s="64"/>
      <c r="S403" s="64"/>
      <c r="T403" s="64"/>
    </row>
    <row r="404" spans="1:20" s="34" customFormat="1" x14ac:dyDescent="0.3">
      <c r="A404" s="33">
        <v>1926</v>
      </c>
      <c r="B404" s="34" t="s">
        <v>454</v>
      </c>
      <c r="C404" s="36">
        <v>13391</v>
      </c>
      <c r="D404" s="36">
        <v>1154</v>
      </c>
      <c r="E404" s="37">
        <f t="shared" si="61"/>
        <v>11603.986135181976</v>
      </c>
      <c r="F404" s="38">
        <f t="shared" si="68"/>
        <v>0.69834646269194012</v>
      </c>
      <c r="G404" s="39">
        <f t="shared" si="62"/>
        <v>3007.4328301670876</v>
      </c>
      <c r="H404" s="39">
        <f t="shared" si="63"/>
        <v>1172.7627211063523</v>
      </c>
      <c r="I404" s="37">
        <f t="shared" si="64"/>
        <v>4180.1955512734403</v>
      </c>
      <c r="J404" s="40">
        <f t="shared" si="70"/>
        <v>-210.31981854287264</v>
      </c>
      <c r="K404" s="37">
        <f t="shared" si="65"/>
        <v>3969.8757327305675</v>
      </c>
      <c r="L404" s="37">
        <f t="shared" si="66"/>
        <v>4823945.6661695503</v>
      </c>
      <c r="M404" s="37">
        <f t="shared" si="67"/>
        <v>4581236.5955710746</v>
      </c>
      <c r="N404" s="41">
        <f>'jan-juli'!M404</f>
        <v>4409841.6275276151</v>
      </c>
      <c r="O404" s="41">
        <f t="shared" si="69"/>
        <v>171394.96804345958</v>
      </c>
      <c r="Q404" s="63"/>
      <c r="R404" s="64"/>
      <c r="S404" s="64"/>
      <c r="T404" s="64"/>
    </row>
    <row r="405" spans="1:20" s="34" customFormat="1" x14ac:dyDescent="0.3">
      <c r="A405" s="33">
        <v>1927</v>
      </c>
      <c r="B405" s="34" t="s">
        <v>455</v>
      </c>
      <c r="C405" s="36">
        <v>17411</v>
      </c>
      <c r="D405" s="36">
        <v>1544</v>
      </c>
      <c r="E405" s="37">
        <f t="shared" si="61"/>
        <v>11276.554404145078</v>
      </c>
      <c r="F405" s="38">
        <f t="shared" si="68"/>
        <v>0.67864109692547792</v>
      </c>
      <c r="G405" s="39">
        <f t="shared" si="62"/>
        <v>3203.8918687892269</v>
      </c>
      <c r="H405" s="39">
        <f t="shared" si="63"/>
        <v>1287.3638269692667</v>
      </c>
      <c r="I405" s="37">
        <f t="shared" si="64"/>
        <v>4491.2556957584939</v>
      </c>
      <c r="J405" s="40">
        <f t="shared" si="70"/>
        <v>-210.31981854287264</v>
      </c>
      <c r="K405" s="37">
        <f t="shared" si="65"/>
        <v>4280.9358772156211</v>
      </c>
      <c r="L405" s="37">
        <f t="shared" si="66"/>
        <v>6934498.7942511141</v>
      </c>
      <c r="M405" s="37">
        <f t="shared" si="67"/>
        <v>6609764.9944209186</v>
      </c>
      <c r="N405" s="41">
        <f>'jan-juli'!M405</f>
        <v>6556197.8967960449</v>
      </c>
      <c r="O405" s="41">
        <f t="shared" si="69"/>
        <v>53567.097624873742</v>
      </c>
      <c r="Q405" s="63"/>
      <c r="R405" s="64"/>
      <c r="S405" s="64"/>
      <c r="T405" s="64"/>
    </row>
    <row r="406" spans="1:20" s="34" customFormat="1" x14ac:dyDescent="0.3">
      <c r="A406" s="33">
        <v>1928</v>
      </c>
      <c r="B406" s="34" t="s">
        <v>456</v>
      </c>
      <c r="C406" s="36">
        <v>11056</v>
      </c>
      <c r="D406" s="36">
        <v>884</v>
      </c>
      <c r="E406" s="37">
        <f t="shared" si="61"/>
        <v>12506.787330316742</v>
      </c>
      <c r="F406" s="38">
        <f t="shared" si="68"/>
        <v>0.75267848392944492</v>
      </c>
      <c r="G406" s="39">
        <f t="shared" si="62"/>
        <v>2465.7521130862283</v>
      </c>
      <c r="H406" s="39">
        <f t="shared" si="63"/>
        <v>856.78230280918433</v>
      </c>
      <c r="I406" s="37">
        <f t="shared" si="64"/>
        <v>3322.5344158954126</v>
      </c>
      <c r="J406" s="40">
        <f t="shared" si="70"/>
        <v>-210.31981854287264</v>
      </c>
      <c r="K406" s="37">
        <f t="shared" si="65"/>
        <v>3112.2145973525398</v>
      </c>
      <c r="L406" s="37">
        <f t="shared" si="66"/>
        <v>2937120.4236515448</v>
      </c>
      <c r="M406" s="37">
        <f t="shared" si="67"/>
        <v>2751197.7040596451</v>
      </c>
      <c r="N406" s="41">
        <f>'jan-juli'!M406</f>
        <v>3037464.2103417777</v>
      </c>
      <c r="O406" s="41">
        <f t="shared" si="69"/>
        <v>-286266.50628213258</v>
      </c>
      <c r="Q406" s="63"/>
      <c r="R406" s="64"/>
      <c r="S406" s="64"/>
      <c r="T406" s="64"/>
    </row>
    <row r="407" spans="1:20" s="34" customFormat="1" x14ac:dyDescent="0.3">
      <c r="A407" s="33">
        <v>1929</v>
      </c>
      <c r="B407" s="34" t="s">
        <v>457</v>
      </c>
      <c r="C407" s="36">
        <v>13255</v>
      </c>
      <c r="D407" s="36">
        <v>905</v>
      </c>
      <c r="E407" s="37">
        <f t="shared" si="61"/>
        <v>14646.408839779006</v>
      </c>
      <c r="F407" s="38">
        <f t="shared" si="68"/>
        <v>0.88144433173602965</v>
      </c>
      <c r="G407" s="39">
        <f t="shared" si="62"/>
        <v>1181.9792074088703</v>
      </c>
      <c r="H407" s="39">
        <f t="shared" si="63"/>
        <v>107.91477449739205</v>
      </c>
      <c r="I407" s="37">
        <f t="shared" si="64"/>
        <v>1289.8939819062623</v>
      </c>
      <c r="J407" s="40">
        <f t="shared" si="70"/>
        <v>-210.31981854287264</v>
      </c>
      <c r="K407" s="37">
        <f t="shared" si="65"/>
        <v>1079.5741633633897</v>
      </c>
      <c r="L407" s="37">
        <f t="shared" si="66"/>
        <v>1167354.0536251673</v>
      </c>
      <c r="M407" s="37">
        <f t="shared" si="67"/>
        <v>977014.61784386775</v>
      </c>
      <c r="N407" s="41">
        <f>'jan-juli'!M407</f>
        <v>858378.00945623242</v>
      </c>
      <c r="O407" s="41">
        <f t="shared" si="69"/>
        <v>118636.60838763532</v>
      </c>
      <c r="Q407" s="63"/>
      <c r="R407" s="64"/>
      <c r="S407" s="64"/>
      <c r="T407" s="64"/>
    </row>
    <row r="408" spans="1:20" s="34" customFormat="1" x14ac:dyDescent="0.3">
      <c r="A408" s="33">
        <v>1931</v>
      </c>
      <c r="B408" s="34" t="s">
        <v>458</v>
      </c>
      <c r="C408" s="36">
        <v>155262</v>
      </c>
      <c r="D408" s="36">
        <v>11535</v>
      </c>
      <c r="E408" s="37">
        <f t="shared" si="61"/>
        <v>13460.078023407023</v>
      </c>
      <c r="F408" s="38">
        <f t="shared" si="68"/>
        <v>0.81004904398366073</v>
      </c>
      <c r="G408" s="39">
        <f t="shared" si="62"/>
        <v>1893.7776972320598</v>
      </c>
      <c r="H408" s="39">
        <f t="shared" si="63"/>
        <v>523.1305602275861</v>
      </c>
      <c r="I408" s="37">
        <f t="shared" si="64"/>
        <v>2416.9082574596459</v>
      </c>
      <c r="J408" s="40">
        <f t="shared" si="70"/>
        <v>-210.31981854287264</v>
      </c>
      <c r="K408" s="37">
        <f t="shared" si="65"/>
        <v>2206.5884389167732</v>
      </c>
      <c r="L408" s="37">
        <f t="shared" si="66"/>
        <v>27879036.749797016</v>
      </c>
      <c r="M408" s="37">
        <f t="shared" si="67"/>
        <v>25452997.642904978</v>
      </c>
      <c r="N408" s="41">
        <f>'jan-juli'!M408</f>
        <v>21898629.656439371</v>
      </c>
      <c r="O408" s="41">
        <f t="shared" si="69"/>
        <v>3554367.9864656068</v>
      </c>
      <c r="Q408" s="63"/>
      <c r="R408" s="64"/>
      <c r="S408" s="64"/>
      <c r="T408" s="64"/>
    </row>
    <row r="409" spans="1:20" s="34" customFormat="1" x14ac:dyDescent="0.3">
      <c r="A409" s="33">
        <v>1933</v>
      </c>
      <c r="B409" s="34" t="s">
        <v>459</v>
      </c>
      <c r="C409" s="36">
        <v>67339</v>
      </c>
      <c r="D409" s="36">
        <v>5720</v>
      </c>
      <c r="E409" s="37">
        <f t="shared" si="61"/>
        <v>11772.552447552447</v>
      </c>
      <c r="F409" s="38">
        <f t="shared" si="68"/>
        <v>0.70849105323191286</v>
      </c>
      <c r="G409" s="39">
        <f t="shared" si="62"/>
        <v>2906.293042744805</v>
      </c>
      <c r="H409" s="39">
        <f t="shared" si="63"/>
        <v>1113.7645117766874</v>
      </c>
      <c r="I409" s="37">
        <f t="shared" si="64"/>
        <v>4020.0575545214924</v>
      </c>
      <c r="J409" s="40">
        <f t="shared" si="70"/>
        <v>-210.31981854287264</v>
      </c>
      <c r="K409" s="37">
        <f t="shared" si="65"/>
        <v>3809.7377359786196</v>
      </c>
      <c r="L409" s="37">
        <f t="shared" si="66"/>
        <v>22994729.211862937</v>
      </c>
      <c r="M409" s="37">
        <f t="shared" si="67"/>
        <v>21791699.849797703</v>
      </c>
      <c r="N409" s="41">
        <f>'jan-juli'!M409</f>
        <v>21569491.94927033</v>
      </c>
      <c r="O409" s="41">
        <f t="shared" si="69"/>
        <v>222207.90052737296</v>
      </c>
      <c r="Q409" s="63"/>
      <c r="R409" s="64"/>
      <c r="S409" s="64"/>
      <c r="T409" s="64"/>
    </row>
    <row r="410" spans="1:20" s="34" customFormat="1" x14ac:dyDescent="0.3">
      <c r="A410" s="33">
        <v>1936</v>
      </c>
      <c r="B410" s="34" t="s">
        <v>460</v>
      </c>
      <c r="C410" s="36">
        <v>28535</v>
      </c>
      <c r="D410" s="36">
        <v>2289</v>
      </c>
      <c r="E410" s="37">
        <f t="shared" si="61"/>
        <v>12466.14242027086</v>
      </c>
      <c r="F410" s="38">
        <f t="shared" si="68"/>
        <v>0.75023240817355319</v>
      </c>
      <c r="G410" s="39">
        <f t="shared" si="62"/>
        <v>2490.1390591137574</v>
      </c>
      <c r="H410" s="39">
        <f t="shared" si="63"/>
        <v>871.00802132524279</v>
      </c>
      <c r="I410" s="37">
        <f t="shared" si="64"/>
        <v>3361.1470804390001</v>
      </c>
      <c r="J410" s="40">
        <f t="shared" si="70"/>
        <v>-210.31981854287264</v>
      </c>
      <c r="K410" s="37">
        <f t="shared" si="65"/>
        <v>3150.8272618961273</v>
      </c>
      <c r="L410" s="37">
        <f t="shared" si="66"/>
        <v>7693665.6671248712</v>
      </c>
      <c r="M410" s="37">
        <f t="shared" si="67"/>
        <v>7212243.6024802355</v>
      </c>
      <c r="N410" s="41">
        <f>'jan-juli'!M410</f>
        <v>7158754.1034754841</v>
      </c>
      <c r="O410" s="41">
        <f t="shared" si="69"/>
        <v>53489.499004751444</v>
      </c>
      <c r="Q410" s="63"/>
      <c r="R410" s="64"/>
      <c r="S410" s="64"/>
      <c r="T410" s="64"/>
    </row>
    <row r="411" spans="1:20" s="34" customFormat="1" x14ac:dyDescent="0.3">
      <c r="A411" s="33">
        <v>1938</v>
      </c>
      <c r="B411" s="34" t="s">
        <v>461</v>
      </c>
      <c r="C411" s="36">
        <v>34275</v>
      </c>
      <c r="D411" s="36">
        <v>2922</v>
      </c>
      <c r="E411" s="37">
        <f t="shared" si="61"/>
        <v>11729.979466119097</v>
      </c>
      <c r="F411" s="38">
        <f t="shared" si="68"/>
        <v>0.70592894305323128</v>
      </c>
      <c r="G411" s="39">
        <f t="shared" si="62"/>
        <v>2931.836831604815</v>
      </c>
      <c r="H411" s="39">
        <f t="shared" si="63"/>
        <v>1128.6650552783599</v>
      </c>
      <c r="I411" s="37">
        <f t="shared" si="64"/>
        <v>4060.5018868831748</v>
      </c>
      <c r="J411" s="40">
        <f t="shared" si="70"/>
        <v>-210.31981854287264</v>
      </c>
      <c r="K411" s="37">
        <f t="shared" si="65"/>
        <v>3850.1820683403021</v>
      </c>
      <c r="L411" s="37">
        <f t="shared" si="66"/>
        <v>11864786.513472637</v>
      </c>
      <c r="M411" s="37">
        <f t="shared" si="67"/>
        <v>11250232.003690362</v>
      </c>
      <c r="N411" s="41">
        <f>'jan-juli'!M411</f>
        <v>11131720.048211168</v>
      </c>
      <c r="O411" s="41">
        <f t="shared" si="69"/>
        <v>118511.95547919348</v>
      </c>
      <c r="Q411" s="63"/>
      <c r="R411" s="64"/>
      <c r="S411" s="64"/>
      <c r="T411" s="64"/>
    </row>
    <row r="412" spans="1:20" s="34" customFormat="1" x14ac:dyDescent="0.3">
      <c r="A412" s="33">
        <v>1939</v>
      </c>
      <c r="B412" s="34" t="s">
        <v>462</v>
      </c>
      <c r="C412" s="36">
        <v>29075</v>
      </c>
      <c r="D412" s="36">
        <v>1898</v>
      </c>
      <c r="E412" s="37">
        <f t="shared" si="61"/>
        <v>15318.756585879873</v>
      </c>
      <c r="F412" s="38">
        <f t="shared" si="68"/>
        <v>0.92190729547267813</v>
      </c>
      <c r="G412" s="39">
        <f t="shared" si="62"/>
        <v>778.57055974834941</v>
      </c>
      <c r="H412" s="39">
        <f t="shared" si="63"/>
        <v>0</v>
      </c>
      <c r="I412" s="37">
        <f t="shared" si="64"/>
        <v>778.57055974834941</v>
      </c>
      <c r="J412" s="40">
        <f t="shared" si="70"/>
        <v>-210.31981854287264</v>
      </c>
      <c r="K412" s="37">
        <f t="shared" si="65"/>
        <v>568.25074120547674</v>
      </c>
      <c r="L412" s="37">
        <f t="shared" si="66"/>
        <v>1477726.9224023672</v>
      </c>
      <c r="M412" s="37">
        <f t="shared" si="67"/>
        <v>1078539.9068079949</v>
      </c>
      <c r="N412" s="41">
        <f>'jan-juli'!M412</f>
        <v>997319.83116279461</v>
      </c>
      <c r="O412" s="41">
        <f t="shared" si="69"/>
        <v>81220.075645200326</v>
      </c>
      <c r="Q412" s="63"/>
      <c r="R412" s="64"/>
      <c r="S412" s="64"/>
      <c r="T412" s="64"/>
    </row>
    <row r="413" spans="1:20" s="34" customFormat="1" x14ac:dyDescent="0.3">
      <c r="A413" s="33">
        <v>1940</v>
      </c>
      <c r="B413" s="34" t="s">
        <v>463</v>
      </c>
      <c r="C413" s="36">
        <v>28116</v>
      </c>
      <c r="D413" s="36">
        <v>2182</v>
      </c>
      <c r="E413" s="37">
        <f t="shared" si="61"/>
        <v>12885.426214482126</v>
      </c>
      <c r="F413" s="38">
        <f t="shared" si="68"/>
        <v>0.77546557814983741</v>
      </c>
      <c r="G413" s="39">
        <f t="shared" si="62"/>
        <v>2238.5687825869977</v>
      </c>
      <c r="H413" s="39">
        <f t="shared" si="63"/>
        <v>724.25869335129983</v>
      </c>
      <c r="I413" s="37">
        <f t="shared" si="64"/>
        <v>2962.8274759382975</v>
      </c>
      <c r="J413" s="40">
        <f t="shared" si="70"/>
        <v>-210.31981854287264</v>
      </c>
      <c r="K413" s="37">
        <f t="shared" si="65"/>
        <v>2752.5076573954248</v>
      </c>
      <c r="L413" s="37">
        <f t="shared" si="66"/>
        <v>6464889.5524973655</v>
      </c>
      <c r="M413" s="37">
        <f t="shared" si="67"/>
        <v>6005971.7084368169</v>
      </c>
      <c r="N413" s="41">
        <f>'jan-juli'!M413</f>
        <v>5634000.4603685047</v>
      </c>
      <c r="O413" s="41">
        <f t="shared" si="69"/>
        <v>371971.24806831218</v>
      </c>
      <c r="Q413" s="63"/>
      <c r="R413" s="64"/>
      <c r="S413" s="64"/>
      <c r="T413" s="64"/>
    </row>
    <row r="414" spans="1:20" s="34" customFormat="1" x14ac:dyDescent="0.3">
      <c r="A414" s="33">
        <v>1941</v>
      </c>
      <c r="B414" s="34" t="s">
        <v>464</v>
      </c>
      <c r="C414" s="36">
        <v>33147</v>
      </c>
      <c r="D414" s="36">
        <v>2895</v>
      </c>
      <c r="E414" s="37">
        <f t="shared" si="61"/>
        <v>11449.740932642488</v>
      </c>
      <c r="F414" s="38">
        <f t="shared" si="68"/>
        <v>0.68906373946857558</v>
      </c>
      <c r="G414" s="39">
        <f t="shared" si="62"/>
        <v>3099.979951690781</v>
      </c>
      <c r="H414" s="39">
        <f t="shared" si="63"/>
        <v>1226.7485419951731</v>
      </c>
      <c r="I414" s="37">
        <f t="shared" si="64"/>
        <v>4326.7284936859542</v>
      </c>
      <c r="J414" s="40">
        <f t="shared" si="70"/>
        <v>-210.31981854287264</v>
      </c>
      <c r="K414" s="37">
        <f t="shared" si="65"/>
        <v>4116.4086751430814</v>
      </c>
      <c r="L414" s="37">
        <f t="shared" si="66"/>
        <v>12525878.989220837</v>
      </c>
      <c r="M414" s="37">
        <f t="shared" si="67"/>
        <v>11917003.114539221</v>
      </c>
      <c r="N414" s="41">
        <f>'jan-juli'!M414</f>
        <v>11555552.306492588</v>
      </c>
      <c r="O414" s="41">
        <f t="shared" si="69"/>
        <v>361450.80804663338</v>
      </c>
      <c r="Q414" s="63"/>
      <c r="R414" s="64"/>
      <c r="S414" s="64"/>
      <c r="T414" s="64"/>
    </row>
    <row r="415" spans="1:20" s="34" customFormat="1" x14ac:dyDescent="0.3">
      <c r="A415" s="33">
        <v>1942</v>
      </c>
      <c r="B415" s="34" t="s">
        <v>465</v>
      </c>
      <c r="C415" s="36">
        <v>56445</v>
      </c>
      <c r="D415" s="36">
        <v>4882</v>
      </c>
      <c r="E415" s="37">
        <f t="shared" si="61"/>
        <v>11561.859893486277</v>
      </c>
      <c r="F415" s="38">
        <f t="shared" si="68"/>
        <v>0.69581123802586575</v>
      </c>
      <c r="G415" s="39">
        <f t="shared" si="62"/>
        <v>3032.7085751845075</v>
      </c>
      <c r="H415" s="39">
        <f t="shared" si="63"/>
        <v>1187.506905699847</v>
      </c>
      <c r="I415" s="37">
        <f t="shared" si="64"/>
        <v>4220.2154808843543</v>
      </c>
      <c r="J415" s="40">
        <f t="shared" si="70"/>
        <v>-210.31981854287264</v>
      </c>
      <c r="K415" s="37">
        <f t="shared" si="65"/>
        <v>4009.8956623414815</v>
      </c>
      <c r="L415" s="37">
        <f t="shared" si="66"/>
        <v>20603091.977677416</v>
      </c>
      <c r="M415" s="37">
        <f t="shared" si="67"/>
        <v>19576310.623551112</v>
      </c>
      <c r="N415" s="41">
        <f>'jan-juli'!M415</f>
        <v>18945474.632226881</v>
      </c>
      <c r="O415" s="41">
        <f t="shared" si="69"/>
        <v>630835.99132423103</v>
      </c>
      <c r="Q415" s="63"/>
      <c r="R415" s="64"/>
      <c r="S415" s="64"/>
      <c r="T415" s="64"/>
    </row>
    <row r="416" spans="1:20" s="34" customFormat="1" x14ac:dyDescent="0.3">
      <c r="A416" s="33">
        <v>1943</v>
      </c>
      <c r="B416" s="34" t="s">
        <v>466</v>
      </c>
      <c r="C416" s="36">
        <v>17531</v>
      </c>
      <c r="D416" s="36">
        <v>1226</v>
      </c>
      <c r="E416" s="37">
        <f t="shared" si="61"/>
        <v>14299.347471451876</v>
      </c>
      <c r="F416" s="38">
        <f t="shared" si="68"/>
        <v>0.86055762297192318</v>
      </c>
      <c r="G416" s="39">
        <f t="shared" si="62"/>
        <v>1390.2160284051479</v>
      </c>
      <c r="H416" s="39">
        <f t="shared" si="63"/>
        <v>229.38625341188734</v>
      </c>
      <c r="I416" s="37">
        <f t="shared" si="64"/>
        <v>1619.6022818170352</v>
      </c>
      <c r="J416" s="40">
        <f t="shared" si="70"/>
        <v>-210.31981854287264</v>
      </c>
      <c r="K416" s="37">
        <f t="shared" si="65"/>
        <v>1409.2824632741626</v>
      </c>
      <c r="L416" s="37">
        <f t="shared" si="66"/>
        <v>1985632.3975076852</v>
      </c>
      <c r="M416" s="37">
        <f t="shared" si="67"/>
        <v>1727780.2999741235</v>
      </c>
      <c r="N416" s="41">
        <f>'jan-juli'!M416</f>
        <v>1739038.9387771718</v>
      </c>
      <c r="O416" s="41">
        <f t="shared" si="69"/>
        <v>-11258.638803048292</v>
      </c>
      <c r="Q416" s="63"/>
      <c r="R416" s="64"/>
      <c r="S416" s="64"/>
      <c r="T416" s="64"/>
    </row>
    <row r="417" spans="1:20" s="34" customFormat="1" x14ac:dyDescent="0.3">
      <c r="A417" s="33">
        <v>2002</v>
      </c>
      <c r="B417" s="34" t="s">
        <v>467</v>
      </c>
      <c r="C417" s="36">
        <v>25870</v>
      </c>
      <c r="D417" s="36">
        <v>2128</v>
      </c>
      <c r="E417" s="37">
        <f t="shared" si="61"/>
        <v>12156.954887218046</v>
      </c>
      <c r="F417" s="38">
        <f t="shared" si="68"/>
        <v>0.73162500744931103</v>
      </c>
      <c r="G417" s="39">
        <f t="shared" si="62"/>
        <v>2675.6515789454461</v>
      </c>
      <c r="H417" s="39">
        <f t="shared" si="63"/>
        <v>979.22365789372793</v>
      </c>
      <c r="I417" s="37">
        <f t="shared" si="64"/>
        <v>3654.8752368391742</v>
      </c>
      <c r="J417" s="40">
        <f t="shared" si="70"/>
        <v>-210.31981854287264</v>
      </c>
      <c r="K417" s="37">
        <f t="shared" si="65"/>
        <v>3444.5554182963015</v>
      </c>
      <c r="L417" s="37">
        <f t="shared" si="66"/>
        <v>7777574.5039937627</v>
      </c>
      <c r="M417" s="37">
        <f t="shared" si="67"/>
        <v>7330013.9301345292</v>
      </c>
      <c r="N417" s="41">
        <f>'jan-juli'!M417</f>
        <v>7183714.9769313391</v>
      </c>
      <c r="O417" s="41">
        <f t="shared" si="69"/>
        <v>146298.95320319012</v>
      </c>
      <c r="Q417" s="63"/>
      <c r="R417" s="64"/>
      <c r="S417" s="64"/>
      <c r="T417" s="64"/>
    </row>
    <row r="418" spans="1:20" s="34" customFormat="1" x14ac:dyDescent="0.3">
      <c r="A418" s="33">
        <v>2003</v>
      </c>
      <c r="B418" s="34" t="s">
        <v>468</v>
      </c>
      <c r="C418" s="36">
        <v>85077</v>
      </c>
      <c r="D418" s="36">
        <v>6239</v>
      </c>
      <c r="E418" s="37">
        <f t="shared" si="61"/>
        <v>13636.319923064593</v>
      </c>
      <c r="F418" s="38">
        <f t="shared" si="68"/>
        <v>0.82065556365458781</v>
      </c>
      <c r="G418" s="39">
        <f t="shared" si="62"/>
        <v>1788.0325574375177</v>
      </c>
      <c r="H418" s="39">
        <f t="shared" si="63"/>
        <v>461.44589534743631</v>
      </c>
      <c r="I418" s="37">
        <f t="shared" si="64"/>
        <v>2249.4784527849538</v>
      </c>
      <c r="J418" s="40">
        <f t="shared" si="70"/>
        <v>-210.31981854287264</v>
      </c>
      <c r="K418" s="37">
        <f t="shared" si="65"/>
        <v>2039.1586342420812</v>
      </c>
      <c r="L418" s="37">
        <f t="shared" si="66"/>
        <v>14034496.066925326</v>
      </c>
      <c r="M418" s="37">
        <f t="shared" si="67"/>
        <v>12722310.719036344</v>
      </c>
      <c r="N418" s="41">
        <f>'jan-juli'!M418</f>
        <v>12110332.984527549</v>
      </c>
      <c r="O418" s="41">
        <f t="shared" si="69"/>
        <v>611977.73450879566</v>
      </c>
      <c r="Q418" s="63"/>
      <c r="R418" s="64"/>
      <c r="S418" s="64"/>
      <c r="T418" s="64"/>
    </row>
    <row r="419" spans="1:20" s="34" customFormat="1" x14ac:dyDescent="0.3">
      <c r="A419" s="33">
        <v>2004</v>
      </c>
      <c r="B419" s="34" t="s">
        <v>469</v>
      </c>
      <c r="C419" s="36">
        <v>167204</v>
      </c>
      <c r="D419" s="36">
        <v>10417</v>
      </c>
      <c r="E419" s="37">
        <f t="shared" si="61"/>
        <v>16051.070365748295</v>
      </c>
      <c r="F419" s="38">
        <f t="shared" si="68"/>
        <v>0.96597911112240065</v>
      </c>
      <c r="G419" s="39">
        <f t="shared" si="62"/>
        <v>339.1822918272963</v>
      </c>
      <c r="H419" s="39">
        <f t="shared" si="63"/>
        <v>0</v>
      </c>
      <c r="I419" s="37">
        <f t="shared" si="64"/>
        <v>339.1822918272963</v>
      </c>
      <c r="J419" s="40">
        <f t="shared" si="70"/>
        <v>-210.31981854287264</v>
      </c>
      <c r="K419" s="37">
        <f t="shared" si="65"/>
        <v>128.86247328442366</v>
      </c>
      <c r="L419" s="37">
        <f t="shared" si="66"/>
        <v>3533261.9339649454</v>
      </c>
      <c r="M419" s="37">
        <f t="shared" si="67"/>
        <v>1342360.3842038412</v>
      </c>
      <c r="N419" s="41">
        <f>'jan-juli'!M419</f>
        <v>970798.25143457053</v>
      </c>
      <c r="O419" s="41">
        <f t="shared" si="69"/>
        <v>371562.13276927068</v>
      </c>
      <c r="Q419" s="63"/>
      <c r="R419" s="64"/>
      <c r="S419" s="64"/>
      <c r="T419" s="64"/>
    </row>
    <row r="420" spans="1:20" s="34" customFormat="1" x14ac:dyDescent="0.3">
      <c r="A420" s="33">
        <v>2011</v>
      </c>
      <c r="B420" s="34" t="s">
        <v>470</v>
      </c>
      <c r="C420" s="36">
        <v>29688</v>
      </c>
      <c r="D420" s="36">
        <v>2914</v>
      </c>
      <c r="E420" s="37">
        <f t="shared" si="61"/>
        <v>10188.05765271105</v>
      </c>
      <c r="F420" s="38">
        <f t="shared" si="68"/>
        <v>0.61313361982578207</v>
      </c>
      <c r="G420" s="39">
        <f t="shared" si="62"/>
        <v>3856.9899196496435</v>
      </c>
      <c r="H420" s="39">
        <f t="shared" si="63"/>
        <v>1668.3376899711766</v>
      </c>
      <c r="I420" s="37">
        <f t="shared" si="64"/>
        <v>5525.3276096208201</v>
      </c>
      <c r="J420" s="40">
        <f t="shared" si="70"/>
        <v>-210.31981854287264</v>
      </c>
      <c r="K420" s="37">
        <f t="shared" si="65"/>
        <v>5315.0077910779473</v>
      </c>
      <c r="L420" s="37">
        <f t="shared" si="66"/>
        <v>16100804.65443507</v>
      </c>
      <c r="M420" s="37">
        <f t="shared" si="67"/>
        <v>15487932.703201139</v>
      </c>
      <c r="N420" s="41">
        <f>'jan-juli'!M420</f>
        <v>15202931.458072331</v>
      </c>
      <c r="O420" s="41">
        <f t="shared" si="69"/>
        <v>285001.24512880854</v>
      </c>
      <c r="Q420" s="63"/>
      <c r="R420" s="64"/>
      <c r="S420" s="64"/>
      <c r="T420" s="64"/>
    </row>
    <row r="421" spans="1:20" s="34" customFormat="1" x14ac:dyDescent="0.3">
      <c r="A421" s="33">
        <v>2012</v>
      </c>
      <c r="B421" s="34" t="s">
        <v>471</v>
      </c>
      <c r="C421" s="36">
        <v>268864</v>
      </c>
      <c r="D421" s="36">
        <v>19898</v>
      </c>
      <c r="E421" s="37">
        <f t="shared" si="61"/>
        <v>13512.111770027139</v>
      </c>
      <c r="F421" s="38">
        <f t="shared" si="68"/>
        <v>0.81318051815722903</v>
      </c>
      <c r="G421" s="39">
        <f t="shared" si="62"/>
        <v>1862.5574492599901</v>
      </c>
      <c r="H421" s="39">
        <f t="shared" si="63"/>
        <v>504.91874891054539</v>
      </c>
      <c r="I421" s="37">
        <f t="shared" si="64"/>
        <v>2367.4761981705356</v>
      </c>
      <c r="J421" s="40">
        <f t="shared" si="70"/>
        <v>-210.31981854287264</v>
      </c>
      <c r="K421" s="37">
        <f t="shared" si="65"/>
        <v>2157.1563796276628</v>
      </c>
      <c r="L421" s="37">
        <f t="shared" si="66"/>
        <v>47108041.391197316</v>
      </c>
      <c r="M421" s="37">
        <f t="shared" si="67"/>
        <v>42923097.641831234</v>
      </c>
      <c r="N421" s="41">
        <f>'jan-juli'!M421</f>
        <v>42011808.322828844</v>
      </c>
      <c r="O421" s="41">
        <f t="shared" si="69"/>
        <v>911289.31900238991</v>
      </c>
      <c r="Q421" s="63"/>
      <c r="R421" s="64"/>
      <c r="S421" s="64"/>
      <c r="T421" s="64"/>
    </row>
    <row r="422" spans="1:20" s="34" customFormat="1" x14ac:dyDescent="0.3">
      <c r="A422" s="33">
        <v>2014</v>
      </c>
      <c r="B422" s="34" t="s">
        <v>472</v>
      </c>
      <c r="C422" s="36">
        <v>11851</v>
      </c>
      <c r="D422" s="36">
        <v>989</v>
      </c>
      <c r="E422" s="37">
        <f t="shared" si="61"/>
        <v>11982.810920121336</v>
      </c>
      <c r="F422" s="38">
        <f t="shared" si="68"/>
        <v>0.72114474471852297</v>
      </c>
      <c r="G422" s="39">
        <f t="shared" si="62"/>
        <v>2780.1379592034723</v>
      </c>
      <c r="H422" s="39">
        <f t="shared" si="63"/>
        <v>1040.1740463775766</v>
      </c>
      <c r="I422" s="37">
        <f t="shared" si="64"/>
        <v>3820.3120055810487</v>
      </c>
      <c r="J422" s="40">
        <f t="shared" si="70"/>
        <v>-210.31981854287264</v>
      </c>
      <c r="K422" s="37">
        <f t="shared" si="65"/>
        <v>3609.9921870381759</v>
      </c>
      <c r="L422" s="37">
        <f t="shared" si="66"/>
        <v>3778288.5735196569</v>
      </c>
      <c r="M422" s="37">
        <f t="shared" si="67"/>
        <v>3570282.2729807561</v>
      </c>
      <c r="N422" s="41">
        <f>'jan-juli'!M422</f>
        <v>3511633.2059140475</v>
      </c>
      <c r="O422" s="41">
        <f t="shared" si="69"/>
        <v>58649.06706670858</v>
      </c>
      <c r="Q422" s="63"/>
      <c r="R422" s="64"/>
      <c r="S422" s="64"/>
      <c r="T422" s="64"/>
    </row>
    <row r="423" spans="1:20" s="34" customFormat="1" x14ac:dyDescent="0.3">
      <c r="A423" s="33">
        <v>2015</v>
      </c>
      <c r="B423" s="34" t="s">
        <v>473</v>
      </c>
      <c r="C423" s="36">
        <v>12587</v>
      </c>
      <c r="D423" s="36">
        <v>1041</v>
      </c>
      <c r="E423" s="37">
        <f t="shared" si="61"/>
        <v>12091.258405379444</v>
      </c>
      <c r="F423" s="38">
        <f t="shared" si="68"/>
        <v>0.72767128799732084</v>
      </c>
      <c r="G423" s="39">
        <f t="shared" si="62"/>
        <v>2715.0694680486072</v>
      </c>
      <c r="H423" s="39">
        <f t="shared" si="63"/>
        <v>1002.2174265372387</v>
      </c>
      <c r="I423" s="37">
        <f t="shared" si="64"/>
        <v>3717.2868945858459</v>
      </c>
      <c r="J423" s="40">
        <f t="shared" si="70"/>
        <v>-210.31981854287264</v>
      </c>
      <c r="K423" s="37">
        <f t="shared" si="65"/>
        <v>3506.9670760429731</v>
      </c>
      <c r="L423" s="37">
        <f t="shared" si="66"/>
        <v>3869695.6572638657</v>
      </c>
      <c r="M423" s="37">
        <f t="shared" si="67"/>
        <v>3650752.7261607349</v>
      </c>
      <c r="N423" s="41">
        <f>'jan-juli'!M423</f>
        <v>3545684.0418165061</v>
      </c>
      <c r="O423" s="41">
        <f t="shared" si="69"/>
        <v>105068.68434422882</v>
      </c>
      <c r="Q423" s="63"/>
      <c r="R423" s="64"/>
      <c r="S423" s="64"/>
      <c r="T423" s="64"/>
    </row>
    <row r="424" spans="1:20" s="34" customFormat="1" x14ac:dyDescent="0.3">
      <c r="A424" s="33">
        <v>2017</v>
      </c>
      <c r="B424" s="34" t="s">
        <v>474</v>
      </c>
      <c r="C424" s="36">
        <v>13338</v>
      </c>
      <c r="D424" s="36">
        <v>1049</v>
      </c>
      <c r="E424" s="37">
        <f t="shared" si="61"/>
        <v>12714.966634890372</v>
      </c>
      <c r="F424" s="38">
        <f t="shared" si="68"/>
        <v>0.76520704775751458</v>
      </c>
      <c r="G424" s="39">
        <f t="shared" si="62"/>
        <v>2340.8445303420503</v>
      </c>
      <c r="H424" s="39">
        <f t="shared" si="63"/>
        <v>783.91954620841375</v>
      </c>
      <c r="I424" s="37">
        <f t="shared" si="64"/>
        <v>3124.7640765504639</v>
      </c>
      <c r="J424" s="40">
        <f t="shared" si="70"/>
        <v>-210.31981854287264</v>
      </c>
      <c r="K424" s="37">
        <f t="shared" si="65"/>
        <v>2914.4442580075911</v>
      </c>
      <c r="L424" s="37">
        <f t="shared" si="66"/>
        <v>3277877.5163014368</v>
      </c>
      <c r="M424" s="37">
        <f t="shared" si="67"/>
        <v>3057252.0266499631</v>
      </c>
      <c r="N424" s="41">
        <f>'jan-juli'!M424</f>
        <v>2936272.6319553442</v>
      </c>
      <c r="O424" s="41">
        <f t="shared" si="69"/>
        <v>120979.39469461888</v>
      </c>
      <c r="Q424" s="63"/>
      <c r="R424" s="64"/>
      <c r="S424" s="64"/>
      <c r="T424" s="64"/>
    </row>
    <row r="425" spans="1:20" s="34" customFormat="1" x14ac:dyDescent="0.3">
      <c r="A425" s="33">
        <v>2018</v>
      </c>
      <c r="B425" s="34" t="s">
        <v>475</v>
      </c>
      <c r="C425" s="36">
        <v>17691</v>
      </c>
      <c r="D425" s="36">
        <v>1241</v>
      </c>
      <c r="E425" s="37">
        <f t="shared" si="61"/>
        <v>14255.439161966156</v>
      </c>
      <c r="F425" s="38">
        <f t="shared" si="68"/>
        <v>0.85791515061329393</v>
      </c>
      <c r="G425" s="39">
        <f t="shared" si="62"/>
        <v>1416.5610140965796</v>
      </c>
      <c r="H425" s="39">
        <f t="shared" si="63"/>
        <v>244.75416173188921</v>
      </c>
      <c r="I425" s="37">
        <f t="shared" si="64"/>
        <v>1661.3151758284689</v>
      </c>
      <c r="J425" s="40">
        <f t="shared" si="70"/>
        <v>-210.31981854287264</v>
      </c>
      <c r="K425" s="37">
        <f t="shared" si="65"/>
        <v>1450.9953572855964</v>
      </c>
      <c r="L425" s="37">
        <f t="shared" si="66"/>
        <v>2061692.13320313</v>
      </c>
      <c r="M425" s="37">
        <f t="shared" si="67"/>
        <v>1800685.238391425</v>
      </c>
      <c r="N425" s="41">
        <f>'jan-juli'!M425</f>
        <v>1758598.7952874964</v>
      </c>
      <c r="O425" s="41">
        <f t="shared" si="69"/>
        <v>42086.443103928585</v>
      </c>
      <c r="Q425" s="63"/>
      <c r="R425" s="64"/>
      <c r="S425" s="64"/>
      <c r="T425" s="64"/>
    </row>
    <row r="426" spans="1:20" s="34" customFormat="1" x14ac:dyDescent="0.3">
      <c r="A426" s="33">
        <v>2019</v>
      </c>
      <c r="B426" s="34" t="s">
        <v>476</v>
      </c>
      <c r="C426" s="36">
        <v>43679</v>
      </c>
      <c r="D426" s="36">
        <v>3278</v>
      </c>
      <c r="E426" s="37">
        <f t="shared" si="61"/>
        <v>13324.893227577792</v>
      </c>
      <c r="F426" s="38">
        <f t="shared" si="68"/>
        <v>0.80191340655034404</v>
      </c>
      <c r="G426" s="39">
        <f t="shared" si="62"/>
        <v>1974.8885747295985</v>
      </c>
      <c r="H426" s="39">
        <f t="shared" si="63"/>
        <v>570.44523876781693</v>
      </c>
      <c r="I426" s="37">
        <f t="shared" si="64"/>
        <v>2545.3338134974156</v>
      </c>
      <c r="J426" s="40">
        <f t="shared" si="70"/>
        <v>-210.31981854287264</v>
      </c>
      <c r="K426" s="37">
        <f t="shared" si="65"/>
        <v>2335.0139949545428</v>
      </c>
      <c r="L426" s="37">
        <f t="shared" si="66"/>
        <v>8343604.2406445285</v>
      </c>
      <c r="M426" s="37">
        <f t="shared" si="67"/>
        <v>7654175.8754609916</v>
      </c>
      <c r="N426" s="41">
        <f>'jan-juli'!M426</f>
        <v>7673137.3093895344</v>
      </c>
      <c r="O426" s="41">
        <f t="shared" si="69"/>
        <v>-18961.43392854277</v>
      </c>
      <c r="Q426" s="63"/>
      <c r="R426" s="64"/>
      <c r="S426" s="64"/>
      <c r="T426" s="64"/>
    </row>
    <row r="427" spans="1:20" s="34" customFormat="1" x14ac:dyDescent="0.3">
      <c r="A427" s="33">
        <v>2020</v>
      </c>
      <c r="B427" s="34" t="s">
        <v>477</v>
      </c>
      <c r="C427" s="36">
        <v>52246</v>
      </c>
      <c r="D427" s="36">
        <v>3925</v>
      </c>
      <c r="E427" s="37">
        <f t="shared" si="61"/>
        <v>13311.082802547771</v>
      </c>
      <c r="F427" s="38">
        <f t="shared" si="68"/>
        <v>0.80108227306262414</v>
      </c>
      <c r="G427" s="39">
        <f t="shared" si="62"/>
        <v>1983.1748297476106</v>
      </c>
      <c r="H427" s="39">
        <f t="shared" si="63"/>
        <v>575.27888752832405</v>
      </c>
      <c r="I427" s="37">
        <f t="shared" si="64"/>
        <v>2558.4537172759347</v>
      </c>
      <c r="J427" s="40">
        <f t="shared" si="70"/>
        <v>-210.31981854287264</v>
      </c>
      <c r="K427" s="37">
        <f t="shared" si="65"/>
        <v>2348.1338987330619</v>
      </c>
      <c r="L427" s="37">
        <f t="shared" si="66"/>
        <v>10041930.840308044</v>
      </c>
      <c r="M427" s="37">
        <f t="shared" si="67"/>
        <v>9216425.5525272675</v>
      </c>
      <c r="N427" s="41">
        <f>'jan-juli'!M427</f>
        <v>9062245.7868681885</v>
      </c>
      <c r="O427" s="41">
        <f t="shared" si="69"/>
        <v>154179.76565907896</v>
      </c>
      <c r="Q427" s="63"/>
      <c r="R427" s="64"/>
      <c r="S427" s="64"/>
      <c r="T427" s="64"/>
    </row>
    <row r="428" spans="1:20" s="34" customFormat="1" x14ac:dyDescent="0.3">
      <c r="A428" s="33">
        <v>2021</v>
      </c>
      <c r="B428" s="34" t="s">
        <v>478</v>
      </c>
      <c r="C428" s="36">
        <v>29608</v>
      </c>
      <c r="D428" s="36">
        <v>2708</v>
      </c>
      <c r="E428" s="37">
        <f t="shared" si="61"/>
        <v>10933.530280649926</v>
      </c>
      <c r="F428" s="38">
        <f t="shared" si="68"/>
        <v>0.65799735601867393</v>
      </c>
      <c r="G428" s="39">
        <f t="shared" si="62"/>
        <v>3409.706342886318</v>
      </c>
      <c r="H428" s="39">
        <f t="shared" si="63"/>
        <v>1407.4222701925698</v>
      </c>
      <c r="I428" s="37">
        <f t="shared" si="64"/>
        <v>4817.1286130788876</v>
      </c>
      <c r="J428" s="40">
        <f t="shared" si="70"/>
        <v>-210.31981854287264</v>
      </c>
      <c r="K428" s="37">
        <f t="shared" si="65"/>
        <v>4606.8087945360148</v>
      </c>
      <c r="L428" s="37">
        <f t="shared" si="66"/>
        <v>13044784.284217628</v>
      </c>
      <c r="M428" s="37">
        <f t="shared" si="67"/>
        <v>12475238.215603529</v>
      </c>
      <c r="N428" s="41">
        <f>'jan-juli'!M428</f>
        <v>12213762.761997208</v>
      </c>
      <c r="O428" s="41">
        <f t="shared" si="69"/>
        <v>261475.45360632055</v>
      </c>
      <c r="Q428" s="63"/>
      <c r="R428" s="64"/>
      <c r="S428" s="64"/>
      <c r="T428" s="64"/>
    </row>
    <row r="429" spans="1:20" s="34" customFormat="1" x14ac:dyDescent="0.3">
      <c r="A429" s="33">
        <v>2022</v>
      </c>
      <c r="B429" s="34" t="s">
        <v>479</v>
      </c>
      <c r="C429" s="36">
        <v>17832</v>
      </c>
      <c r="D429" s="36">
        <v>1343</v>
      </c>
      <c r="E429" s="37">
        <f t="shared" si="61"/>
        <v>13277.736411020105</v>
      </c>
      <c r="F429" s="38">
        <f t="shared" si="68"/>
        <v>0.79907543383551738</v>
      </c>
      <c r="G429" s="39">
        <f t="shared" si="62"/>
        <v>2003.1826646642103</v>
      </c>
      <c r="H429" s="39">
        <f t="shared" si="63"/>
        <v>586.95012456300719</v>
      </c>
      <c r="I429" s="37">
        <f t="shared" si="64"/>
        <v>2590.1327892272175</v>
      </c>
      <c r="J429" s="40">
        <f t="shared" si="70"/>
        <v>-210.31981854287264</v>
      </c>
      <c r="K429" s="37">
        <f t="shared" si="65"/>
        <v>2379.8129706843447</v>
      </c>
      <c r="L429" s="37">
        <f t="shared" si="66"/>
        <v>3478548.3359321533</v>
      </c>
      <c r="M429" s="37">
        <f t="shared" si="67"/>
        <v>3196088.819629075</v>
      </c>
      <c r="N429" s="41">
        <f>'jan-juli'!M429</f>
        <v>3693565.8195577012</v>
      </c>
      <c r="O429" s="41">
        <f t="shared" si="69"/>
        <v>-497476.99992862623</v>
      </c>
      <c r="Q429" s="63"/>
      <c r="R429" s="64"/>
      <c r="S429" s="64"/>
      <c r="T429" s="64"/>
    </row>
    <row r="430" spans="1:20" s="34" customFormat="1" x14ac:dyDescent="0.3">
      <c r="A430" s="33">
        <v>2023</v>
      </c>
      <c r="B430" s="34" t="s">
        <v>480</v>
      </c>
      <c r="C430" s="36">
        <v>14551</v>
      </c>
      <c r="D430" s="36">
        <v>1116</v>
      </c>
      <c r="E430" s="37">
        <f t="shared" si="61"/>
        <v>13038.530465949822</v>
      </c>
      <c r="F430" s="38">
        <f t="shared" si="68"/>
        <v>0.78467963711112776</v>
      </c>
      <c r="G430" s="39">
        <f t="shared" si="62"/>
        <v>2146.7062317063805</v>
      </c>
      <c r="H430" s="39">
        <f t="shared" si="63"/>
        <v>670.67220533760644</v>
      </c>
      <c r="I430" s="37">
        <f t="shared" si="64"/>
        <v>2817.3784370439871</v>
      </c>
      <c r="J430" s="40">
        <f t="shared" si="70"/>
        <v>-210.31981854287264</v>
      </c>
      <c r="K430" s="37">
        <f t="shared" si="65"/>
        <v>2607.0586185011143</v>
      </c>
      <c r="L430" s="37">
        <f t="shared" si="66"/>
        <v>3144194.3357410897</v>
      </c>
      <c r="M430" s="37">
        <f t="shared" si="67"/>
        <v>2909477.4182472434</v>
      </c>
      <c r="N430" s="41">
        <f>'jan-juli'!M430</f>
        <v>2846433.3243681262</v>
      </c>
      <c r="O430" s="41">
        <f t="shared" si="69"/>
        <v>63044.093879117165</v>
      </c>
      <c r="Q430" s="63"/>
      <c r="R430" s="64"/>
      <c r="S430" s="64"/>
      <c r="T430" s="64"/>
    </row>
    <row r="431" spans="1:20" s="34" customFormat="1" x14ac:dyDescent="0.3">
      <c r="A431" s="33">
        <v>2024</v>
      </c>
      <c r="B431" s="34" t="s">
        <v>481</v>
      </c>
      <c r="C431" s="36">
        <v>12808</v>
      </c>
      <c r="D431" s="36">
        <v>1020</v>
      </c>
      <c r="E431" s="37">
        <f t="shared" si="61"/>
        <v>12556.862745098038</v>
      </c>
      <c r="F431" s="38">
        <f t="shared" si="68"/>
        <v>0.7556921025578166</v>
      </c>
      <c r="G431" s="39">
        <f t="shared" si="62"/>
        <v>2435.7068642174504</v>
      </c>
      <c r="H431" s="39">
        <f t="shared" si="63"/>
        <v>839.25590763573052</v>
      </c>
      <c r="I431" s="37">
        <f t="shared" si="64"/>
        <v>3274.962771853181</v>
      </c>
      <c r="J431" s="40">
        <f t="shared" si="70"/>
        <v>-210.31981854287264</v>
      </c>
      <c r="K431" s="37">
        <f t="shared" si="65"/>
        <v>3064.6429533103083</v>
      </c>
      <c r="L431" s="37">
        <f t="shared" si="66"/>
        <v>3340462.0272902446</v>
      </c>
      <c r="M431" s="37">
        <f t="shared" si="67"/>
        <v>3125935.8123765145</v>
      </c>
      <c r="N431" s="41">
        <f>'jan-juli'!M431</f>
        <v>2998270.2427020501</v>
      </c>
      <c r="O431" s="41">
        <f t="shared" si="69"/>
        <v>127665.56967446441</v>
      </c>
      <c r="Q431" s="63"/>
      <c r="R431" s="64"/>
      <c r="S431" s="64"/>
      <c r="T431" s="64"/>
    </row>
    <row r="432" spans="1:20" s="34" customFormat="1" x14ac:dyDescent="0.3">
      <c r="A432" s="33">
        <v>2025</v>
      </c>
      <c r="B432" s="34" t="s">
        <v>482</v>
      </c>
      <c r="C432" s="36">
        <v>36502</v>
      </c>
      <c r="D432" s="36">
        <v>2909</v>
      </c>
      <c r="E432" s="37">
        <f t="shared" si="61"/>
        <v>12547.954623581987</v>
      </c>
      <c r="F432" s="38">
        <f t="shared" si="68"/>
        <v>0.75515599754377283</v>
      </c>
      <c r="G432" s="39">
        <f t="shared" si="62"/>
        <v>2441.0517371270812</v>
      </c>
      <c r="H432" s="39">
        <f t="shared" si="63"/>
        <v>842.37375016634849</v>
      </c>
      <c r="I432" s="37">
        <f t="shared" si="64"/>
        <v>3283.4254872934298</v>
      </c>
      <c r="J432" s="40">
        <f t="shared" si="70"/>
        <v>-210.31981854287264</v>
      </c>
      <c r="K432" s="37">
        <f t="shared" si="65"/>
        <v>3073.105668750557</v>
      </c>
      <c r="L432" s="37">
        <f t="shared" si="66"/>
        <v>9551484.7425365876</v>
      </c>
      <c r="M432" s="37">
        <f t="shared" si="67"/>
        <v>8939664.3903953712</v>
      </c>
      <c r="N432" s="41">
        <f>'jan-juli'!M432</f>
        <v>9023944.8392355572</v>
      </c>
      <c r="O432" s="41">
        <f t="shared" si="69"/>
        <v>-84280.448840186</v>
      </c>
      <c r="Q432" s="63"/>
      <c r="R432" s="64"/>
      <c r="S432" s="64"/>
      <c r="T432" s="64"/>
    </row>
    <row r="433" spans="1:20" s="34" customFormat="1" x14ac:dyDescent="0.3">
      <c r="A433" s="33">
        <v>2027</v>
      </c>
      <c r="B433" s="34" t="s">
        <v>483</v>
      </c>
      <c r="C433" s="36">
        <v>10153</v>
      </c>
      <c r="D433" s="36">
        <v>934</v>
      </c>
      <c r="E433" s="37">
        <f t="shared" si="61"/>
        <v>10870.449678800856</v>
      </c>
      <c r="F433" s="38">
        <f t="shared" si="68"/>
        <v>0.65420106441227366</v>
      </c>
      <c r="G433" s="39">
        <f t="shared" si="62"/>
        <v>3447.5547039957596</v>
      </c>
      <c r="H433" s="39">
        <f t="shared" si="63"/>
        <v>1429.5004808397441</v>
      </c>
      <c r="I433" s="37">
        <f t="shared" si="64"/>
        <v>4877.0551848355035</v>
      </c>
      <c r="J433" s="40">
        <f t="shared" si="70"/>
        <v>-210.31981854287264</v>
      </c>
      <c r="K433" s="37">
        <f t="shared" si="65"/>
        <v>4666.7353662926307</v>
      </c>
      <c r="L433" s="37">
        <f t="shared" si="66"/>
        <v>4555169.54263636</v>
      </c>
      <c r="M433" s="37">
        <f t="shared" si="67"/>
        <v>4358730.8321173172</v>
      </c>
      <c r="N433" s="41">
        <f>'jan-juli'!M433</f>
        <v>4252480.3987095263</v>
      </c>
      <c r="O433" s="41">
        <f t="shared" si="69"/>
        <v>106250.43340779096</v>
      </c>
      <c r="Q433" s="63"/>
      <c r="R433" s="64"/>
      <c r="S433" s="64"/>
      <c r="T433" s="64"/>
    </row>
    <row r="434" spans="1:20" s="34" customFormat="1" x14ac:dyDescent="0.3">
      <c r="A434" s="33">
        <v>2028</v>
      </c>
      <c r="B434" s="34" t="s">
        <v>484</v>
      </c>
      <c r="C434" s="36">
        <v>29637</v>
      </c>
      <c r="D434" s="36">
        <v>2235</v>
      </c>
      <c r="E434" s="37">
        <f t="shared" si="61"/>
        <v>13260.402684563758</v>
      </c>
      <c r="F434" s="38">
        <f t="shared" si="68"/>
        <v>0.79803226242743042</v>
      </c>
      <c r="G434" s="39">
        <f t="shared" si="62"/>
        <v>2013.5829005380185</v>
      </c>
      <c r="H434" s="39">
        <f t="shared" si="63"/>
        <v>593.01692882272857</v>
      </c>
      <c r="I434" s="37">
        <f t="shared" si="64"/>
        <v>2606.5998293607472</v>
      </c>
      <c r="J434" s="40">
        <f t="shared" si="70"/>
        <v>-210.31981854287264</v>
      </c>
      <c r="K434" s="37">
        <f t="shared" si="65"/>
        <v>2396.2800108178744</v>
      </c>
      <c r="L434" s="37">
        <f t="shared" si="66"/>
        <v>5825750.6186212702</v>
      </c>
      <c r="M434" s="37">
        <f t="shared" si="67"/>
        <v>5355685.8241779497</v>
      </c>
      <c r="N434" s="41">
        <f>'jan-juli'!M434</f>
        <v>5023418.6200383184</v>
      </c>
      <c r="O434" s="41">
        <f t="shared" si="69"/>
        <v>332267.20413963124</v>
      </c>
      <c r="Q434" s="63"/>
      <c r="R434" s="64"/>
      <c r="S434" s="64"/>
      <c r="T434" s="64"/>
    </row>
    <row r="435" spans="1:20" s="34" customFormat="1" x14ac:dyDescent="0.3">
      <c r="A435" s="33">
        <v>2030</v>
      </c>
      <c r="B435" s="34" t="s">
        <v>485</v>
      </c>
      <c r="C435" s="36">
        <v>155256</v>
      </c>
      <c r="D435" s="36">
        <v>10221</v>
      </c>
      <c r="E435" s="37">
        <f t="shared" si="61"/>
        <v>15189.903140592896</v>
      </c>
      <c r="F435" s="38">
        <f t="shared" si="68"/>
        <v>0.91415268885099255</v>
      </c>
      <c r="G435" s="39">
        <f t="shared" si="62"/>
        <v>855.8826269205357</v>
      </c>
      <c r="H435" s="39">
        <f t="shared" si="63"/>
        <v>0</v>
      </c>
      <c r="I435" s="37">
        <f t="shared" si="64"/>
        <v>855.8826269205357</v>
      </c>
      <c r="J435" s="40">
        <f t="shared" si="70"/>
        <v>-210.31981854287264</v>
      </c>
      <c r="K435" s="37">
        <f t="shared" si="65"/>
        <v>645.56280837766303</v>
      </c>
      <c r="L435" s="37">
        <f t="shared" si="66"/>
        <v>8747976.3297547959</v>
      </c>
      <c r="M435" s="37">
        <f t="shared" si="67"/>
        <v>6598297.4644280942</v>
      </c>
      <c r="N435" s="41">
        <f>'jan-juli'!M435</f>
        <v>6187147.309965712</v>
      </c>
      <c r="O435" s="41">
        <f t="shared" si="69"/>
        <v>411150.1544623822</v>
      </c>
      <c r="Q435" s="63"/>
      <c r="R435" s="64"/>
      <c r="S435" s="64"/>
      <c r="T435" s="64"/>
    </row>
    <row r="436" spans="1:20" s="34" customFormat="1" x14ac:dyDescent="0.3">
      <c r="A436" s="42"/>
      <c r="C436" s="36"/>
      <c r="D436" s="43"/>
      <c r="E436" s="37"/>
      <c r="F436" s="38"/>
      <c r="G436" s="39"/>
      <c r="H436" s="39"/>
      <c r="I436" s="37"/>
      <c r="J436" s="40"/>
      <c r="K436" s="37"/>
      <c r="M436" s="37"/>
      <c r="N436" s="41"/>
      <c r="O436" s="41"/>
    </row>
    <row r="437" spans="1:20" s="60" customFormat="1" ht="14.4" thickBot="1" x14ac:dyDescent="0.35">
      <c r="A437" s="44"/>
      <c r="B437" s="44" t="s">
        <v>33</v>
      </c>
      <c r="C437" s="45">
        <f>SUM(C8:C436)</f>
        <v>85836899</v>
      </c>
      <c r="D437" s="46">
        <f>SUM(D8:D435)</f>
        <v>5165802</v>
      </c>
      <c r="E437" s="46">
        <f>(C437*1000)/D437</f>
        <v>16616.374185460456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1086470539.2684085</v>
      </c>
      <c r="M437" s="46">
        <f>SUM(M8:M436)</f>
        <v>3.1292438507080078E-7</v>
      </c>
      <c r="N437" s="46">
        <f>jan!M437</f>
        <v>-1.1047814041376114E-7</v>
      </c>
      <c r="O437" s="46">
        <f t="shared" si="69"/>
        <v>4.2340252548456192E-7</v>
      </c>
    </row>
    <row r="438" spans="1:20" s="34" customFormat="1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O438" s="51"/>
    </row>
    <row r="439" spans="1:20" s="34" customFormat="1" x14ac:dyDescent="0.3">
      <c r="A439" s="52" t="s">
        <v>34</v>
      </c>
      <c r="B439" s="52"/>
      <c r="C439" s="52"/>
      <c r="D439" s="53">
        <f>L437</f>
        <v>1086470539.2684085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-210.31981854287264</v>
      </c>
      <c r="J439" s="57" t="s">
        <v>37</v>
      </c>
      <c r="M439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8.6640625" defaultRowHeight="13.8" x14ac:dyDescent="0.3"/>
  <cols>
    <col min="1" max="1" width="6.44140625" style="2" customWidth="1"/>
    <col min="2" max="2" width="14" style="2" bestFit="1" customWidth="1"/>
    <col min="3" max="3" width="11.44140625" style="2" customWidth="1"/>
    <col min="4" max="4" width="12.33203125" style="2" bestFit="1" customWidth="1"/>
    <col min="5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11" width="11.44140625" style="2" customWidth="1"/>
    <col min="12" max="14" width="12.88671875" style="2" bestFit="1" customWidth="1"/>
    <col min="15" max="15" width="12.33203125" style="2" bestFit="1" customWidth="1"/>
    <col min="16" max="17" width="11.44140625" style="4" customWidth="1"/>
    <col min="18" max="18" width="14.5546875" style="4" customWidth="1"/>
    <col min="19" max="20" width="11.44140625" style="4" customWidth="1"/>
    <col min="21" max="225" width="11.44140625" style="2" customWidth="1"/>
    <col min="226" max="16384" width="8.6640625" style="2"/>
  </cols>
  <sheetData>
    <row r="1" spans="1:25" ht="22.5" customHeight="1" x14ac:dyDescent="0.3">
      <c r="A1" s="77" t="s">
        <v>498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  <c r="U1" s="4"/>
      <c r="V1" s="4"/>
      <c r="W1" s="4"/>
      <c r="X1" s="4"/>
      <c r="Y1" s="4"/>
    </row>
    <row r="2" spans="1:25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497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  <c r="U2" s="4"/>
      <c r="V2" s="4"/>
      <c r="W2" s="4"/>
      <c r="X2" s="4"/>
      <c r="Y2" s="4"/>
    </row>
    <row r="3" spans="1:25" x14ac:dyDescent="0.3">
      <c r="A3" s="80"/>
      <c r="B3" s="80"/>
      <c r="C3" s="8" t="s">
        <v>48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U3" s="4"/>
      <c r="V3" s="4"/>
      <c r="W3" s="4"/>
      <c r="X3" s="4"/>
      <c r="Y3" s="4"/>
    </row>
    <row r="4" spans="1:25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44</v>
      </c>
      <c r="O4" s="17" t="s">
        <v>50</v>
      </c>
      <c r="U4" s="4"/>
      <c r="V4" s="4"/>
      <c r="W4" s="4"/>
      <c r="X4" s="4"/>
      <c r="Y4" s="4"/>
    </row>
    <row r="5" spans="1:25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49</v>
      </c>
      <c r="N5" s="27"/>
      <c r="O5" s="27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4" customFormat="1" ht="11.25" customHeigh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4" customFormat="1" x14ac:dyDescent="0.3">
      <c r="A8" s="33">
        <v>101</v>
      </c>
      <c r="B8" s="34" t="s">
        <v>64</v>
      </c>
      <c r="C8" s="36">
        <v>374119</v>
      </c>
      <c r="D8" s="36">
        <v>30328</v>
      </c>
      <c r="E8" s="37">
        <f t="shared" ref="E8:E71" si="1">(C8*1000)/D8</f>
        <v>12335.762331838565</v>
      </c>
      <c r="F8" s="38">
        <f>IF(ISNUMBER(C8),E8/E$437,"")</f>
        <v>0.7590712397532291</v>
      </c>
      <c r="G8" s="39">
        <f>(E$437-E8)*0.6</f>
        <v>2349.2181784741665</v>
      </c>
      <c r="H8" s="39">
        <f t="shared" ref="H8:H71" si="2">IF(E8&gt;=E$437*0.9,0,IF(E8&lt;0.9*E$437,(E$437*0.9-E8)*0.35))</f>
        <v>801.58786208458753</v>
      </c>
      <c r="I8" s="37">
        <f t="shared" ref="I8:I71" si="3">G8+H8</f>
        <v>3150.8060405587539</v>
      </c>
      <c r="J8" s="40">
        <f>I$439</f>
        <v>-202.45648845043868</v>
      </c>
      <c r="K8" s="37">
        <f t="shared" ref="K8:K71" si="4">I8+J8</f>
        <v>2948.349552108315</v>
      </c>
      <c r="L8" s="37">
        <f t="shared" ref="L8:L71" si="5">(I8*D8)</f>
        <v>95557645.598065883</v>
      </c>
      <c r="M8" s="37">
        <f t="shared" ref="M8:M71" si="6">(K8*D8)</f>
        <v>89417545.216340974</v>
      </c>
      <c r="N8" s="41">
        <f>'jan-mai'!M8</f>
        <v>71256544.666057467</v>
      </c>
      <c r="O8" s="41">
        <f>M8-N8</f>
        <v>18161000.550283507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4" customFormat="1" x14ac:dyDescent="0.3">
      <c r="A9" s="33">
        <v>104</v>
      </c>
      <c r="B9" s="34" t="s">
        <v>65</v>
      </c>
      <c r="C9" s="36">
        <v>427260</v>
      </c>
      <c r="D9" s="36">
        <v>31802</v>
      </c>
      <c r="E9" s="37">
        <f t="shared" si="1"/>
        <v>13435.004087793221</v>
      </c>
      <c r="F9" s="38">
        <f t="shared" ref="F9:F72" si="7">IF(ISNUMBER(C9),E9/E$437,"")</f>
        <v>0.82671219943088325</v>
      </c>
      <c r="G9" s="39">
        <f t="shared" ref="G9:G71" si="8">(E$437-E9)*0.6</f>
        <v>1689.6731249013733</v>
      </c>
      <c r="H9" s="39">
        <f t="shared" si="2"/>
        <v>416.85324750045811</v>
      </c>
      <c r="I9" s="37">
        <f t="shared" si="3"/>
        <v>2106.5263724018314</v>
      </c>
      <c r="J9" s="40">
        <f>I$439</f>
        <v>-202.45648845043868</v>
      </c>
      <c r="K9" s="37">
        <f t="shared" si="4"/>
        <v>1904.0698839513927</v>
      </c>
      <c r="L9" s="37">
        <f t="shared" si="5"/>
        <v>66991751.695123039</v>
      </c>
      <c r="M9" s="37">
        <f t="shared" si="6"/>
        <v>60553230.449422196</v>
      </c>
      <c r="N9" s="41">
        <f>'jan-mai'!M9</f>
        <v>50666161.737337075</v>
      </c>
      <c r="O9" s="41">
        <f t="shared" ref="O9:O72" si="9">M9-N9</f>
        <v>9887068.7120851204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4" customFormat="1" x14ac:dyDescent="0.3">
      <c r="A10" s="33">
        <v>105</v>
      </c>
      <c r="B10" s="34" t="s">
        <v>66</v>
      </c>
      <c r="C10" s="36">
        <v>690655</v>
      </c>
      <c r="D10" s="36">
        <v>54192</v>
      </c>
      <c r="E10" s="37">
        <f t="shared" si="1"/>
        <v>12744.59329790375</v>
      </c>
      <c r="F10" s="38">
        <f t="shared" si="7"/>
        <v>0.78422832529950659</v>
      </c>
      <c r="G10" s="39">
        <f t="shared" si="8"/>
        <v>2103.9195988350557</v>
      </c>
      <c r="H10" s="39">
        <f t="shared" si="2"/>
        <v>658.49702396177281</v>
      </c>
      <c r="I10" s="37">
        <f t="shared" si="3"/>
        <v>2762.4166227968285</v>
      </c>
      <c r="J10" s="40">
        <f t="shared" ref="J10:J73" si="10">I$439</f>
        <v>-202.45648845043868</v>
      </c>
      <c r="K10" s="37">
        <f t="shared" si="4"/>
        <v>2559.9601343463896</v>
      </c>
      <c r="L10" s="37">
        <f t="shared" si="5"/>
        <v>149700881.62260574</v>
      </c>
      <c r="M10" s="37">
        <f t="shared" si="6"/>
        <v>138729359.60049954</v>
      </c>
      <c r="N10" s="41">
        <f>'jan-mai'!M10</f>
        <v>112657698.59347747</v>
      </c>
      <c r="O10" s="41">
        <f t="shared" si="9"/>
        <v>26071661.007022068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4" customFormat="1" x14ac:dyDescent="0.3">
      <c r="A11" s="33">
        <v>106</v>
      </c>
      <c r="B11" s="34" t="s">
        <v>67</v>
      </c>
      <c r="C11" s="36">
        <v>1055274</v>
      </c>
      <c r="D11" s="36">
        <v>78159</v>
      </c>
      <c r="E11" s="37">
        <f t="shared" si="1"/>
        <v>13501.631290062565</v>
      </c>
      <c r="F11" s="38">
        <f t="shared" si="7"/>
        <v>0.83081205087641141</v>
      </c>
      <c r="G11" s="39">
        <f t="shared" si="8"/>
        <v>1649.6968035397665</v>
      </c>
      <c r="H11" s="39">
        <f t="shared" si="2"/>
        <v>393.53372670618745</v>
      </c>
      <c r="I11" s="37">
        <f t="shared" si="3"/>
        <v>2043.230530245954</v>
      </c>
      <c r="J11" s="40">
        <f t="shared" si="10"/>
        <v>-202.45648845043868</v>
      </c>
      <c r="K11" s="37">
        <f t="shared" si="4"/>
        <v>1840.7740417955154</v>
      </c>
      <c r="L11" s="37">
        <f t="shared" si="5"/>
        <v>159696855.01349351</v>
      </c>
      <c r="M11" s="37">
        <f t="shared" si="6"/>
        <v>143873058.33269569</v>
      </c>
      <c r="N11" s="41">
        <f>'jan-mai'!M11</f>
        <v>120628561.3460955</v>
      </c>
      <c r="O11" s="41">
        <f t="shared" si="9"/>
        <v>23244496.98660019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4" customFormat="1" x14ac:dyDescent="0.3">
      <c r="A12" s="33">
        <v>111</v>
      </c>
      <c r="B12" s="34" t="s">
        <v>68</v>
      </c>
      <c r="C12" s="36">
        <v>72895</v>
      </c>
      <c r="D12" s="36">
        <v>4480</v>
      </c>
      <c r="E12" s="37">
        <f t="shared" si="1"/>
        <v>16271.205357142857</v>
      </c>
      <c r="F12" s="38">
        <f t="shared" si="7"/>
        <v>1.0012355694344004</v>
      </c>
      <c r="G12" s="39">
        <f t="shared" si="8"/>
        <v>-12.04763670840839</v>
      </c>
      <c r="H12" s="39">
        <f t="shared" si="2"/>
        <v>0</v>
      </c>
      <c r="I12" s="37">
        <f t="shared" si="3"/>
        <v>-12.04763670840839</v>
      </c>
      <c r="J12" s="40">
        <f t="shared" si="10"/>
        <v>-202.45648845043868</v>
      </c>
      <c r="K12" s="37">
        <f t="shared" si="4"/>
        <v>-214.50412515884707</v>
      </c>
      <c r="L12" s="37">
        <f t="shared" si="5"/>
        <v>-53973.412453669589</v>
      </c>
      <c r="M12" s="37">
        <f t="shared" si="6"/>
        <v>-960978.48071163485</v>
      </c>
      <c r="N12" s="41">
        <f>'jan-mai'!M12</f>
        <v>-704731.25925664091</v>
      </c>
      <c r="O12" s="41">
        <f t="shared" si="9"/>
        <v>-256247.22145499394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4" customFormat="1" x14ac:dyDescent="0.3">
      <c r="A13" s="33">
        <v>118</v>
      </c>
      <c r="B13" s="34" t="s">
        <v>69</v>
      </c>
      <c r="C13" s="36">
        <v>17870</v>
      </c>
      <c r="D13" s="36">
        <v>1406</v>
      </c>
      <c r="E13" s="37">
        <f t="shared" si="1"/>
        <v>12709.815078236132</v>
      </c>
      <c r="F13" s="38">
        <f t="shared" si="7"/>
        <v>0.78208827545018578</v>
      </c>
      <c r="G13" s="39">
        <f t="shared" si="8"/>
        <v>2124.7865306356266</v>
      </c>
      <c r="H13" s="39">
        <f t="shared" si="2"/>
        <v>670.66940084543921</v>
      </c>
      <c r="I13" s="37">
        <f t="shared" si="3"/>
        <v>2795.4559314810658</v>
      </c>
      <c r="J13" s="40">
        <f t="shared" si="10"/>
        <v>-202.45648845043868</v>
      </c>
      <c r="K13" s="37">
        <f t="shared" si="4"/>
        <v>2592.9994430306269</v>
      </c>
      <c r="L13" s="37">
        <f t="shared" si="5"/>
        <v>3930411.0396623784</v>
      </c>
      <c r="M13" s="37">
        <f t="shared" si="6"/>
        <v>3645757.2169010616</v>
      </c>
      <c r="N13" s="41">
        <f>'jan-mai'!M13</f>
        <v>2812249.5944499075</v>
      </c>
      <c r="O13" s="41">
        <f t="shared" si="9"/>
        <v>833507.62245115405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4" customFormat="1" x14ac:dyDescent="0.3">
      <c r="A14" s="33">
        <v>119</v>
      </c>
      <c r="B14" s="34" t="s">
        <v>70</v>
      </c>
      <c r="C14" s="36">
        <v>45008</v>
      </c>
      <c r="D14" s="36">
        <v>3613</v>
      </c>
      <c r="E14" s="37">
        <f t="shared" si="1"/>
        <v>12457.237752560199</v>
      </c>
      <c r="F14" s="38">
        <f t="shared" si="7"/>
        <v>0.7665461323238103</v>
      </c>
      <c r="G14" s="39">
        <f t="shared" si="8"/>
        <v>2276.3329260411865</v>
      </c>
      <c r="H14" s="39">
        <f t="shared" si="2"/>
        <v>759.07146483201575</v>
      </c>
      <c r="I14" s="37">
        <f t="shared" si="3"/>
        <v>3035.4043908732024</v>
      </c>
      <c r="J14" s="40">
        <f t="shared" si="10"/>
        <v>-202.45648845043868</v>
      </c>
      <c r="K14" s="37">
        <f t="shared" si="4"/>
        <v>2832.9479024227635</v>
      </c>
      <c r="L14" s="37">
        <f t="shared" si="5"/>
        <v>10966916.06422488</v>
      </c>
      <c r="M14" s="37">
        <f t="shared" si="6"/>
        <v>10235440.771453444</v>
      </c>
      <c r="N14" s="41">
        <f>'jan-mai'!M14</f>
        <v>8801419.7615558393</v>
      </c>
      <c r="O14" s="41">
        <f t="shared" si="9"/>
        <v>1434021.0098976046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4" customFormat="1" x14ac:dyDescent="0.3">
      <c r="A15" s="33">
        <v>121</v>
      </c>
      <c r="B15" s="34" t="s">
        <v>71</v>
      </c>
      <c r="C15" s="36">
        <v>9321</v>
      </c>
      <c r="D15" s="36">
        <v>672</v>
      </c>
      <c r="E15" s="37">
        <f t="shared" si="1"/>
        <v>13870.535714285714</v>
      </c>
      <c r="F15" s="38">
        <f t="shared" si="7"/>
        <v>0.8535122886981773</v>
      </c>
      <c r="G15" s="39">
        <f t="shared" si="8"/>
        <v>1428.3541490058774</v>
      </c>
      <c r="H15" s="39">
        <f t="shared" si="2"/>
        <v>264.4171782280855</v>
      </c>
      <c r="I15" s="37">
        <f t="shared" si="3"/>
        <v>1692.7713272339629</v>
      </c>
      <c r="J15" s="40">
        <f t="shared" si="10"/>
        <v>-202.45648845043868</v>
      </c>
      <c r="K15" s="37">
        <f t="shared" si="4"/>
        <v>1490.3148387835242</v>
      </c>
      <c r="L15" s="37">
        <f t="shared" si="5"/>
        <v>1137542.3319012232</v>
      </c>
      <c r="M15" s="37">
        <f t="shared" si="6"/>
        <v>1001491.5716625283</v>
      </c>
      <c r="N15" s="41">
        <f>'jan-mai'!M15</f>
        <v>752913.88867022551</v>
      </c>
      <c r="O15" s="41">
        <f t="shared" si="9"/>
        <v>248577.68299230281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4" customFormat="1" x14ac:dyDescent="0.3">
      <c r="A16" s="33">
        <v>122</v>
      </c>
      <c r="B16" s="34" t="s">
        <v>72</v>
      </c>
      <c r="C16" s="36">
        <v>70350</v>
      </c>
      <c r="D16" s="36">
        <v>5346</v>
      </c>
      <c r="E16" s="37">
        <f t="shared" si="1"/>
        <v>13159.371492704826</v>
      </c>
      <c r="F16" s="38">
        <f t="shared" si="7"/>
        <v>0.8097513687953789</v>
      </c>
      <c r="G16" s="39">
        <f t="shared" si="8"/>
        <v>1855.0526819544102</v>
      </c>
      <c r="H16" s="39">
        <f t="shared" si="2"/>
        <v>513.32465578139625</v>
      </c>
      <c r="I16" s="37">
        <f t="shared" si="3"/>
        <v>2368.3773377358066</v>
      </c>
      <c r="J16" s="40">
        <f t="shared" si="10"/>
        <v>-202.45648845043868</v>
      </c>
      <c r="K16" s="37">
        <f t="shared" si="4"/>
        <v>2165.9208492853677</v>
      </c>
      <c r="L16" s="37">
        <f t="shared" si="5"/>
        <v>12661345.247535622</v>
      </c>
      <c r="M16" s="37">
        <f t="shared" si="6"/>
        <v>11579012.860279575</v>
      </c>
      <c r="N16" s="41">
        <f>'jan-mai'!M16</f>
        <v>9488582.8107604571</v>
      </c>
      <c r="O16" s="41">
        <f t="shared" si="9"/>
        <v>2090430.0495191179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4" customFormat="1" x14ac:dyDescent="0.3">
      <c r="A17" s="33">
        <v>123</v>
      </c>
      <c r="B17" s="34" t="s">
        <v>73</v>
      </c>
      <c r="C17" s="36">
        <v>79423</v>
      </c>
      <c r="D17" s="36">
        <v>5692</v>
      </c>
      <c r="E17" s="37">
        <f t="shared" si="1"/>
        <v>13953.443429374562</v>
      </c>
      <c r="F17" s="38">
        <f t="shared" si="7"/>
        <v>0.85861394844037009</v>
      </c>
      <c r="G17" s="39">
        <f t="shared" si="8"/>
        <v>1378.6095199525687</v>
      </c>
      <c r="H17" s="39">
        <f t="shared" si="2"/>
        <v>235.39947794698872</v>
      </c>
      <c r="I17" s="37">
        <f t="shared" si="3"/>
        <v>1614.0089978995575</v>
      </c>
      <c r="J17" s="40">
        <f t="shared" si="10"/>
        <v>-202.45648845043868</v>
      </c>
      <c r="K17" s="37">
        <f t="shared" si="4"/>
        <v>1411.5525094491188</v>
      </c>
      <c r="L17" s="37">
        <f t="shared" si="5"/>
        <v>9186939.2160442807</v>
      </c>
      <c r="M17" s="37">
        <f t="shared" si="6"/>
        <v>8034556.8837843845</v>
      </c>
      <c r="N17" s="41">
        <f>'jan-mai'!M17</f>
        <v>5805165.8546293499</v>
      </c>
      <c r="O17" s="41">
        <f t="shared" si="9"/>
        <v>2229391.0291550346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4" customFormat="1" x14ac:dyDescent="0.3">
      <c r="A18" s="33">
        <v>124</v>
      </c>
      <c r="B18" s="34" t="s">
        <v>74</v>
      </c>
      <c r="C18" s="36">
        <v>218473</v>
      </c>
      <c r="D18" s="36">
        <v>15513</v>
      </c>
      <c r="E18" s="37">
        <f t="shared" si="1"/>
        <v>14083.220524721202</v>
      </c>
      <c r="F18" s="38">
        <f t="shared" si="7"/>
        <v>0.86659967789967507</v>
      </c>
      <c r="G18" s="39">
        <f t="shared" si="8"/>
        <v>1300.7432627445844</v>
      </c>
      <c r="H18" s="39">
        <f t="shared" si="2"/>
        <v>189.97749457566451</v>
      </c>
      <c r="I18" s="37">
        <f t="shared" si="3"/>
        <v>1490.7207573202488</v>
      </c>
      <c r="J18" s="40">
        <f t="shared" si="10"/>
        <v>-202.45648845043868</v>
      </c>
      <c r="K18" s="37">
        <f t="shared" si="4"/>
        <v>1288.2642688698102</v>
      </c>
      <c r="L18" s="37">
        <f t="shared" si="5"/>
        <v>23125551.108309019</v>
      </c>
      <c r="M18" s="37">
        <f t="shared" si="6"/>
        <v>19984843.602977365</v>
      </c>
      <c r="N18" s="41">
        <f>'jan-mai'!M18</f>
        <v>12367478.206757748</v>
      </c>
      <c r="O18" s="41">
        <f t="shared" si="9"/>
        <v>7617365.3962196168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4" customFormat="1" x14ac:dyDescent="0.3">
      <c r="A19" s="33">
        <v>125</v>
      </c>
      <c r="B19" s="34" t="s">
        <v>75</v>
      </c>
      <c r="C19" s="36">
        <v>144882</v>
      </c>
      <c r="D19" s="36">
        <v>11353</v>
      </c>
      <c r="E19" s="37">
        <f t="shared" si="1"/>
        <v>12761.560820928389</v>
      </c>
      <c r="F19" s="38">
        <f t="shared" si="7"/>
        <v>0.78527240821804767</v>
      </c>
      <c r="G19" s="39">
        <f t="shared" si="8"/>
        <v>2093.7390850202723</v>
      </c>
      <c r="H19" s="39">
        <f t="shared" si="2"/>
        <v>652.55839090314907</v>
      </c>
      <c r="I19" s="37">
        <f t="shared" si="3"/>
        <v>2746.2974759234212</v>
      </c>
      <c r="J19" s="40">
        <f t="shared" si="10"/>
        <v>-202.45648845043868</v>
      </c>
      <c r="K19" s="37">
        <f t="shared" si="4"/>
        <v>2543.8409874729823</v>
      </c>
      <c r="L19" s="37">
        <f t="shared" si="5"/>
        <v>31178715.2441586</v>
      </c>
      <c r="M19" s="37">
        <f t="shared" si="6"/>
        <v>28880226.730780769</v>
      </c>
      <c r="N19" s="41">
        <f>'jan-mai'!M19</f>
        <v>25019970.800703976</v>
      </c>
      <c r="O19" s="41">
        <f t="shared" si="9"/>
        <v>3860255.9300767928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4" customFormat="1" x14ac:dyDescent="0.3">
      <c r="A20" s="33">
        <v>127</v>
      </c>
      <c r="B20" s="34" t="s">
        <v>76</v>
      </c>
      <c r="C20" s="36">
        <v>48507</v>
      </c>
      <c r="D20" s="36">
        <v>3731</v>
      </c>
      <c r="E20" s="37">
        <f t="shared" si="1"/>
        <v>13001.072098633074</v>
      </c>
      <c r="F20" s="38">
        <f t="shared" si="7"/>
        <v>0.80001054256365955</v>
      </c>
      <c r="G20" s="39">
        <f t="shared" si="8"/>
        <v>1950.032318397461</v>
      </c>
      <c r="H20" s="39">
        <f t="shared" si="2"/>
        <v>568.7294437065093</v>
      </c>
      <c r="I20" s="37">
        <f t="shared" si="3"/>
        <v>2518.7617621039703</v>
      </c>
      <c r="J20" s="40">
        <f t="shared" si="10"/>
        <v>-202.45648845043868</v>
      </c>
      <c r="K20" s="37">
        <f t="shared" si="4"/>
        <v>2316.3052736535315</v>
      </c>
      <c r="L20" s="37">
        <f t="shared" si="5"/>
        <v>9397500.1344099138</v>
      </c>
      <c r="M20" s="37">
        <f t="shared" si="6"/>
        <v>8642134.976001326</v>
      </c>
      <c r="N20" s="41">
        <f>'jan-mai'!M20</f>
        <v>6811067.7360544801</v>
      </c>
      <c r="O20" s="41">
        <f t="shared" si="9"/>
        <v>1831067.2399468459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4" customFormat="1" x14ac:dyDescent="0.3">
      <c r="A21" s="33">
        <v>128</v>
      </c>
      <c r="B21" s="34" t="s">
        <v>77</v>
      </c>
      <c r="C21" s="36">
        <v>101465</v>
      </c>
      <c r="D21" s="36">
        <v>8020</v>
      </c>
      <c r="E21" s="37">
        <f t="shared" si="1"/>
        <v>12651.496259351621</v>
      </c>
      <c r="F21" s="38">
        <f t="shared" si="7"/>
        <v>0.77849967371153572</v>
      </c>
      <c r="G21" s="39">
        <f t="shared" si="8"/>
        <v>2159.7778219663328</v>
      </c>
      <c r="H21" s="39">
        <f t="shared" si="2"/>
        <v>691.08098745501786</v>
      </c>
      <c r="I21" s="37">
        <f t="shared" si="3"/>
        <v>2850.8588094213505</v>
      </c>
      <c r="J21" s="40">
        <f t="shared" si="10"/>
        <v>-202.45648845043868</v>
      </c>
      <c r="K21" s="37">
        <f t="shared" si="4"/>
        <v>2648.4023209709117</v>
      </c>
      <c r="L21" s="37">
        <f t="shared" si="5"/>
        <v>22863887.65155923</v>
      </c>
      <c r="M21" s="37">
        <f t="shared" si="6"/>
        <v>21240186.614186712</v>
      </c>
      <c r="N21" s="41">
        <f>'jan-mai'!M21</f>
        <v>17685881.826094061</v>
      </c>
      <c r="O21" s="41">
        <f t="shared" si="9"/>
        <v>3554304.7880926505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4" customFormat="1" x14ac:dyDescent="0.3">
      <c r="A22" s="33">
        <v>135</v>
      </c>
      <c r="B22" s="34" t="s">
        <v>78</v>
      </c>
      <c r="C22" s="36">
        <v>101253</v>
      </c>
      <c r="D22" s="36">
        <v>7206</v>
      </c>
      <c r="E22" s="37">
        <f t="shared" si="1"/>
        <v>14051.20732722731</v>
      </c>
      <c r="F22" s="38">
        <f t="shared" si="7"/>
        <v>0.86462977147180597</v>
      </c>
      <c r="G22" s="39">
        <f t="shared" si="8"/>
        <v>1319.9511812409196</v>
      </c>
      <c r="H22" s="39">
        <f t="shared" si="2"/>
        <v>201.18211369852679</v>
      </c>
      <c r="I22" s="37">
        <f t="shared" si="3"/>
        <v>1521.1332949394464</v>
      </c>
      <c r="J22" s="40">
        <f t="shared" si="10"/>
        <v>-202.45648845043868</v>
      </c>
      <c r="K22" s="37">
        <f t="shared" si="4"/>
        <v>1318.6768064890077</v>
      </c>
      <c r="L22" s="37">
        <f t="shared" si="5"/>
        <v>10961286.52333365</v>
      </c>
      <c r="M22" s="37">
        <f t="shared" si="6"/>
        <v>9502385.0675597899</v>
      </c>
      <c r="N22" s="41">
        <f>'jan-mai'!M22</f>
        <v>7478787.324044113</v>
      </c>
      <c r="O22" s="41">
        <f t="shared" si="9"/>
        <v>2023597.7435156768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4" customFormat="1" x14ac:dyDescent="0.3">
      <c r="A23" s="33">
        <v>136</v>
      </c>
      <c r="B23" s="34" t="s">
        <v>79</v>
      </c>
      <c r="C23" s="36">
        <v>220056</v>
      </c>
      <c r="D23" s="36">
        <v>15242</v>
      </c>
      <c r="E23" s="37">
        <f t="shared" si="1"/>
        <v>14437.475396929536</v>
      </c>
      <c r="F23" s="38">
        <f t="shared" si="7"/>
        <v>0.8883984672895906</v>
      </c>
      <c r="G23" s="39">
        <f t="shared" si="8"/>
        <v>1088.190339419584</v>
      </c>
      <c r="H23" s="39">
        <f t="shared" si="2"/>
        <v>65.988289302747674</v>
      </c>
      <c r="I23" s="37">
        <f t="shared" si="3"/>
        <v>1154.1786287223317</v>
      </c>
      <c r="J23" s="40">
        <f t="shared" si="10"/>
        <v>-202.45648845043868</v>
      </c>
      <c r="K23" s="37">
        <f t="shared" si="4"/>
        <v>951.72214027189307</v>
      </c>
      <c r="L23" s="37">
        <f t="shared" si="5"/>
        <v>17591990.658985779</v>
      </c>
      <c r="M23" s="37">
        <f t="shared" si="6"/>
        <v>14506148.862024194</v>
      </c>
      <c r="N23" s="41">
        <f>'jan-mai'!M23</f>
        <v>12639790.909392221</v>
      </c>
      <c r="O23" s="41">
        <f t="shared" si="9"/>
        <v>1866357.9526319727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4" customFormat="1" x14ac:dyDescent="0.3">
      <c r="A24" s="33">
        <v>137</v>
      </c>
      <c r="B24" s="34" t="s">
        <v>80</v>
      </c>
      <c r="C24" s="36">
        <v>68016</v>
      </c>
      <c r="D24" s="36">
        <v>5100</v>
      </c>
      <c r="E24" s="37">
        <f t="shared" si="1"/>
        <v>13336.470588235294</v>
      </c>
      <c r="F24" s="38">
        <f t="shared" si="7"/>
        <v>0.820649019575868</v>
      </c>
      <c r="G24" s="39">
        <f t="shared" si="8"/>
        <v>1748.7932246361295</v>
      </c>
      <c r="H24" s="39">
        <f t="shared" si="2"/>
        <v>451.33997234573252</v>
      </c>
      <c r="I24" s="37">
        <f t="shared" si="3"/>
        <v>2200.1331969818621</v>
      </c>
      <c r="J24" s="40">
        <f t="shared" si="10"/>
        <v>-202.45648845043868</v>
      </c>
      <c r="K24" s="37">
        <f t="shared" si="4"/>
        <v>1997.6767085314234</v>
      </c>
      <c r="L24" s="37">
        <f t="shared" si="5"/>
        <v>11220679.304607496</v>
      </c>
      <c r="M24" s="37">
        <f t="shared" si="6"/>
        <v>10188151.21351026</v>
      </c>
      <c r="N24" s="41">
        <f>'jan-mai'!M24</f>
        <v>7855310.7622293904</v>
      </c>
      <c r="O24" s="41">
        <f t="shared" si="9"/>
        <v>2332840.4512808695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4" customFormat="1" x14ac:dyDescent="0.3">
      <c r="A25" s="33">
        <v>138</v>
      </c>
      <c r="B25" s="34" t="s">
        <v>81</v>
      </c>
      <c r="C25" s="36">
        <v>70665</v>
      </c>
      <c r="D25" s="36">
        <v>5343</v>
      </c>
      <c r="E25" s="37">
        <f t="shared" si="1"/>
        <v>13225.715889949466</v>
      </c>
      <c r="F25" s="38">
        <f t="shared" si="7"/>
        <v>0.81383381806056865</v>
      </c>
      <c r="G25" s="39">
        <f t="shared" si="8"/>
        <v>1815.246043607626</v>
      </c>
      <c r="H25" s="39">
        <f t="shared" si="2"/>
        <v>490.10411674577216</v>
      </c>
      <c r="I25" s="37">
        <f t="shared" si="3"/>
        <v>2305.3501603533982</v>
      </c>
      <c r="J25" s="40">
        <f t="shared" si="10"/>
        <v>-202.45648845043868</v>
      </c>
      <c r="K25" s="37">
        <f t="shared" si="4"/>
        <v>2102.8936719029593</v>
      </c>
      <c r="L25" s="37">
        <f t="shared" si="5"/>
        <v>12317485.906768207</v>
      </c>
      <c r="M25" s="37">
        <f t="shared" si="6"/>
        <v>11235760.888977511</v>
      </c>
      <c r="N25" s="41">
        <f>'jan-mai'!M25</f>
        <v>9133534.980900323</v>
      </c>
      <c r="O25" s="41">
        <f t="shared" si="9"/>
        <v>2102225.9080771878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4" customFormat="1" x14ac:dyDescent="0.3">
      <c r="A26" s="33">
        <v>211</v>
      </c>
      <c r="B26" s="34" t="s">
        <v>82</v>
      </c>
      <c r="C26" s="36">
        <v>258240</v>
      </c>
      <c r="D26" s="36">
        <v>16310</v>
      </c>
      <c r="E26" s="37">
        <f t="shared" si="1"/>
        <v>15833.231146535867</v>
      </c>
      <c r="F26" s="38">
        <f t="shared" si="7"/>
        <v>0.97428517771298007</v>
      </c>
      <c r="G26" s="39">
        <f t="shared" si="8"/>
        <v>250.73688965578549</v>
      </c>
      <c r="H26" s="39">
        <f t="shared" si="2"/>
        <v>0</v>
      </c>
      <c r="I26" s="37">
        <f>G26+H26</f>
        <v>250.73688965578549</v>
      </c>
      <c r="J26" s="40">
        <f>I$439</f>
        <v>-202.45648845043868</v>
      </c>
      <c r="K26" s="37">
        <f t="shared" si="4"/>
        <v>48.280401205346806</v>
      </c>
      <c r="L26" s="37">
        <f t="shared" si="5"/>
        <v>4089518.6702858615</v>
      </c>
      <c r="M26" s="37">
        <f t="shared" si="6"/>
        <v>787453.34365920641</v>
      </c>
      <c r="N26" s="41">
        <f>'jan-mai'!M26</f>
        <v>601381.50926878327</v>
      </c>
      <c r="O26" s="41">
        <f t="shared" si="9"/>
        <v>186071.83439042314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4" customFormat="1" x14ac:dyDescent="0.3">
      <c r="A27" s="33">
        <v>213</v>
      </c>
      <c r="B27" s="34" t="s">
        <v>83</v>
      </c>
      <c r="C27" s="36">
        <v>490794</v>
      </c>
      <c r="D27" s="36">
        <v>29775</v>
      </c>
      <c r="E27" s="37">
        <f t="shared" si="1"/>
        <v>16483.425692695215</v>
      </c>
      <c r="F27" s="38">
        <f t="shared" si="7"/>
        <v>1.0142943775465509</v>
      </c>
      <c r="G27" s="39">
        <f t="shared" si="8"/>
        <v>-139.37983803982314</v>
      </c>
      <c r="H27" s="39">
        <f t="shared" si="2"/>
        <v>0</v>
      </c>
      <c r="I27" s="37">
        <f t="shared" si="3"/>
        <v>-139.37983803982314</v>
      </c>
      <c r="J27" s="40">
        <f>I$439</f>
        <v>-202.45648845043868</v>
      </c>
      <c r="K27" s="37">
        <f>I27+J27</f>
        <v>-341.83632649026185</v>
      </c>
      <c r="L27" s="37">
        <f t="shared" si="5"/>
        <v>-4150034.677635734</v>
      </c>
      <c r="M27" s="37">
        <f t="shared" si="6"/>
        <v>-10178176.621247547</v>
      </c>
      <c r="N27" s="41">
        <f>'jan-mai'!M27</f>
        <v>-11260240.009903232</v>
      </c>
      <c r="O27" s="41">
        <f t="shared" si="9"/>
        <v>1082063.3886556849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4" customFormat="1" x14ac:dyDescent="0.3">
      <c r="A28" s="33">
        <v>214</v>
      </c>
      <c r="B28" s="34" t="s">
        <v>84</v>
      </c>
      <c r="C28" s="36">
        <v>283318</v>
      </c>
      <c r="D28" s="36">
        <v>18503</v>
      </c>
      <c r="E28" s="37">
        <f t="shared" si="1"/>
        <v>15312.003458898556</v>
      </c>
      <c r="F28" s="38">
        <f t="shared" si="7"/>
        <v>0.94221185006565722</v>
      </c>
      <c r="G28" s="39">
        <f t="shared" si="8"/>
        <v>563.47350223817193</v>
      </c>
      <c r="H28" s="39">
        <f t="shared" si="2"/>
        <v>0</v>
      </c>
      <c r="I28" s="37">
        <f t="shared" si="3"/>
        <v>563.47350223817193</v>
      </c>
      <c r="J28" s="40">
        <f t="shared" si="10"/>
        <v>-202.45648845043868</v>
      </c>
      <c r="K28" s="37">
        <f t="shared" si="4"/>
        <v>361.01701378773328</v>
      </c>
      <c r="L28" s="37">
        <f t="shared" si="5"/>
        <v>10425950.211912895</v>
      </c>
      <c r="M28" s="37">
        <f t="shared" si="6"/>
        <v>6679897.8061144287</v>
      </c>
      <c r="N28" s="41">
        <f>'jan-mai'!M28</f>
        <v>4144372.0334764183</v>
      </c>
      <c r="O28" s="41">
        <f t="shared" si="9"/>
        <v>2535525.7726380103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4" customFormat="1" x14ac:dyDescent="0.3">
      <c r="A29" s="33">
        <v>215</v>
      </c>
      <c r="B29" s="34" t="s">
        <v>85</v>
      </c>
      <c r="C29" s="36">
        <v>291938</v>
      </c>
      <c r="D29" s="36">
        <v>15656</v>
      </c>
      <c r="E29" s="37">
        <f t="shared" si="1"/>
        <v>18647.036280020438</v>
      </c>
      <c r="F29" s="38">
        <f t="shared" si="7"/>
        <v>1.1474304194614724</v>
      </c>
      <c r="G29" s="39">
        <f t="shared" si="8"/>
        <v>-1437.5461904349572</v>
      </c>
      <c r="H29" s="39">
        <f t="shared" si="2"/>
        <v>0</v>
      </c>
      <c r="I29" s="37">
        <f t="shared" si="3"/>
        <v>-1437.5461904349572</v>
      </c>
      <c r="J29" s="40">
        <f t="shared" si="10"/>
        <v>-202.45648845043868</v>
      </c>
      <c r="K29" s="37">
        <f t="shared" si="4"/>
        <v>-1640.0026788853959</v>
      </c>
      <c r="L29" s="37">
        <f t="shared" si="5"/>
        <v>-22506223.157449689</v>
      </c>
      <c r="M29" s="37">
        <f t="shared" si="6"/>
        <v>-25675881.940629758</v>
      </c>
      <c r="N29" s="41">
        <f>'jan-mai'!M29</f>
        <v>-22950964.775652222</v>
      </c>
      <c r="O29" s="41">
        <f t="shared" si="9"/>
        <v>-2724917.1649775356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4" customFormat="1" x14ac:dyDescent="0.3">
      <c r="A30" s="33">
        <v>216</v>
      </c>
      <c r="B30" s="34" t="s">
        <v>86</v>
      </c>
      <c r="C30" s="36">
        <v>308027</v>
      </c>
      <c r="D30" s="36">
        <v>18372</v>
      </c>
      <c r="E30" s="37">
        <f t="shared" si="1"/>
        <v>16766.111473982146</v>
      </c>
      <c r="F30" s="38">
        <f t="shared" si="7"/>
        <v>1.0316892203369519</v>
      </c>
      <c r="G30" s="39">
        <f t="shared" si="8"/>
        <v>-308.99130681198181</v>
      </c>
      <c r="H30" s="39">
        <f t="shared" si="2"/>
        <v>0</v>
      </c>
      <c r="I30" s="37">
        <f t="shared" si="3"/>
        <v>-308.99130681198181</v>
      </c>
      <c r="J30" s="40">
        <f t="shared" si="10"/>
        <v>-202.45648845043868</v>
      </c>
      <c r="K30" s="37">
        <f t="shared" si="4"/>
        <v>-511.44779526242053</v>
      </c>
      <c r="L30" s="37">
        <f t="shared" si="5"/>
        <v>-5676788.2887497302</v>
      </c>
      <c r="M30" s="37">
        <f t="shared" si="6"/>
        <v>-9396318.8945611902</v>
      </c>
      <c r="N30" s="41">
        <f>'jan-mai'!M30</f>
        <v>-10191490.601576576</v>
      </c>
      <c r="O30" s="41">
        <f t="shared" si="9"/>
        <v>795171.70701538585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4" customFormat="1" x14ac:dyDescent="0.3">
      <c r="A31" s="33">
        <v>217</v>
      </c>
      <c r="B31" s="34" t="s">
        <v>87</v>
      </c>
      <c r="C31" s="36">
        <v>523455</v>
      </c>
      <c r="D31" s="36">
        <v>26580</v>
      </c>
      <c r="E31" s="37">
        <f t="shared" si="1"/>
        <v>19693.566591422121</v>
      </c>
      <c r="F31" s="38">
        <f t="shared" si="7"/>
        <v>1.2118278226819192</v>
      </c>
      <c r="G31" s="39">
        <f t="shared" si="8"/>
        <v>-2065.4643772759669</v>
      </c>
      <c r="H31" s="39">
        <f t="shared" si="2"/>
        <v>0</v>
      </c>
      <c r="I31" s="37">
        <f t="shared" si="3"/>
        <v>-2065.4643772759669</v>
      </c>
      <c r="J31" s="40">
        <f t="shared" si="10"/>
        <v>-202.45648845043868</v>
      </c>
      <c r="K31" s="37">
        <f t="shared" si="4"/>
        <v>-2267.9208657264057</v>
      </c>
      <c r="L31" s="37">
        <f t="shared" si="5"/>
        <v>-54900043.147995196</v>
      </c>
      <c r="M31" s="37">
        <f t="shared" si="6"/>
        <v>-60281336.611007862</v>
      </c>
      <c r="N31" s="41">
        <f>'jan-mai'!M31</f>
        <v>-53416054.65871463</v>
      </c>
      <c r="O31" s="41">
        <f t="shared" si="9"/>
        <v>-6865281.9522932321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4" customFormat="1" x14ac:dyDescent="0.3">
      <c r="A32" s="33">
        <v>219</v>
      </c>
      <c r="B32" s="34" t="s">
        <v>88</v>
      </c>
      <c r="C32" s="36">
        <v>2973947</v>
      </c>
      <c r="D32" s="36">
        <v>120685</v>
      </c>
      <c r="E32" s="37">
        <f t="shared" si="1"/>
        <v>24642.225628702821</v>
      </c>
      <c r="F32" s="38">
        <f t="shared" si="7"/>
        <v>1.5163395868920213</v>
      </c>
      <c r="G32" s="39">
        <f t="shared" si="8"/>
        <v>-5034.659799644387</v>
      </c>
      <c r="H32" s="39">
        <f t="shared" si="2"/>
        <v>0</v>
      </c>
      <c r="I32" s="37">
        <f t="shared" si="3"/>
        <v>-5034.659799644387</v>
      </c>
      <c r="J32" s="40">
        <f t="shared" si="10"/>
        <v>-202.45648845043868</v>
      </c>
      <c r="K32" s="37">
        <f t="shared" si="4"/>
        <v>-5237.1162880948259</v>
      </c>
      <c r="L32" s="37">
        <f t="shared" si="5"/>
        <v>-607607917.92008281</v>
      </c>
      <c r="M32" s="37">
        <f t="shared" si="6"/>
        <v>-632041379.22872412</v>
      </c>
      <c r="N32" s="41">
        <f>'jan-mai'!M32</f>
        <v>-531287438.84450608</v>
      </c>
      <c r="O32" s="41">
        <f t="shared" si="9"/>
        <v>-100753940.38421804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4" customFormat="1" x14ac:dyDescent="0.3">
      <c r="A33" s="33">
        <v>220</v>
      </c>
      <c r="B33" s="34" t="s">
        <v>89</v>
      </c>
      <c r="C33" s="36">
        <v>1402515</v>
      </c>
      <c r="D33" s="36">
        <v>59571</v>
      </c>
      <c r="E33" s="37">
        <f t="shared" si="1"/>
        <v>23543.586644508236</v>
      </c>
      <c r="F33" s="38">
        <f t="shared" si="7"/>
        <v>1.4487357182910996</v>
      </c>
      <c r="G33" s="39">
        <f t="shared" si="8"/>
        <v>-4375.4764091276356</v>
      </c>
      <c r="H33" s="39">
        <f t="shared" si="2"/>
        <v>0</v>
      </c>
      <c r="I33" s="37">
        <f t="shared" si="3"/>
        <v>-4375.4764091276356</v>
      </c>
      <c r="J33" s="40">
        <f t="shared" si="10"/>
        <v>-202.45648845043868</v>
      </c>
      <c r="K33" s="37">
        <f t="shared" si="4"/>
        <v>-4577.9328975780745</v>
      </c>
      <c r="L33" s="37">
        <f t="shared" si="5"/>
        <v>-260651505.16814238</v>
      </c>
      <c r="M33" s="37">
        <f t="shared" si="6"/>
        <v>-272712040.6416235</v>
      </c>
      <c r="N33" s="41">
        <f>'jan-mai'!M33</f>
        <v>-224512375.32258418</v>
      </c>
      <c r="O33" s="41">
        <f t="shared" si="9"/>
        <v>-48199665.319039315</v>
      </c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4" customFormat="1" x14ac:dyDescent="0.3">
      <c r="A34" s="33">
        <v>221</v>
      </c>
      <c r="B34" s="34" t="s">
        <v>90</v>
      </c>
      <c r="C34" s="36">
        <v>197651</v>
      </c>
      <c r="D34" s="36">
        <v>15726</v>
      </c>
      <c r="E34" s="37">
        <f t="shared" si="1"/>
        <v>12568.421721989063</v>
      </c>
      <c r="F34" s="38">
        <f t="shared" si="7"/>
        <v>0.7733877486945494</v>
      </c>
      <c r="G34" s="39">
        <f t="shared" si="8"/>
        <v>2209.6225443838675</v>
      </c>
      <c r="H34" s="39">
        <f t="shared" si="2"/>
        <v>720.15707553191305</v>
      </c>
      <c r="I34" s="37">
        <f t="shared" si="3"/>
        <v>2929.7796199157806</v>
      </c>
      <c r="J34" s="40">
        <f t="shared" si="10"/>
        <v>-202.45648845043868</v>
      </c>
      <c r="K34" s="37">
        <f t="shared" si="4"/>
        <v>2727.3231314653417</v>
      </c>
      <c r="L34" s="37">
        <f t="shared" si="5"/>
        <v>46073714.302795567</v>
      </c>
      <c r="M34" s="37">
        <f t="shared" si="6"/>
        <v>42889883.565423965</v>
      </c>
      <c r="N34" s="41">
        <f>'jan-mai'!M34</f>
        <v>34171074.126827352</v>
      </c>
      <c r="O34" s="41">
        <f t="shared" si="9"/>
        <v>8718809.4385966137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4" customFormat="1" x14ac:dyDescent="0.3">
      <c r="A35" s="33">
        <v>226</v>
      </c>
      <c r="B35" s="34" t="s">
        <v>91</v>
      </c>
      <c r="C35" s="36">
        <v>267510</v>
      </c>
      <c r="D35" s="36">
        <v>17089</v>
      </c>
      <c r="E35" s="37">
        <f t="shared" si="1"/>
        <v>15653.929428287202</v>
      </c>
      <c r="F35" s="38">
        <f t="shared" si="7"/>
        <v>0.9632519903103971</v>
      </c>
      <c r="G35" s="39">
        <f t="shared" si="8"/>
        <v>358.31792060498481</v>
      </c>
      <c r="H35" s="39">
        <f t="shared" si="2"/>
        <v>0</v>
      </c>
      <c r="I35" s="37">
        <f t="shared" si="3"/>
        <v>358.31792060498481</v>
      </c>
      <c r="J35" s="40">
        <f t="shared" si="10"/>
        <v>-202.45648845043868</v>
      </c>
      <c r="K35" s="37">
        <f t="shared" si="4"/>
        <v>155.86143215454612</v>
      </c>
      <c r="L35" s="37">
        <f t="shared" si="5"/>
        <v>6123294.9452185854</v>
      </c>
      <c r="M35" s="37">
        <f t="shared" si="6"/>
        <v>2663516.0140890386</v>
      </c>
      <c r="N35" s="41">
        <f>'jan-mai'!M35</f>
        <v>616589.08717929735</v>
      </c>
      <c r="O35" s="41">
        <f t="shared" si="9"/>
        <v>2046926.9269097412</v>
      </c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4" customFormat="1" x14ac:dyDescent="0.3">
      <c r="A36" s="33">
        <v>227</v>
      </c>
      <c r="B36" s="34" t="s">
        <v>92</v>
      </c>
      <c r="C36" s="36">
        <v>179695</v>
      </c>
      <c r="D36" s="36">
        <v>11199</v>
      </c>
      <c r="E36" s="37">
        <f t="shared" si="1"/>
        <v>16045.629074024466</v>
      </c>
      <c r="F36" s="38">
        <f t="shared" si="7"/>
        <v>0.98735491380246887</v>
      </c>
      <c r="G36" s="39">
        <f t="shared" si="8"/>
        <v>123.29813316262624</v>
      </c>
      <c r="H36" s="39">
        <f t="shared" si="2"/>
        <v>0</v>
      </c>
      <c r="I36" s="37">
        <f t="shared" si="3"/>
        <v>123.29813316262624</v>
      </c>
      <c r="J36" s="40">
        <f t="shared" si="10"/>
        <v>-202.45648845043868</v>
      </c>
      <c r="K36" s="37">
        <f t="shared" si="4"/>
        <v>-79.158355287812441</v>
      </c>
      <c r="L36" s="37">
        <f t="shared" si="5"/>
        <v>1380815.7932882514</v>
      </c>
      <c r="M36" s="37">
        <f t="shared" si="6"/>
        <v>-886494.42086821154</v>
      </c>
      <c r="N36" s="41">
        <f>'jan-mai'!M36</f>
        <v>-1791595.0384855221</v>
      </c>
      <c r="O36" s="41">
        <f t="shared" si="9"/>
        <v>905100.61761731061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4" customFormat="1" x14ac:dyDescent="0.3">
      <c r="A37" s="33">
        <v>228</v>
      </c>
      <c r="B37" s="34" t="s">
        <v>93</v>
      </c>
      <c r="C37" s="36">
        <v>271565</v>
      </c>
      <c r="D37" s="36">
        <v>17185</v>
      </c>
      <c r="E37" s="37">
        <f t="shared" si="1"/>
        <v>15802.443991853361</v>
      </c>
      <c r="F37" s="38">
        <f t="shared" si="7"/>
        <v>0.97239071484601913</v>
      </c>
      <c r="G37" s="39">
        <f t="shared" si="8"/>
        <v>269.20918246528925</v>
      </c>
      <c r="H37" s="39">
        <f t="shared" si="2"/>
        <v>0</v>
      </c>
      <c r="I37" s="37">
        <f t="shared" si="3"/>
        <v>269.20918246528925</v>
      </c>
      <c r="J37" s="40">
        <f t="shared" si="10"/>
        <v>-202.45648845043868</v>
      </c>
      <c r="K37" s="37">
        <f t="shared" si="4"/>
        <v>66.752694014850562</v>
      </c>
      <c r="L37" s="37">
        <f t="shared" si="5"/>
        <v>4626359.800665996</v>
      </c>
      <c r="M37" s="37">
        <f t="shared" si="6"/>
        <v>1147145.0466452069</v>
      </c>
      <c r="N37" s="41">
        <f>'jan-mai'!M37</f>
        <v>-257789.43980477378</v>
      </c>
      <c r="O37" s="41">
        <f t="shared" si="9"/>
        <v>1404934.4864499806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4" customFormat="1" x14ac:dyDescent="0.3">
      <c r="A38" s="33">
        <v>229</v>
      </c>
      <c r="B38" s="34" t="s">
        <v>94</v>
      </c>
      <c r="C38" s="36">
        <v>153228</v>
      </c>
      <c r="D38" s="36">
        <v>10760</v>
      </c>
      <c r="E38" s="37">
        <f t="shared" si="1"/>
        <v>14240.520446096654</v>
      </c>
      <c r="F38" s="38">
        <f t="shared" si="7"/>
        <v>0.87627900238077128</v>
      </c>
      <c r="G38" s="39">
        <f t="shared" si="8"/>
        <v>1206.3633099193132</v>
      </c>
      <c r="H38" s="39">
        <f t="shared" si="2"/>
        <v>134.92252209425632</v>
      </c>
      <c r="I38" s="37">
        <f t="shared" si="3"/>
        <v>1341.2858320135695</v>
      </c>
      <c r="J38" s="40">
        <f t="shared" si="10"/>
        <v>-202.45648845043868</v>
      </c>
      <c r="K38" s="37">
        <f t="shared" si="4"/>
        <v>1138.8293435631308</v>
      </c>
      <c r="L38" s="37">
        <f t="shared" si="5"/>
        <v>14432235.552466007</v>
      </c>
      <c r="M38" s="37">
        <f t="shared" si="6"/>
        <v>12253803.736739287</v>
      </c>
      <c r="N38" s="41">
        <f>'jan-mai'!M38</f>
        <v>9599383.0983506311</v>
      </c>
      <c r="O38" s="41">
        <f t="shared" si="9"/>
        <v>2654420.6383886561</v>
      </c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4" customFormat="1" x14ac:dyDescent="0.3">
      <c r="A39" s="33">
        <v>230</v>
      </c>
      <c r="B39" s="34" t="s">
        <v>95</v>
      </c>
      <c r="C39" s="36">
        <v>606587</v>
      </c>
      <c r="D39" s="36">
        <v>35139</v>
      </c>
      <c r="E39" s="37">
        <f t="shared" si="1"/>
        <v>17262.500355730099</v>
      </c>
      <c r="F39" s="38">
        <f t="shared" si="7"/>
        <v>1.0622341119887333</v>
      </c>
      <c r="G39" s="39">
        <f t="shared" si="8"/>
        <v>-606.82463586075357</v>
      </c>
      <c r="H39" s="39">
        <f t="shared" si="2"/>
        <v>0</v>
      </c>
      <c r="I39" s="37">
        <f t="shared" si="3"/>
        <v>-606.82463586075357</v>
      </c>
      <c r="J39" s="40">
        <f t="shared" si="10"/>
        <v>-202.45648845043868</v>
      </c>
      <c r="K39" s="37">
        <f t="shared" si="4"/>
        <v>-809.28112431119223</v>
      </c>
      <c r="L39" s="37">
        <f t="shared" si="5"/>
        <v>-21323210.879511021</v>
      </c>
      <c r="M39" s="37">
        <f t="shared" si="6"/>
        <v>-28437329.427170984</v>
      </c>
      <c r="N39" s="41">
        <f>'jan-mai'!M39</f>
        <v>-24852640.205138206</v>
      </c>
      <c r="O39" s="41">
        <f t="shared" si="9"/>
        <v>-3584689.222032778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4" customFormat="1" x14ac:dyDescent="0.3">
      <c r="A40" s="33">
        <v>231</v>
      </c>
      <c r="B40" s="34" t="s">
        <v>96</v>
      </c>
      <c r="C40" s="36">
        <v>857884</v>
      </c>
      <c r="D40" s="36">
        <v>51725</v>
      </c>
      <c r="E40" s="37">
        <f t="shared" si="1"/>
        <v>16585.480908651523</v>
      </c>
      <c r="F40" s="38">
        <f t="shared" si="7"/>
        <v>1.0205742633951373</v>
      </c>
      <c r="G40" s="39">
        <f t="shared" si="8"/>
        <v>-200.61296761360828</v>
      </c>
      <c r="H40" s="39">
        <f t="shared" si="2"/>
        <v>0</v>
      </c>
      <c r="I40" s="37">
        <f t="shared" si="3"/>
        <v>-200.61296761360828</v>
      </c>
      <c r="J40" s="40">
        <f t="shared" si="10"/>
        <v>-202.45648845043868</v>
      </c>
      <c r="K40" s="37">
        <f t="shared" si="4"/>
        <v>-403.06945606404696</v>
      </c>
      <c r="L40" s="37">
        <f t="shared" si="5"/>
        <v>-10376705.749813888</v>
      </c>
      <c r="M40" s="37">
        <f t="shared" si="6"/>
        <v>-20848767.61491283</v>
      </c>
      <c r="N40" s="41">
        <f>'jan-mai'!M40</f>
        <v>-20376596.960948598</v>
      </c>
      <c r="O40" s="41">
        <f t="shared" si="9"/>
        <v>-472170.65396423265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4" customFormat="1" x14ac:dyDescent="0.3">
      <c r="A41" s="33">
        <v>233</v>
      </c>
      <c r="B41" s="34" t="s">
        <v>97</v>
      </c>
      <c r="C41" s="36">
        <v>392176</v>
      </c>
      <c r="D41" s="36">
        <v>22706</v>
      </c>
      <c r="E41" s="37">
        <f t="shared" si="1"/>
        <v>17271.910508235709</v>
      </c>
      <c r="F41" s="38">
        <f t="shared" si="7"/>
        <v>1.062813158174656</v>
      </c>
      <c r="G41" s="39">
        <f t="shared" si="8"/>
        <v>-612.47072736411974</v>
      </c>
      <c r="H41" s="39">
        <f t="shared" si="2"/>
        <v>0</v>
      </c>
      <c r="I41" s="37">
        <f t="shared" si="3"/>
        <v>-612.47072736411974</v>
      </c>
      <c r="J41" s="40">
        <f t="shared" si="10"/>
        <v>-202.45648845043868</v>
      </c>
      <c r="K41" s="37">
        <f t="shared" si="4"/>
        <v>-814.92721581455839</v>
      </c>
      <c r="L41" s="37">
        <f t="shared" si="5"/>
        <v>-13906760.335529704</v>
      </c>
      <c r="M41" s="37">
        <f t="shared" si="6"/>
        <v>-18503737.362285364</v>
      </c>
      <c r="N41" s="41">
        <f>'jan-mai'!M41</f>
        <v>-14734587.851044949</v>
      </c>
      <c r="O41" s="41">
        <f t="shared" si="9"/>
        <v>-3769149.5112404153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4" customFormat="1" x14ac:dyDescent="0.3">
      <c r="A42" s="33">
        <v>234</v>
      </c>
      <c r="B42" s="34" t="s">
        <v>98</v>
      </c>
      <c r="C42" s="36">
        <v>111594</v>
      </c>
      <c r="D42" s="36">
        <v>6326</v>
      </c>
      <c r="E42" s="37">
        <f t="shared" si="1"/>
        <v>17640.531141321531</v>
      </c>
      <c r="F42" s="38">
        <f t="shared" si="7"/>
        <v>1.0854959331364344</v>
      </c>
      <c r="G42" s="39">
        <f t="shared" si="8"/>
        <v>-833.64310721561299</v>
      </c>
      <c r="H42" s="39">
        <f t="shared" si="2"/>
        <v>0</v>
      </c>
      <c r="I42" s="37">
        <f t="shared" si="3"/>
        <v>-833.64310721561299</v>
      </c>
      <c r="J42" s="40">
        <f t="shared" si="10"/>
        <v>-202.45648845043868</v>
      </c>
      <c r="K42" s="37">
        <f t="shared" si="4"/>
        <v>-1036.0995956660518</v>
      </c>
      <c r="L42" s="37">
        <f t="shared" si="5"/>
        <v>-5273626.296245968</v>
      </c>
      <c r="M42" s="37">
        <f t="shared" si="6"/>
        <v>-6554366.042183443</v>
      </c>
      <c r="N42" s="41">
        <f>'jan-mai'!M42</f>
        <v>-5084851.6843878394</v>
      </c>
      <c r="O42" s="41">
        <f t="shared" si="9"/>
        <v>-1469514.3577956036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4" customFormat="1" x14ac:dyDescent="0.3">
      <c r="A43" s="33">
        <v>235</v>
      </c>
      <c r="B43" s="34" t="s">
        <v>99</v>
      </c>
      <c r="C43" s="36">
        <v>508175</v>
      </c>
      <c r="D43" s="36">
        <v>33310</v>
      </c>
      <c r="E43" s="37">
        <f t="shared" si="1"/>
        <v>15255.929150405284</v>
      </c>
      <c r="F43" s="38">
        <f t="shared" si="7"/>
        <v>0.93876136247346076</v>
      </c>
      <c r="G43" s="39">
        <f t="shared" si="8"/>
        <v>597.11808733413557</v>
      </c>
      <c r="H43" s="39">
        <f t="shared" si="2"/>
        <v>0</v>
      </c>
      <c r="I43" s="37">
        <f t="shared" si="3"/>
        <v>597.11808733413557</v>
      </c>
      <c r="J43" s="40">
        <f t="shared" si="10"/>
        <v>-202.45648845043868</v>
      </c>
      <c r="K43" s="37">
        <f t="shared" si="4"/>
        <v>394.66159888369691</v>
      </c>
      <c r="L43" s="37">
        <f t="shared" si="5"/>
        <v>19890003.489100054</v>
      </c>
      <c r="M43" s="37">
        <f t="shared" si="6"/>
        <v>13146177.858815944</v>
      </c>
      <c r="N43" s="41">
        <f>'jan-mai'!M43</f>
        <v>12156317.35583955</v>
      </c>
      <c r="O43" s="41">
        <f t="shared" si="9"/>
        <v>989860.50297639333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4" customFormat="1" x14ac:dyDescent="0.3">
      <c r="A44" s="33">
        <v>236</v>
      </c>
      <c r="B44" s="34" t="s">
        <v>100</v>
      </c>
      <c r="C44" s="36">
        <v>271755</v>
      </c>
      <c r="D44" s="36">
        <v>20410</v>
      </c>
      <c r="E44" s="37">
        <f t="shared" si="1"/>
        <v>13314.796668299852</v>
      </c>
      <c r="F44" s="38">
        <f t="shared" si="7"/>
        <v>0.8193153322987351</v>
      </c>
      <c r="G44" s="39">
        <f t="shared" si="8"/>
        <v>1761.7975765973945</v>
      </c>
      <c r="H44" s="39">
        <f t="shared" si="2"/>
        <v>458.92584432313703</v>
      </c>
      <c r="I44" s="37">
        <f t="shared" si="3"/>
        <v>2220.7234209205317</v>
      </c>
      <c r="J44" s="40">
        <f t="shared" si="10"/>
        <v>-202.45648845043868</v>
      </c>
      <c r="K44" s="37">
        <f t="shared" si="4"/>
        <v>2018.266932470093</v>
      </c>
      <c r="L44" s="37">
        <f t="shared" si="5"/>
        <v>45324965.020988055</v>
      </c>
      <c r="M44" s="37">
        <f t="shared" si="6"/>
        <v>41192828.091714598</v>
      </c>
      <c r="N44" s="41">
        <f>'jan-mai'!M44</f>
        <v>33644669.148451336</v>
      </c>
      <c r="O44" s="41">
        <f t="shared" si="9"/>
        <v>7548158.9432632625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4" customFormat="1" x14ac:dyDescent="0.3">
      <c r="A45" s="33">
        <v>237</v>
      </c>
      <c r="B45" s="34" t="s">
        <v>101</v>
      </c>
      <c r="C45" s="36">
        <v>312844</v>
      </c>
      <c r="D45" s="36">
        <v>23238</v>
      </c>
      <c r="E45" s="37">
        <f t="shared" si="1"/>
        <v>13462.60435493588</v>
      </c>
      <c r="F45" s="38">
        <f t="shared" si="7"/>
        <v>0.82841055972949451</v>
      </c>
      <c r="G45" s="39">
        <f t="shared" si="8"/>
        <v>1673.1129646157776</v>
      </c>
      <c r="H45" s="39">
        <f t="shared" si="2"/>
        <v>407.19315400052727</v>
      </c>
      <c r="I45" s="37">
        <f t="shared" si="3"/>
        <v>2080.306118616305</v>
      </c>
      <c r="J45" s="40">
        <f t="shared" si="10"/>
        <v>-202.45648845043868</v>
      </c>
      <c r="K45" s="37">
        <f t="shared" si="4"/>
        <v>1877.8496301658663</v>
      </c>
      <c r="L45" s="37">
        <f t="shared" si="5"/>
        <v>48342153.584405698</v>
      </c>
      <c r="M45" s="37">
        <f t="shared" si="6"/>
        <v>43637469.705794401</v>
      </c>
      <c r="N45" s="41">
        <f>'jan-mai'!M45</f>
        <v>38226940.096605234</v>
      </c>
      <c r="O45" s="41">
        <f t="shared" si="9"/>
        <v>5410529.6091891676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4" customFormat="1" x14ac:dyDescent="0.3">
      <c r="A46" s="33">
        <v>238</v>
      </c>
      <c r="B46" s="34" t="s">
        <v>102</v>
      </c>
      <c r="C46" s="36">
        <v>164757</v>
      </c>
      <c r="D46" s="36">
        <v>11882</v>
      </c>
      <c r="E46" s="37">
        <f t="shared" si="1"/>
        <v>13866.099983167816</v>
      </c>
      <c r="F46" s="38">
        <f t="shared" si="7"/>
        <v>0.85323933954203279</v>
      </c>
      <c r="G46" s="39">
        <f t="shared" si="8"/>
        <v>1431.015587676616</v>
      </c>
      <c r="H46" s="39">
        <f t="shared" si="2"/>
        <v>265.96968411934955</v>
      </c>
      <c r="I46" s="37">
        <f t="shared" si="3"/>
        <v>1696.9852717959654</v>
      </c>
      <c r="J46" s="40">
        <f t="shared" si="10"/>
        <v>-202.45648845043868</v>
      </c>
      <c r="K46" s="37">
        <f t="shared" si="4"/>
        <v>1494.5287833455268</v>
      </c>
      <c r="L46" s="37">
        <f t="shared" si="5"/>
        <v>20163578.999479663</v>
      </c>
      <c r="M46" s="37">
        <f t="shared" si="6"/>
        <v>17757991.003711548</v>
      </c>
      <c r="N46" s="41">
        <f>'jan-mai'!M46</f>
        <v>15299121.466041105</v>
      </c>
      <c r="O46" s="41">
        <f t="shared" si="9"/>
        <v>2458869.5376704428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4" customFormat="1" x14ac:dyDescent="0.3">
      <c r="A47" s="33">
        <v>239</v>
      </c>
      <c r="B47" s="34" t="s">
        <v>103</v>
      </c>
      <c r="C47" s="36">
        <v>33033</v>
      </c>
      <c r="D47" s="36">
        <v>2752</v>
      </c>
      <c r="E47" s="37">
        <f t="shared" si="1"/>
        <v>12003.27034883721</v>
      </c>
      <c r="F47" s="38">
        <f t="shared" si="7"/>
        <v>0.73861161229320238</v>
      </c>
      <c r="G47" s="39">
        <f t="shared" si="8"/>
        <v>2548.7133682749795</v>
      </c>
      <c r="H47" s="39">
        <f t="shared" si="2"/>
        <v>917.96005613506179</v>
      </c>
      <c r="I47" s="37">
        <f t="shared" si="3"/>
        <v>3466.6734244100412</v>
      </c>
      <c r="J47" s="40">
        <f t="shared" si="10"/>
        <v>-202.45648845043868</v>
      </c>
      <c r="K47" s="37">
        <f t="shared" si="4"/>
        <v>3264.2169359596023</v>
      </c>
      <c r="L47" s="37">
        <f t="shared" si="5"/>
        <v>9540285.2639764342</v>
      </c>
      <c r="M47" s="37">
        <f t="shared" si="6"/>
        <v>8983125.0077608265</v>
      </c>
      <c r="N47" s="41">
        <f>'jan-mai'!M47</f>
        <v>7467792.5916971145</v>
      </c>
      <c r="O47" s="41">
        <f t="shared" si="9"/>
        <v>1515332.416063712</v>
      </c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4" customFormat="1" x14ac:dyDescent="0.3">
      <c r="A48" s="33">
        <v>301</v>
      </c>
      <c r="B48" s="34" t="s">
        <v>104</v>
      </c>
      <c r="C48" s="36">
        <v>13770999</v>
      </c>
      <c r="D48" s="36">
        <v>647676</v>
      </c>
      <c r="E48" s="37">
        <f t="shared" si="1"/>
        <v>21262.172753043189</v>
      </c>
      <c r="F48" s="38">
        <f t="shared" si="7"/>
        <v>1.3083507445538094</v>
      </c>
      <c r="G48" s="39">
        <f t="shared" si="8"/>
        <v>-3006.6280742486074</v>
      </c>
      <c r="H48" s="39">
        <f t="shared" si="2"/>
        <v>0</v>
      </c>
      <c r="I48" s="37">
        <f t="shared" si="3"/>
        <v>-3006.6280742486074</v>
      </c>
      <c r="J48" s="40">
        <f t="shared" si="10"/>
        <v>-202.45648845043868</v>
      </c>
      <c r="K48" s="37">
        <f t="shared" si="4"/>
        <v>-3209.0845626990463</v>
      </c>
      <c r="L48" s="37">
        <f t="shared" si="5"/>
        <v>-1947320844.6170411</v>
      </c>
      <c r="M48" s="37">
        <f t="shared" si="6"/>
        <v>-2078447053.2306676</v>
      </c>
      <c r="N48" s="41">
        <f>'jan-mai'!M48</f>
        <v>-1693368329.6139076</v>
      </c>
      <c r="O48" s="41">
        <f t="shared" si="9"/>
        <v>-385078723.61676002</v>
      </c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4" customFormat="1" x14ac:dyDescent="0.3">
      <c r="A49" s="33">
        <v>402</v>
      </c>
      <c r="B49" s="34" t="s">
        <v>105</v>
      </c>
      <c r="C49" s="36">
        <v>226970</v>
      </c>
      <c r="D49" s="36">
        <v>17881</v>
      </c>
      <c r="E49" s="37">
        <f t="shared" si="1"/>
        <v>12693.361668810468</v>
      </c>
      <c r="F49" s="38">
        <f t="shared" si="7"/>
        <v>0.781075828099553</v>
      </c>
      <c r="G49" s="39">
        <f t="shared" si="8"/>
        <v>2134.6585762910245</v>
      </c>
      <c r="H49" s="39">
        <f t="shared" si="2"/>
        <v>676.42809414442127</v>
      </c>
      <c r="I49" s="37">
        <f t="shared" si="3"/>
        <v>2811.0866704354457</v>
      </c>
      <c r="J49" s="40">
        <f t="shared" si="10"/>
        <v>-202.45648845043868</v>
      </c>
      <c r="K49" s="37">
        <f t="shared" si="4"/>
        <v>2608.6301819850069</v>
      </c>
      <c r="L49" s="37">
        <f t="shared" si="5"/>
        <v>50265040.754056208</v>
      </c>
      <c r="M49" s="37">
        <f t="shared" si="6"/>
        <v>46644916.284073904</v>
      </c>
      <c r="N49" s="41">
        <f>'jan-mai'!M49</f>
        <v>37998298.576357596</v>
      </c>
      <c r="O49" s="41">
        <f t="shared" si="9"/>
        <v>8646617.7077163085</v>
      </c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4" customFormat="1" x14ac:dyDescent="0.3">
      <c r="A50" s="33">
        <v>403</v>
      </c>
      <c r="B50" s="34" t="s">
        <v>106</v>
      </c>
      <c r="C50" s="36">
        <v>434080</v>
      </c>
      <c r="D50" s="36">
        <v>29847</v>
      </c>
      <c r="E50" s="37">
        <f t="shared" si="1"/>
        <v>14543.505209903842</v>
      </c>
      <c r="F50" s="38">
        <f t="shared" si="7"/>
        <v>0.89492292677739049</v>
      </c>
      <c r="G50" s="39">
        <f t="shared" si="8"/>
        <v>1024.5724516350003</v>
      </c>
      <c r="H50" s="39">
        <f t="shared" si="2"/>
        <v>28.877854761740579</v>
      </c>
      <c r="I50" s="37">
        <f t="shared" si="3"/>
        <v>1053.4503063967409</v>
      </c>
      <c r="J50" s="40">
        <f t="shared" si="10"/>
        <v>-202.45648845043868</v>
      </c>
      <c r="K50" s="37">
        <f t="shared" si="4"/>
        <v>850.99381794630222</v>
      </c>
      <c r="L50" s="37">
        <f t="shared" si="5"/>
        <v>31442331.295023523</v>
      </c>
      <c r="M50" s="37">
        <f t="shared" si="6"/>
        <v>25399612.484243281</v>
      </c>
      <c r="N50" s="41">
        <f>'jan-mai'!M50</f>
        <v>20124909.278482459</v>
      </c>
      <c r="O50" s="41">
        <f t="shared" si="9"/>
        <v>5274703.2057608217</v>
      </c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4" customFormat="1" x14ac:dyDescent="0.3">
      <c r="A51" s="33">
        <v>412</v>
      </c>
      <c r="B51" s="34" t="s">
        <v>107</v>
      </c>
      <c r="C51" s="36">
        <v>415008</v>
      </c>
      <c r="D51" s="36">
        <v>33603</v>
      </c>
      <c r="E51" s="37">
        <f t="shared" si="1"/>
        <v>12350.325863762164</v>
      </c>
      <c r="F51" s="38">
        <f t="shared" si="7"/>
        <v>0.759967395007769</v>
      </c>
      <c r="G51" s="39">
        <f t="shared" si="8"/>
        <v>2340.4800593200075</v>
      </c>
      <c r="H51" s="39">
        <f t="shared" si="2"/>
        <v>796.49062591132792</v>
      </c>
      <c r="I51" s="37">
        <f t="shared" si="3"/>
        <v>3136.9706852313357</v>
      </c>
      <c r="J51" s="40">
        <f t="shared" si="10"/>
        <v>-202.45648845043868</v>
      </c>
      <c r="K51" s="37">
        <f t="shared" si="4"/>
        <v>2934.5141967808968</v>
      </c>
      <c r="L51" s="37">
        <f t="shared" si="5"/>
        <v>105411625.93582857</v>
      </c>
      <c r="M51" s="37">
        <f t="shared" si="6"/>
        <v>98608480.554428473</v>
      </c>
      <c r="N51" s="41">
        <f>'jan-mai'!M51</f>
        <v>83120992.263371408</v>
      </c>
      <c r="O51" s="41">
        <f t="shared" si="9"/>
        <v>15487488.291057065</v>
      </c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4" customFormat="1" x14ac:dyDescent="0.3">
      <c r="A52" s="33">
        <v>415</v>
      </c>
      <c r="B52" s="34" t="s">
        <v>108</v>
      </c>
      <c r="C52" s="36">
        <v>86743</v>
      </c>
      <c r="D52" s="36">
        <v>7552</v>
      </c>
      <c r="E52" s="37">
        <f t="shared" si="1"/>
        <v>11486.096398305084</v>
      </c>
      <c r="F52" s="38">
        <f t="shared" si="7"/>
        <v>0.70678772810687451</v>
      </c>
      <c r="G52" s="39">
        <f t="shared" si="8"/>
        <v>2859.0177385942552</v>
      </c>
      <c r="H52" s="39">
        <f t="shared" si="2"/>
        <v>1098.9709388213057</v>
      </c>
      <c r="I52" s="37">
        <f t="shared" si="3"/>
        <v>3957.9886774155611</v>
      </c>
      <c r="J52" s="40">
        <f t="shared" si="10"/>
        <v>-202.45648845043868</v>
      </c>
      <c r="K52" s="37">
        <f t="shared" si="4"/>
        <v>3755.5321889651223</v>
      </c>
      <c r="L52" s="37">
        <f t="shared" si="5"/>
        <v>29890730.491842318</v>
      </c>
      <c r="M52" s="37">
        <f t="shared" si="6"/>
        <v>28361779.091064602</v>
      </c>
      <c r="N52" s="41">
        <f>'jan-mai'!M52</f>
        <v>23359670.367913011</v>
      </c>
      <c r="O52" s="41">
        <f t="shared" si="9"/>
        <v>5002108.7231515907</v>
      </c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4" customFormat="1" x14ac:dyDescent="0.3">
      <c r="A53" s="33">
        <v>417</v>
      </c>
      <c r="B53" s="34" t="s">
        <v>109</v>
      </c>
      <c r="C53" s="36">
        <v>248824</v>
      </c>
      <c r="D53" s="36">
        <v>20013</v>
      </c>
      <c r="E53" s="37">
        <f t="shared" si="1"/>
        <v>12433.118472992555</v>
      </c>
      <c r="F53" s="38">
        <f t="shared" si="7"/>
        <v>0.76506197180329572</v>
      </c>
      <c r="G53" s="39">
        <f t="shared" si="8"/>
        <v>2290.8044937817726</v>
      </c>
      <c r="H53" s="39">
        <f t="shared" si="2"/>
        <v>767.51321268069091</v>
      </c>
      <c r="I53" s="37">
        <f t="shared" si="3"/>
        <v>3058.3177064624633</v>
      </c>
      <c r="J53" s="40">
        <f t="shared" si="10"/>
        <v>-202.45648845043868</v>
      </c>
      <c r="K53" s="37">
        <f t="shared" si="4"/>
        <v>2855.8612180120244</v>
      </c>
      <c r="L53" s="37">
        <f t="shared" si="5"/>
        <v>61206112.259433277</v>
      </c>
      <c r="M53" s="37">
        <f t="shared" si="6"/>
        <v>57154350.556074642</v>
      </c>
      <c r="N53" s="41">
        <f>'jan-mai'!M53</f>
        <v>45716122.996960156</v>
      </c>
      <c r="O53" s="41">
        <f t="shared" si="9"/>
        <v>11438227.559114486</v>
      </c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4" customFormat="1" x14ac:dyDescent="0.3">
      <c r="A54" s="33">
        <v>418</v>
      </c>
      <c r="B54" s="34" t="s">
        <v>110</v>
      </c>
      <c r="C54" s="36">
        <v>56859</v>
      </c>
      <c r="D54" s="36">
        <v>5128</v>
      </c>
      <c r="E54" s="37">
        <f t="shared" si="1"/>
        <v>11087.948517940718</v>
      </c>
      <c r="F54" s="38">
        <f t="shared" si="7"/>
        <v>0.68228801766958247</v>
      </c>
      <c r="G54" s="39">
        <f t="shared" si="8"/>
        <v>3097.9064668128744</v>
      </c>
      <c r="H54" s="39">
        <f t="shared" si="2"/>
        <v>1238.3226969488337</v>
      </c>
      <c r="I54" s="37">
        <f t="shared" si="3"/>
        <v>4336.2291637617082</v>
      </c>
      <c r="J54" s="40">
        <f t="shared" si="10"/>
        <v>-202.45648845043868</v>
      </c>
      <c r="K54" s="37">
        <f t="shared" si="4"/>
        <v>4133.7726753112693</v>
      </c>
      <c r="L54" s="37">
        <f t="shared" si="5"/>
        <v>22236183.15177004</v>
      </c>
      <c r="M54" s="37">
        <f t="shared" si="6"/>
        <v>21197986.278996188</v>
      </c>
      <c r="N54" s="41">
        <f>'jan-mai'!M54</f>
        <v>17358023.840923987</v>
      </c>
      <c r="O54" s="41">
        <f t="shared" si="9"/>
        <v>3839962.4380722009</v>
      </c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34" customFormat="1" x14ac:dyDescent="0.3">
      <c r="A55" s="33">
        <v>419</v>
      </c>
      <c r="B55" s="34" t="s">
        <v>111</v>
      </c>
      <c r="C55" s="36">
        <v>98585</v>
      </c>
      <c r="D55" s="36">
        <v>7800</v>
      </c>
      <c r="E55" s="37">
        <f t="shared" si="1"/>
        <v>12639.102564102564</v>
      </c>
      <c r="F55" s="38">
        <f t="shared" si="7"/>
        <v>0.77773703761619328</v>
      </c>
      <c r="G55" s="39">
        <f t="shared" si="8"/>
        <v>2167.2140391157668</v>
      </c>
      <c r="H55" s="39">
        <f t="shared" si="2"/>
        <v>695.4187807921877</v>
      </c>
      <c r="I55" s="37">
        <f t="shared" si="3"/>
        <v>2862.6328199079544</v>
      </c>
      <c r="J55" s="40">
        <f t="shared" si="10"/>
        <v>-202.45648845043868</v>
      </c>
      <c r="K55" s="37">
        <f t="shared" si="4"/>
        <v>2660.1763314575155</v>
      </c>
      <c r="L55" s="37">
        <f t="shared" si="5"/>
        <v>22328535.995282043</v>
      </c>
      <c r="M55" s="37">
        <f t="shared" si="6"/>
        <v>20749375.385368623</v>
      </c>
      <c r="N55" s="41">
        <f>'jan-mai'!M55</f>
        <v>16728407.636350838</v>
      </c>
      <c r="O55" s="41">
        <f t="shared" si="9"/>
        <v>4020967.7490177844</v>
      </c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34" customFormat="1" x14ac:dyDescent="0.3">
      <c r="A56" s="33">
        <v>420</v>
      </c>
      <c r="B56" s="34" t="s">
        <v>112</v>
      </c>
      <c r="C56" s="36">
        <v>66593</v>
      </c>
      <c r="D56" s="36">
        <v>6219</v>
      </c>
      <c r="E56" s="37">
        <f t="shared" si="1"/>
        <v>10707.991638527094</v>
      </c>
      <c r="F56" s="38">
        <f t="shared" si="7"/>
        <v>0.65890767588358101</v>
      </c>
      <c r="G56" s="39">
        <f t="shared" si="8"/>
        <v>3325.8805944610494</v>
      </c>
      <c r="H56" s="39">
        <f t="shared" si="2"/>
        <v>1371.3076047436025</v>
      </c>
      <c r="I56" s="37">
        <f t="shared" si="3"/>
        <v>4697.1881992046519</v>
      </c>
      <c r="J56" s="40">
        <f t="shared" si="10"/>
        <v>-202.45648845043868</v>
      </c>
      <c r="K56" s="37">
        <f t="shared" si="4"/>
        <v>4494.7317107542131</v>
      </c>
      <c r="L56" s="37">
        <f t="shared" si="5"/>
        <v>29211813.410853729</v>
      </c>
      <c r="M56" s="37">
        <f t="shared" si="6"/>
        <v>27952736.509180453</v>
      </c>
      <c r="N56" s="41">
        <f>'jan-mai'!M56</f>
        <v>22842501.300059728</v>
      </c>
      <c r="O56" s="41">
        <f t="shared" si="9"/>
        <v>5110235.2091207244</v>
      </c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34" customFormat="1" x14ac:dyDescent="0.3">
      <c r="A57" s="33">
        <v>423</v>
      </c>
      <c r="B57" s="34" t="s">
        <v>113</v>
      </c>
      <c r="C57" s="36">
        <v>57024</v>
      </c>
      <c r="D57" s="36">
        <v>4853</v>
      </c>
      <c r="E57" s="37">
        <f t="shared" si="1"/>
        <v>11750.257572635483</v>
      </c>
      <c r="F57" s="38">
        <f t="shared" si="7"/>
        <v>0.72304267406802603</v>
      </c>
      <c r="G57" s="39">
        <f t="shared" si="8"/>
        <v>2700.5210339960163</v>
      </c>
      <c r="H57" s="39">
        <f t="shared" si="2"/>
        <v>1006.5145278056664</v>
      </c>
      <c r="I57" s="37">
        <f t="shared" si="3"/>
        <v>3707.0355618016829</v>
      </c>
      <c r="J57" s="40">
        <f t="shared" si="10"/>
        <v>-202.45648845043868</v>
      </c>
      <c r="K57" s="37">
        <f t="shared" si="4"/>
        <v>3504.579073351244</v>
      </c>
      <c r="L57" s="37">
        <f t="shared" si="5"/>
        <v>17990243.581423566</v>
      </c>
      <c r="M57" s="37">
        <f t="shared" si="6"/>
        <v>17007722.242973588</v>
      </c>
      <c r="N57" s="41">
        <f>'jan-mai'!M57</f>
        <v>14614106.103744948</v>
      </c>
      <c r="O57" s="41">
        <f t="shared" si="9"/>
        <v>2393616.1392286401</v>
      </c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34" customFormat="1" x14ac:dyDescent="0.3">
      <c r="A58" s="33">
        <v>425</v>
      </c>
      <c r="B58" s="34" t="s">
        <v>114</v>
      </c>
      <c r="C58" s="36">
        <v>85306</v>
      </c>
      <c r="D58" s="36">
        <v>7561</v>
      </c>
      <c r="E58" s="37">
        <f t="shared" si="1"/>
        <v>11282.370056870785</v>
      </c>
      <c r="F58" s="38">
        <f t="shared" si="7"/>
        <v>0.69425159110918033</v>
      </c>
      <c r="G58" s="39">
        <f t="shared" si="8"/>
        <v>2981.2535434548349</v>
      </c>
      <c r="H58" s="39">
        <f t="shared" si="2"/>
        <v>1170.2751583233107</v>
      </c>
      <c r="I58" s="37">
        <f t="shared" si="3"/>
        <v>4151.5287017781457</v>
      </c>
      <c r="J58" s="40">
        <f t="shared" si="10"/>
        <v>-202.45648845043868</v>
      </c>
      <c r="K58" s="37">
        <f t="shared" si="4"/>
        <v>3949.0722133277068</v>
      </c>
      <c r="L58" s="37">
        <f t="shared" si="5"/>
        <v>31389708.514144558</v>
      </c>
      <c r="M58" s="37">
        <f t="shared" si="6"/>
        <v>29858935.004970793</v>
      </c>
      <c r="N58" s="41">
        <f>'jan-mai'!M58</f>
        <v>25196213.857493412</v>
      </c>
      <c r="O58" s="41">
        <f t="shared" si="9"/>
        <v>4662721.1474773809</v>
      </c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34" customFormat="1" x14ac:dyDescent="0.3">
      <c r="A59" s="33">
        <v>426</v>
      </c>
      <c r="B59" s="34" t="s">
        <v>80</v>
      </c>
      <c r="C59" s="36">
        <v>43065</v>
      </c>
      <c r="D59" s="36">
        <v>3790</v>
      </c>
      <c r="E59" s="37">
        <f t="shared" si="1"/>
        <v>11362.796833773087</v>
      </c>
      <c r="F59" s="38">
        <f t="shared" si="7"/>
        <v>0.69920058831018983</v>
      </c>
      <c r="G59" s="39">
        <f t="shared" si="8"/>
        <v>2932.9974773134531</v>
      </c>
      <c r="H59" s="39">
        <f t="shared" si="2"/>
        <v>1142.1257864075046</v>
      </c>
      <c r="I59" s="37">
        <f t="shared" si="3"/>
        <v>4075.1232637209578</v>
      </c>
      <c r="J59" s="40">
        <f t="shared" si="10"/>
        <v>-202.45648845043868</v>
      </c>
      <c r="K59" s="37">
        <f t="shared" si="4"/>
        <v>3872.6667752705189</v>
      </c>
      <c r="L59" s="37">
        <f t="shared" si="5"/>
        <v>15444717.16950243</v>
      </c>
      <c r="M59" s="37">
        <f t="shared" si="6"/>
        <v>14677407.078275267</v>
      </c>
      <c r="N59" s="41">
        <f>'jan-mai'!M59</f>
        <v>12031741.723303804</v>
      </c>
      <c r="O59" s="41">
        <f t="shared" si="9"/>
        <v>2645665.3549714629</v>
      </c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34" customFormat="1" x14ac:dyDescent="0.3">
      <c r="A60" s="33">
        <v>427</v>
      </c>
      <c r="B60" s="34" t="s">
        <v>115</v>
      </c>
      <c r="C60" s="36">
        <v>270771</v>
      </c>
      <c r="D60" s="36">
        <v>20794</v>
      </c>
      <c r="E60" s="37">
        <f t="shared" si="1"/>
        <v>13021.592767144368</v>
      </c>
      <c r="F60" s="38">
        <f t="shared" si="7"/>
        <v>0.80127326543950717</v>
      </c>
      <c r="G60" s="39">
        <f t="shared" si="8"/>
        <v>1937.7199172906849</v>
      </c>
      <c r="H60" s="39">
        <f t="shared" si="2"/>
        <v>561.54720972755649</v>
      </c>
      <c r="I60" s="37">
        <f t="shared" si="3"/>
        <v>2499.2671270182414</v>
      </c>
      <c r="J60" s="40">
        <f t="shared" si="10"/>
        <v>-202.45648845043868</v>
      </c>
      <c r="K60" s="37">
        <f t="shared" si="4"/>
        <v>2296.8106385678025</v>
      </c>
      <c r="L60" s="37">
        <f t="shared" si="5"/>
        <v>51969760.63921731</v>
      </c>
      <c r="M60" s="37">
        <f t="shared" si="6"/>
        <v>47759880.418378882</v>
      </c>
      <c r="N60" s="41">
        <f>'jan-mai'!M60</f>
        <v>40429591.370548628</v>
      </c>
      <c r="O60" s="41">
        <f t="shared" si="9"/>
        <v>7330289.0478302538</v>
      </c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34" customFormat="1" x14ac:dyDescent="0.3">
      <c r="A61" s="33">
        <v>428</v>
      </c>
      <c r="B61" s="34" t="s">
        <v>116</v>
      </c>
      <c r="C61" s="36">
        <v>81078</v>
      </c>
      <c r="D61" s="36">
        <v>6569</v>
      </c>
      <c r="E61" s="37">
        <f t="shared" si="1"/>
        <v>12342.517887045213</v>
      </c>
      <c r="F61" s="38">
        <f t="shared" si="7"/>
        <v>0.75948693742378948</v>
      </c>
      <c r="G61" s="39">
        <f t="shared" si="8"/>
        <v>2345.164845350178</v>
      </c>
      <c r="H61" s="39">
        <f t="shared" si="2"/>
        <v>799.22341776226085</v>
      </c>
      <c r="I61" s="37">
        <f t="shared" si="3"/>
        <v>3144.3882631124388</v>
      </c>
      <c r="J61" s="40">
        <f t="shared" si="10"/>
        <v>-202.45648845043868</v>
      </c>
      <c r="K61" s="37">
        <f t="shared" si="4"/>
        <v>2941.931774662</v>
      </c>
      <c r="L61" s="37">
        <f t="shared" si="5"/>
        <v>20655486.500385612</v>
      </c>
      <c r="M61" s="37">
        <f t="shared" si="6"/>
        <v>19325549.827754676</v>
      </c>
      <c r="N61" s="41">
        <f>'jan-mai'!M61</f>
        <v>15721964.783742135</v>
      </c>
      <c r="O61" s="41">
        <f t="shared" si="9"/>
        <v>3603585.044012541</v>
      </c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34" customFormat="1" x14ac:dyDescent="0.3">
      <c r="A62" s="33">
        <v>429</v>
      </c>
      <c r="B62" s="34" t="s">
        <v>117</v>
      </c>
      <c r="C62" s="36">
        <v>57890</v>
      </c>
      <c r="D62" s="36">
        <v>4456</v>
      </c>
      <c r="E62" s="37">
        <f t="shared" si="1"/>
        <v>12991.472172351885</v>
      </c>
      <c r="F62" s="38">
        <f t="shared" si="7"/>
        <v>0.79941981880068669</v>
      </c>
      <c r="G62" s="39">
        <f t="shared" si="8"/>
        <v>1955.7922741661746</v>
      </c>
      <c r="H62" s="39">
        <f t="shared" si="2"/>
        <v>572.08941790492554</v>
      </c>
      <c r="I62" s="37">
        <f t="shared" si="3"/>
        <v>2527.8816920711001</v>
      </c>
      <c r="J62" s="40">
        <f t="shared" si="10"/>
        <v>-202.45648845043868</v>
      </c>
      <c r="K62" s="37">
        <f t="shared" si="4"/>
        <v>2325.4252036206613</v>
      </c>
      <c r="L62" s="37">
        <f t="shared" si="5"/>
        <v>11264240.819868822</v>
      </c>
      <c r="M62" s="37">
        <f t="shared" si="6"/>
        <v>10362094.707333667</v>
      </c>
      <c r="N62" s="41">
        <f>'jan-mai'!M62</f>
        <v>8177659.9522537561</v>
      </c>
      <c r="O62" s="41">
        <f t="shared" si="9"/>
        <v>2184434.7550799111</v>
      </c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34" customFormat="1" x14ac:dyDescent="0.3">
      <c r="A63" s="33">
        <v>430</v>
      </c>
      <c r="B63" s="34" t="s">
        <v>118</v>
      </c>
      <c r="C63" s="36">
        <v>29534</v>
      </c>
      <c r="D63" s="36">
        <v>2619</v>
      </c>
      <c r="E63" s="37">
        <f t="shared" si="1"/>
        <v>11276.823214967544</v>
      </c>
      <c r="F63" s="38">
        <f t="shared" si="7"/>
        <v>0.69391027064215571</v>
      </c>
      <c r="G63" s="39">
        <f t="shared" si="8"/>
        <v>2984.5816485967794</v>
      </c>
      <c r="H63" s="39">
        <f t="shared" si="2"/>
        <v>1172.2165529894448</v>
      </c>
      <c r="I63" s="37">
        <f t="shared" si="3"/>
        <v>4156.7982015862244</v>
      </c>
      <c r="J63" s="40">
        <f t="shared" si="10"/>
        <v>-202.45648845043868</v>
      </c>
      <c r="K63" s="37">
        <f t="shared" si="4"/>
        <v>3954.3417131357855</v>
      </c>
      <c r="L63" s="37">
        <f t="shared" si="5"/>
        <v>10886654.489954323</v>
      </c>
      <c r="M63" s="37">
        <f t="shared" si="6"/>
        <v>10356420.946702622</v>
      </c>
      <c r="N63" s="41">
        <f>'jan-mai'!M63</f>
        <v>8236755.4678977998</v>
      </c>
      <c r="O63" s="41">
        <f t="shared" si="9"/>
        <v>2119665.4788048221</v>
      </c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34" customFormat="1" x14ac:dyDescent="0.3">
      <c r="A64" s="33">
        <v>432</v>
      </c>
      <c r="B64" s="34" t="s">
        <v>119</v>
      </c>
      <c r="C64" s="36">
        <v>25788</v>
      </c>
      <c r="D64" s="36">
        <v>1885</v>
      </c>
      <c r="E64" s="37">
        <f t="shared" si="1"/>
        <v>13680.636604774536</v>
      </c>
      <c r="F64" s="38">
        <f t="shared" si="7"/>
        <v>0.84182699932512894</v>
      </c>
      <c r="G64" s="39">
        <f t="shared" si="8"/>
        <v>1542.293614712584</v>
      </c>
      <c r="H64" s="39">
        <f t="shared" si="2"/>
        <v>330.88186655699769</v>
      </c>
      <c r="I64" s="37">
        <f t="shared" si="3"/>
        <v>1873.1754812695817</v>
      </c>
      <c r="J64" s="40">
        <f t="shared" si="10"/>
        <v>-202.45648845043868</v>
      </c>
      <c r="K64" s="37">
        <f t="shared" si="4"/>
        <v>1670.7189928191431</v>
      </c>
      <c r="L64" s="37">
        <f t="shared" si="5"/>
        <v>3530935.7821931615</v>
      </c>
      <c r="M64" s="37">
        <f t="shared" si="6"/>
        <v>3149305.3014640845</v>
      </c>
      <c r="N64" s="41">
        <f>'jan-mai'!M64</f>
        <v>1854919.7621181177</v>
      </c>
      <c r="O64" s="41">
        <f t="shared" si="9"/>
        <v>1294385.5393459669</v>
      </c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34" customFormat="1" x14ac:dyDescent="0.3">
      <c r="A65" s="33">
        <v>434</v>
      </c>
      <c r="B65" s="34" t="s">
        <v>120</v>
      </c>
      <c r="C65" s="36">
        <v>14062</v>
      </c>
      <c r="D65" s="36">
        <v>1359</v>
      </c>
      <c r="E65" s="37">
        <f t="shared" si="1"/>
        <v>10347.314201618838</v>
      </c>
      <c r="F65" s="38">
        <f t="shared" si="7"/>
        <v>0.63671367912682264</v>
      </c>
      <c r="G65" s="39">
        <f t="shared" si="8"/>
        <v>3542.2870566060033</v>
      </c>
      <c r="H65" s="39">
        <f t="shared" si="2"/>
        <v>1497.5447076614921</v>
      </c>
      <c r="I65" s="37">
        <f t="shared" si="3"/>
        <v>5039.8317642674956</v>
      </c>
      <c r="J65" s="40">
        <f t="shared" si="10"/>
        <v>-202.45648845043868</v>
      </c>
      <c r="K65" s="37">
        <f t="shared" si="4"/>
        <v>4837.3752758170567</v>
      </c>
      <c r="L65" s="37">
        <f t="shared" si="5"/>
        <v>6849131.3676395267</v>
      </c>
      <c r="M65" s="37">
        <f t="shared" si="6"/>
        <v>6573992.9998353804</v>
      </c>
      <c r="N65" s="41">
        <f>'jan-mai'!M65</f>
        <v>5525916.9266411262</v>
      </c>
      <c r="O65" s="41">
        <f t="shared" si="9"/>
        <v>1048076.0731942542</v>
      </c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34" customFormat="1" x14ac:dyDescent="0.3">
      <c r="A66" s="33">
        <v>436</v>
      </c>
      <c r="B66" s="34" t="s">
        <v>121</v>
      </c>
      <c r="C66" s="36">
        <v>16125</v>
      </c>
      <c r="D66" s="36">
        <v>1656</v>
      </c>
      <c r="E66" s="37">
        <f t="shared" si="1"/>
        <v>9737.31884057971</v>
      </c>
      <c r="F66" s="38">
        <f t="shared" si="7"/>
        <v>0.59917810390318116</v>
      </c>
      <c r="G66" s="39">
        <f t="shared" si="8"/>
        <v>3908.2842732294794</v>
      </c>
      <c r="H66" s="39">
        <f t="shared" si="2"/>
        <v>1711.0430840251868</v>
      </c>
      <c r="I66" s="37">
        <f t="shared" si="3"/>
        <v>5619.3273572546659</v>
      </c>
      <c r="J66" s="40">
        <f t="shared" si="10"/>
        <v>-202.45648845043868</v>
      </c>
      <c r="K66" s="37">
        <f t="shared" si="4"/>
        <v>5416.870868804227</v>
      </c>
      <c r="L66" s="37">
        <f t="shared" si="5"/>
        <v>9305606.1036137268</v>
      </c>
      <c r="M66" s="37">
        <f t="shared" si="6"/>
        <v>8970338.1587397996</v>
      </c>
      <c r="N66" s="41">
        <f>'jan-mai'!M66</f>
        <v>7031402.0827944838</v>
      </c>
      <c r="O66" s="41">
        <f t="shared" si="9"/>
        <v>1938936.0759453159</v>
      </c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34" customFormat="1" x14ac:dyDescent="0.3">
      <c r="A67" s="33">
        <v>437</v>
      </c>
      <c r="B67" s="34" t="s">
        <v>122</v>
      </c>
      <c r="C67" s="36">
        <v>70855</v>
      </c>
      <c r="D67" s="36">
        <v>5562</v>
      </c>
      <c r="E67" s="37">
        <f t="shared" si="1"/>
        <v>12739.122617763394</v>
      </c>
      <c r="F67" s="38">
        <f t="shared" si="7"/>
        <v>0.78389169138546666</v>
      </c>
      <c r="G67" s="39">
        <f t="shared" si="8"/>
        <v>2107.202006919269</v>
      </c>
      <c r="H67" s="39">
        <f t="shared" si="2"/>
        <v>660.41176201089729</v>
      </c>
      <c r="I67" s="37">
        <f t="shared" si="3"/>
        <v>2767.6137689301663</v>
      </c>
      <c r="J67" s="40">
        <f t="shared" si="10"/>
        <v>-202.45648845043868</v>
      </c>
      <c r="K67" s="37">
        <f t="shared" si="4"/>
        <v>2565.1572804797274</v>
      </c>
      <c r="L67" s="37">
        <f t="shared" si="5"/>
        <v>15393467.782789584</v>
      </c>
      <c r="M67" s="37">
        <f t="shared" si="6"/>
        <v>14267404.794028245</v>
      </c>
      <c r="N67" s="41">
        <f>'jan-mai'!M67</f>
        <v>11261176.560690174</v>
      </c>
      <c r="O67" s="41">
        <f t="shared" si="9"/>
        <v>3006228.233338071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34" customFormat="1" x14ac:dyDescent="0.3">
      <c r="A68" s="33">
        <v>438</v>
      </c>
      <c r="B68" s="34" t="s">
        <v>123</v>
      </c>
      <c r="C68" s="36">
        <v>30029</v>
      </c>
      <c r="D68" s="36">
        <v>2418</v>
      </c>
      <c r="E68" s="37">
        <f t="shared" si="1"/>
        <v>12418.941273779983</v>
      </c>
      <c r="F68" s="38">
        <f t="shared" si="7"/>
        <v>0.76418958922222568</v>
      </c>
      <c r="G68" s="39">
        <f t="shared" si="8"/>
        <v>2299.310813309316</v>
      </c>
      <c r="H68" s="39">
        <f t="shared" si="2"/>
        <v>772.47523240509122</v>
      </c>
      <c r="I68" s="37">
        <f t="shared" si="3"/>
        <v>3071.786045714407</v>
      </c>
      <c r="J68" s="40">
        <f t="shared" si="10"/>
        <v>-202.45648845043868</v>
      </c>
      <c r="K68" s="37">
        <f t="shared" si="4"/>
        <v>2869.3295572639681</v>
      </c>
      <c r="L68" s="37">
        <f t="shared" si="5"/>
        <v>7427578.6585374363</v>
      </c>
      <c r="M68" s="37">
        <f t="shared" si="6"/>
        <v>6938038.8694642745</v>
      </c>
      <c r="N68" s="41">
        <f>'jan-mai'!M68</f>
        <v>5208900.8672687588</v>
      </c>
      <c r="O68" s="41">
        <f t="shared" si="9"/>
        <v>1729138.0021955157</v>
      </c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34" customFormat="1" x14ac:dyDescent="0.3">
      <c r="A69" s="33">
        <v>439</v>
      </c>
      <c r="B69" s="34" t="s">
        <v>124</v>
      </c>
      <c r="C69" s="36">
        <v>18427</v>
      </c>
      <c r="D69" s="36">
        <v>1597</v>
      </c>
      <c r="E69" s="37">
        <f t="shared" si="1"/>
        <v>11538.509705698185</v>
      </c>
      <c r="F69" s="38">
        <f t="shared" si="7"/>
        <v>0.71001293893310469</v>
      </c>
      <c r="G69" s="39">
        <f t="shared" si="8"/>
        <v>2827.5697541583945</v>
      </c>
      <c r="H69" s="39">
        <f t="shared" si="2"/>
        <v>1080.6262812337204</v>
      </c>
      <c r="I69" s="37">
        <f t="shared" si="3"/>
        <v>3908.1960353921149</v>
      </c>
      <c r="J69" s="40">
        <f t="shared" si="10"/>
        <v>-202.45648845043868</v>
      </c>
      <c r="K69" s="37">
        <f t="shared" si="4"/>
        <v>3705.7395469416761</v>
      </c>
      <c r="L69" s="37">
        <f t="shared" si="5"/>
        <v>6241389.0685212072</v>
      </c>
      <c r="M69" s="37">
        <f t="shared" si="6"/>
        <v>5918066.0564658567</v>
      </c>
      <c r="N69" s="41">
        <f>'jan-mai'!M69</f>
        <v>4651228.0955451662</v>
      </c>
      <c r="O69" s="41">
        <f t="shared" si="9"/>
        <v>1266837.9609206906</v>
      </c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34" customFormat="1" x14ac:dyDescent="0.3">
      <c r="A70" s="33">
        <v>441</v>
      </c>
      <c r="B70" s="34" t="s">
        <v>125</v>
      </c>
      <c r="C70" s="36">
        <v>23213</v>
      </c>
      <c r="D70" s="36">
        <v>1991</v>
      </c>
      <c r="E70" s="37">
        <f t="shared" si="1"/>
        <v>11658.965344048216</v>
      </c>
      <c r="F70" s="38">
        <f t="shared" si="7"/>
        <v>0.71742508001348471</v>
      </c>
      <c r="G70" s="39">
        <f t="shared" si="8"/>
        <v>2755.2963711483758</v>
      </c>
      <c r="H70" s="39">
        <f t="shared" si="2"/>
        <v>1038.4668078112097</v>
      </c>
      <c r="I70" s="37">
        <f t="shared" si="3"/>
        <v>3793.7631789595853</v>
      </c>
      <c r="J70" s="40">
        <f t="shared" si="10"/>
        <v>-202.45648845043868</v>
      </c>
      <c r="K70" s="37">
        <f t="shared" si="4"/>
        <v>3591.3066905091464</v>
      </c>
      <c r="L70" s="37">
        <f t="shared" si="5"/>
        <v>7553382.4893085342</v>
      </c>
      <c r="M70" s="37">
        <f t="shared" si="6"/>
        <v>7150291.6208037101</v>
      </c>
      <c r="N70" s="41">
        <f>'jan-mai'!M70</f>
        <v>6167876.4171762196</v>
      </c>
      <c r="O70" s="41">
        <f t="shared" si="9"/>
        <v>982415.20362749044</v>
      </c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34" customFormat="1" x14ac:dyDescent="0.3">
      <c r="A71" s="33">
        <v>501</v>
      </c>
      <c r="B71" s="34" t="s">
        <v>126</v>
      </c>
      <c r="C71" s="36">
        <v>400402</v>
      </c>
      <c r="D71" s="36">
        <v>27300</v>
      </c>
      <c r="E71" s="37">
        <f t="shared" si="1"/>
        <v>14666.739926739927</v>
      </c>
      <c r="F71" s="38">
        <f t="shared" si="7"/>
        <v>0.90250607622312595</v>
      </c>
      <c r="G71" s="39">
        <f t="shared" si="8"/>
        <v>950.63162153334952</v>
      </c>
      <c r="H71" s="39">
        <f t="shared" si="2"/>
        <v>0</v>
      </c>
      <c r="I71" s="37">
        <f t="shared" si="3"/>
        <v>950.63162153334952</v>
      </c>
      <c r="J71" s="40">
        <f t="shared" si="10"/>
        <v>-202.45648845043868</v>
      </c>
      <c r="K71" s="37">
        <f t="shared" si="4"/>
        <v>748.17513308291086</v>
      </c>
      <c r="L71" s="37">
        <f t="shared" si="5"/>
        <v>25952243.267860442</v>
      </c>
      <c r="M71" s="37">
        <f t="shared" si="6"/>
        <v>20425181.133163467</v>
      </c>
      <c r="N71" s="41">
        <f>'jan-mai'!M71</f>
        <v>15355506.38890484</v>
      </c>
      <c r="O71" s="41">
        <f t="shared" si="9"/>
        <v>5069674.7442586273</v>
      </c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34" customFormat="1" x14ac:dyDescent="0.3">
      <c r="A72" s="33">
        <v>502</v>
      </c>
      <c r="B72" s="34" t="s">
        <v>127</v>
      </c>
      <c r="C72" s="36">
        <v>391343</v>
      </c>
      <c r="D72" s="36">
        <v>30063</v>
      </c>
      <c r="E72" s="37">
        <f t="shared" ref="E72:E135" si="11">(C72*1000)/D72</f>
        <v>13017.430063533247</v>
      </c>
      <c r="F72" s="38">
        <f t="shared" si="7"/>
        <v>0.80101711681197874</v>
      </c>
      <c r="G72" s="39">
        <f t="shared" ref="G72:G135" si="12">(E$437-E72)*0.6</f>
        <v>1940.2175394573571</v>
      </c>
      <c r="H72" s="39">
        <f t="shared" ref="H72:H135" si="13">IF(E72&gt;=E$437*0.9,0,IF(E72&lt;0.9*E$437,(E$437*0.9-E72)*0.35))</f>
        <v>563.00415599144867</v>
      </c>
      <c r="I72" s="37">
        <f t="shared" ref="I72:I135" si="14">G72+H72</f>
        <v>2503.2216954488058</v>
      </c>
      <c r="J72" s="40">
        <f t="shared" si="10"/>
        <v>-202.45648845043868</v>
      </c>
      <c r="K72" s="37">
        <f t="shared" ref="K72:K135" si="15">I72+J72</f>
        <v>2300.7652069983669</v>
      </c>
      <c r="L72" s="37">
        <f t="shared" ref="L72:L135" si="16">(I72*D72)</f>
        <v>75254353.830277443</v>
      </c>
      <c r="M72" s="37">
        <f t="shared" ref="M72:M135" si="17">(K72*D72)</f>
        <v>69167904.417991906</v>
      </c>
      <c r="N72" s="41">
        <f>'jan-mai'!M72</f>
        <v>55219703.028412193</v>
      </c>
      <c r="O72" s="41">
        <f t="shared" si="9"/>
        <v>13948201.389579713</v>
      </c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34" customFormat="1" x14ac:dyDescent="0.3">
      <c r="A73" s="33">
        <v>511</v>
      </c>
      <c r="B73" s="34" t="s">
        <v>128</v>
      </c>
      <c r="C73" s="36">
        <v>33519</v>
      </c>
      <c r="D73" s="36">
        <v>2745</v>
      </c>
      <c r="E73" s="37">
        <f t="shared" si="11"/>
        <v>12210.928961748634</v>
      </c>
      <c r="F73" s="38">
        <f t="shared" ref="F73:F136" si="18">IF(ISNUMBER(C73),E73/E$437,"")</f>
        <v>0.7513897184619045</v>
      </c>
      <c r="G73" s="39">
        <f t="shared" si="12"/>
        <v>2424.1182005281253</v>
      </c>
      <c r="H73" s="39">
        <f t="shared" si="13"/>
        <v>845.2795416160634</v>
      </c>
      <c r="I73" s="37">
        <f t="shared" si="14"/>
        <v>3269.3977421441887</v>
      </c>
      <c r="J73" s="40">
        <f t="shared" si="10"/>
        <v>-202.45648845043868</v>
      </c>
      <c r="K73" s="37">
        <f t="shared" si="15"/>
        <v>3066.9412536937498</v>
      </c>
      <c r="L73" s="37">
        <f t="shared" si="16"/>
        <v>8974496.8021857981</v>
      </c>
      <c r="M73" s="37">
        <f t="shared" si="17"/>
        <v>8418753.7413893435</v>
      </c>
      <c r="N73" s="41">
        <f>'jan-mai'!M73</f>
        <v>7429114.3220234681</v>
      </c>
      <c r="O73" s="41">
        <f t="shared" ref="O73:O136" si="19">M73-N73</f>
        <v>989639.41936587542</v>
      </c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4" customFormat="1" x14ac:dyDescent="0.3">
      <c r="A74" s="33">
        <v>512</v>
      </c>
      <c r="B74" s="34" t="s">
        <v>129</v>
      </c>
      <c r="C74" s="36">
        <v>25636</v>
      </c>
      <c r="D74" s="36">
        <v>2059</v>
      </c>
      <c r="E74" s="37">
        <f t="shared" si="11"/>
        <v>12450.704225352112</v>
      </c>
      <c r="F74" s="38">
        <f t="shared" si="18"/>
        <v>0.76614409696803798</v>
      </c>
      <c r="G74" s="39">
        <f t="shared" si="12"/>
        <v>2280.2530423660382</v>
      </c>
      <c r="H74" s="39">
        <f t="shared" si="13"/>
        <v>761.35819935484596</v>
      </c>
      <c r="I74" s="37">
        <f t="shared" si="14"/>
        <v>3041.6112417208842</v>
      </c>
      <c r="J74" s="40">
        <f t="shared" ref="J74:J137" si="20">I$439</f>
        <v>-202.45648845043868</v>
      </c>
      <c r="K74" s="37">
        <f t="shared" si="15"/>
        <v>2839.1547532704453</v>
      </c>
      <c r="L74" s="37">
        <f t="shared" si="16"/>
        <v>6262677.5467033004</v>
      </c>
      <c r="M74" s="37">
        <f t="shared" si="17"/>
        <v>5845819.6369838472</v>
      </c>
      <c r="N74" s="41">
        <f>'jan-mai'!M74</f>
        <v>4644693.894005945</v>
      </c>
      <c r="O74" s="41">
        <f t="shared" si="19"/>
        <v>1201125.7429779023</v>
      </c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34" customFormat="1" x14ac:dyDescent="0.3">
      <c r="A75" s="33">
        <v>513</v>
      </c>
      <c r="B75" s="34" t="s">
        <v>130</v>
      </c>
      <c r="C75" s="36">
        <v>39678</v>
      </c>
      <c r="D75" s="36">
        <v>2245</v>
      </c>
      <c r="E75" s="37">
        <f t="shared" si="11"/>
        <v>17673.942093541202</v>
      </c>
      <c r="F75" s="38">
        <f t="shared" si="18"/>
        <v>1.0875518492801222</v>
      </c>
      <c r="G75" s="39">
        <f t="shared" si="12"/>
        <v>-853.68967854741527</v>
      </c>
      <c r="H75" s="39">
        <f t="shared" si="13"/>
        <v>0</v>
      </c>
      <c r="I75" s="37">
        <f t="shared" si="14"/>
        <v>-853.68967854741527</v>
      </c>
      <c r="J75" s="40">
        <f t="shared" si="20"/>
        <v>-202.45648845043868</v>
      </c>
      <c r="K75" s="37">
        <f t="shared" si="15"/>
        <v>-1056.1461669978539</v>
      </c>
      <c r="L75" s="37">
        <f t="shared" si="16"/>
        <v>-1916533.3283389474</v>
      </c>
      <c r="M75" s="37">
        <f t="shared" si="17"/>
        <v>-2371048.1449101819</v>
      </c>
      <c r="N75" s="41">
        <f>'jan-mai'!M75</f>
        <v>-2856731.1779087405</v>
      </c>
      <c r="O75" s="41">
        <f t="shared" si="19"/>
        <v>485683.0329985586</v>
      </c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34" customFormat="1" x14ac:dyDescent="0.3">
      <c r="A76" s="33">
        <v>514</v>
      </c>
      <c r="B76" s="34" t="s">
        <v>131</v>
      </c>
      <c r="C76" s="36">
        <v>28728</v>
      </c>
      <c r="D76" s="36">
        <v>2356</v>
      </c>
      <c r="E76" s="37">
        <f t="shared" si="11"/>
        <v>12193.548387096775</v>
      </c>
      <c r="F76" s="38">
        <f t="shared" si="18"/>
        <v>0.75032021874281873</v>
      </c>
      <c r="G76" s="39">
        <f t="shared" si="12"/>
        <v>2434.546545319241</v>
      </c>
      <c r="H76" s="39">
        <f t="shared" si="13"/>
        <v>851.36274274421419</v>
      </c>
      <c r="I76" s="37">
        <f t="shared" si="14"/>
        <v>3285.9092880634553</v>
      </c>
      <c r="J76" s="40">
        <f t="shared" si="20"/>
        <v>-202.45648845043868</v>
      </c>
      <c r="K76" s="37">
        <f t="shared" si="15"/>
        <v>3083.4527996130164</v>
      </c>
      <c r="L76" s="37">
        <f t="shared" si="16"/>
        <v>7741602.2826775005</v>
      </c>
      <c r="M76" s="37">
        <f t="shared" si="17"/>
        <v>7264614.7958882665</v>
      </c>
      <c r="N76" s="41">
        <f>'jan-mai'!M76</f>
        <v>5896529.0501593044</v>
      </c>
      <c r="O76" s="41">
        <f t="shared" si="19"/>
        <v>1368085.7457289621</v>
      </c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34" customFormat="1" x14ac:dyDescent="0.3">
      <c r="A77" s="33">
        <v>515</v>
      </c>
      <c r="B77" s="34" t="s">
        <v>132</v>
      </c>
      <c r="C77" s="36">
        <v>44281</v>
      </c>
      <c r="D77" s="36">
        <v>3675</v>
      </c>
      <c r="E77" s="37">
        <f t="shared" si="11"/>
        <v>12049.251700680272</v>
      </c>
      <c r="F77" s="38">
        <f t="shared" si="18"/>
        <v>0.74144103789416071</v>
      </c>
      <c r="G77" s="39">
        <f t="shared" si="12"/>
        <v>2521.1245571691425</v>
      </c>
      <c r="H77" s="39">
        <f t="shared" si="13"/>
        <v>901.86658298999009</v>
      </c>
      <c r="I77" s="37">
        <f t="shared" si="14"/>
        <v>3422.9911401591326</v>
      </c>
      <c r="J77" s="40">
        <f t="shared" si="20"/>
        <v>-202.45648845043868</v>
      </c>
      <c r="K77" s="37">
        <f t="shared" si="15"/>
        <v>3220.5346517086937</v>
      </c>
      <c r="L77" s="37">
        <f t="shared" si="16"/>
        <v>12579492.440084811</v>
      </c>
      <c r="M77" s="37">
        <f t="shared" si="17"/>
        <v>11835464.845029449</v>
      </c>
      <c r="N77" s="41">
        <f>'jan-mai'!M77</f>
        <v>9424791.5786652975</v>
      </c>
      <c r="O77" s="41">
        <f t="shared" si="19"/>
        <v>2410673.2663641516</v>
      </c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34" customFormat="1" x14ac:dyDescent="0.3">
      <c r="A78" s="33">
        <v>516</v>
      </c>
      <c r="B78" s="34" t="s">
        <v>133</v>
      </c>
      <c r="C78" s="36">
        <v>99953</v>
      </c>
      <c r="D78" s="36">
        <v>5754</v>
      </c>
      <c r="E78" s="37">
        <f t="shared" si="11"/>
        <v>17371.046228710464</v>
      </c>
      <c r="F78" s="38">
        <f t="shared" si="18"/>
        <v>1.0689133952107068</v>
      </c>
      <c r="G78" s="39">
        <f t="shared" si="12"/>
        <v>-671.9521596489725</v>
      </c>
      <c r="H78" s="39">
        <f t="shared" si="13"/>
        <v>0</v>
      </c>
      <c r="I78" s="37">
        <f t="shared" si="14"/>
        <v>-671.9521596489725</v>
      </c>
      <c r="J78" s="40">
        <f t="shared" si="20"/>
        <v>-202.45648845043868</v>
      </c>
      <c r="K78" s="37">
        <f t="shared" si="15"/>
        <v>-874.40864809941115</v>
      </c>
      <c r="L78" s="37">
        <f t="shared" si="16"/>
        <v>-3866412.7266201875</v>
      </c>
      <c r="M78" s="37">
        <f t="shared" si="17"/>
        <v>-5031347.361164012</v>
      </c>
      <c r="N78" s="41">
        <f>'jan-mai'!M78</f>
        <v>-2209512.961107749</v>
      </c>
      <c r="O78" s="41">
        <f t="shared" si="19"/>
        <v>-2821834.400056263</v>
      </c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4" customFormat="1" x14ac:dyDescent="0.3">
      <c r="A79" s="33">
        <v>517</v>
      </c>
      <c r="B79" s="34" t="s">
        <v>134</v>
      </c>
      <c r="C79" s="36">
        <v>64589</v>
      </c>
      <c r="D79" s="36">
        <v>5965</v>
      </c>
      <c r="E79" s="37">
        <f t="shared" si="11"/>
        <v>10827.996647108132</v>
      </c>
      <c r="F79" s="38">
        <f t="shared" si="18"/>
        <v>0.66629208782260618</v>
      </c>
      <c r="G79" s="39">
        <f t="shared" si="12"/>
        <v>3253.8775893124266</v>
      </c>
      <c r="H79" s="39">
        <f t="shared" si="13"/>
        <v>1329.3058517402392</v>
      </c>
      <c r="I79" s="37">
        <f t="shared" si="14"/>
        <v>4583.1834410526662</v>
      </c>
      <c r="J79" s="40">
        <f t="shared" si="20"/>
        <v>-202.45648845043868</v>
      </c>
      <c r="K79" s="37">
        <f t="shared" si="15"/>
        <v>4380.7269526022274</v>
      </c>
      <c r="L79" s="37">
        <f t="shared" si="16"/>
        <v>27338689.225879155</v>
      </c>
      <c r="M79" s="37">
        <f t="shared" si="17"/>
        <v>26131036.272272285</v>
      </c>
      <c r="N79" s="41">
        <f>'jan-mai'!M79</f>
        <v>21633918.371901631</v>
      </c>
      <c r="O79" s="41">
        <f t="shared" si="19"/>
        <v>4497117.9003706537</v>
      </c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34" customFormat="1" x14ac:dyDescent="0.3">
      <c r="A80" s="33">
        <v>519</v>
      </c>
      <c r="B80" s="34" t="s">
        <v>135</v>
      </c>
      <c r="C80" s="36">
        <v>44935</v>
      </c>
      <c r="D80" s="36">
        <v>3204</v>
      </c>
      <c r="E80" s="37">
        <f t="shared" si="11"/>
        <v>14024.656679151061</v>
      </c>
      <c r="F80" s="38">
        <f t="shared" si="18"/>
        <v>0.86299599864047705</v>
      </c>
      <c r="G80" s="39">
        <f t="shared" si="12"/>
        <v>1335.8815700866689</v>
      </c>
      <c r="H80" s="39">
        <f t="shared" si="13"/>
        <v>210.47484052521384</v>
      </c>
      <c r="I80" s="37">
        <f t="shared" si="14"/>
        <v>1546.3564106118829</v>
      </c>
      <c r="J80" s="40">
        <f t="shared" si="20"/>
        <v>-202.45648845043868</v>
      </c>
      <c r="K80" s="37">
        <f t="shared" si="15"/>
        <v>1343.8999221614442</v>
      </c>
      <c r="L80" s="37">
        <f t="shared" si="16"/>
        <v>4954525.9396004723</v>
      </c>
      <c r="M80" s="37">
        <f t="shared" si="17"/>
        <v>4305855.3506052671</v>
      </c>
      <c r="N80" s="41">
        <f>'jan-mai'!M80</f>
        <v>3571532.2906241096</v>
      </c>
      <c r="O80" s="41">
        <f t="shared" si="19"/>
        <v>734323.05998115754</v>
      </c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34" customFormat="1" x14ac:dyDescent="0.3">
      <c r="A81" s="33">
        <v>520</v>
      </c>
      <c r="B81" s="34" t="s">
        <v>136</v>
      </c>
      <c r="C81" s="36">
        <v>56997</v>
      </c>
      <c r="D81" s="36">
        <v>4459</v>
      </c>
      <c r="E81" s="37">
        <f t="shared" si="11"/>
        <v>12782.462435523659</v>
      </c>
      <c r="F81" s="38">
        <f t="shared" si="18"/>
        <v>0.78655857230559056</v>
      </c>
      <c r="G81" s="39">
        <f t="shared" si="12"/>
        <v>2081.19811626311</v>
      </c>
      <c r="H81" s="39">
        <f t="shared" si="13"/>
        <v>645.2428257948045</v>
      </c>
      <c r="I81" s="37">
        <f t="shared" si="14"/>
        <v>2726.4409420579145</v>
      </c>
      <c r="J81" s="40">
        <f t="shared" si="20"/>
        <v>-202.45648845043868</v>
      </c>
      <c r="K81" s="37">
        <f t="shared" si="15"/>
        <v>2523.9844536074756</v>
      </c>
      <c r="L81" s="37">
        <f t="shared" si="16"/>
        <v>12157200.160636241</v>
      </c>
      <c r="M81" s="37">
        <f t="shared" si="17"/>
        <v>11254446.678635733</v>
      </c>
      <c r="N81" s="41">
        <f>'jan-mai'!M81</f>
        <v>9122657.7821138967</v>
      </c>
      <c r="O81" s="41">
        <f t="shared" si="19"/>
        <v>2131788.8965218365</v>
      </c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34" customFormat="1" x14ac:dyDescent="0.3">
      <c r="A82" s="33">
        <v>521</v>
      </c>
      <c r="B82" s="34" t="s">
        <v>137</v>
      </c>
      <c r="C82" s="36">
        <v>71771</v>
      </c>
      <c r="D82" s="36">
        <v>5065</v>
      </c>
      <c r="E82" s="37">
        <f t="shared" si="11"/>
        <v>14169.990128331689</v>
      </c>
      <c r="F82" s="38">
        <f t="shared" si="18"/>
        <v>0.87193897585416891</v>
      </c>
      <c r="G82" s="39">
        <f t="shared" si="12"/>
        <v>1248.6815005782926</v>
      </c>
      <c r="H82" s="39">
        <f t="shared" si="13"/>
        <v>159.60813331199432</v>
      </c>
      <c r="I82" s="37">
        <f t="shared" si="14"/>
        <v>1408.289633890287</v>
      </c>
      <c r="J82" s="40">
        <f t="shared" si="20"/>
        <v>-202.45648845043868</v>
      </c>
      <c r="K82" s="37">
        <f t="shared" si="15"/>
        <v>1205.8331454398483</v>
      </c>
      <c r="L82" s="37">
        <f t="shared" si="16"/>
        <v>7132986.9956543036</v>
      </c>
      <c r="M82" s="37">
        <f t="shared" si="17"/>
        <v>6107544.881652832</v>
      </c>
      <c r="N82" s="41">
        <f>'jan-mai'!M82</f>
        <v>4414819.4138611462</v>
      </c>
      <c r="O82" s="41">
        <f t="shared" si="19"/>
        <v>1692725.4677916858</v>
      </c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34" customFormat="1" x14ac:dyDescent="0.3">
      <c r="A83" s="33">
        <v>522</v>
      </c>
      <c r="B83" s="34" t="s">
        <v>138</v>
      </c>
      <c r="C83" s="36">
        <v>78065</v>
      </c>
      <c r="D83" s="36">
        <v>6210</v>
      </c>
      <c r="E83" s="37">
        <f t="shared" si="11"/>
        <v>12570.853462157809</v>
      </c>
      <c r="F83" s="38">
        <f t="shared" si="18"/>
        <v>0.77353738387517246</v>
      </c>
      <c r="G83" s="39">
        <f t="shared" si="12"/>
        <v>2208.1635002826201</v>
      </c>
      <c r="H83" s="39">
        <f t="shared" si="13"/>
        <v>719.30596647285211</v>
      </c>
      <c r="I83" s="37">
        <f t="shared" si="14"/>
        <v>2927.4694667554722</v>
      </c>
      <c r="J83" s="40">
        <f t="shared" si="20"/>
        <v>-202.45648845043868</v>
      </c>
      <c r="K83" s="37">
        <f t="shared" si="15"/>
        <v>2725.0129783050334</v>
      </c>
      <c r="L83" s="37">
        <f t="shared" si="16"/>
        <v>18179585.388551481</v>
      </c>
      <c r="M83" s="37">
        <f t="shared" si="17"/>
        <v>16922330.595274258</v>
      </c>
      <c r="N83" s="41">
        <f>'jan-mai'!M83</f>
        <v>14110857.810479319</v>
      </c>
      <c r="O83" s="41">
        <f t="shared" si="19"/>
        <v>2811472.7847949397</v>
      </c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34" customFormat="1" x14ac:dyDescent="0.3">
      <c r="A84" s="33">
        <v>528</v>
      </c>
      <c r="B84" s="34" t="s">
        <v>139</v>
      </c>
      <c r="C84" s="36">
        <v>181855</v>
      </c>
      <c r="D84" s="36">
        <v>14796</v>
      </c>
      <c r="E84" s="37">
        <f t="shared" si="11"/>
        <v>12290.821843741553</v>
      </c>
      <c r="F84" s="38">
        <f t="shared" si="18"/>
        <v>0.75630586286793777</v>
      </c>
      <c r="G84" s="39">
        <f t="shared" si="12"/>
        <v>2376.182471332374</v>
      </c>
      <c r="H84" s="39">
        <f t="shared" si="13"/>
        <v>817.31703291854183</v>
      </c>
      <c r="I84" s="37">
        <f t="shared" si="14"/>
        <v>3193.4995042509158</v>
      </c>
      <c r="J84" s="40">
        <f t="shared" si="20"/>
        <v>-202.45648845043868</v>
      </c>
      <c r="K84" s="37">
        <f t="shared" si="15"/>
        <v>2991.043015800477</v>
      </c>
      <c r="L84" s="37">
        <f t="shared" si="16"/>
        <v>47251018.664896548</v>
      </c>
      <c r="M84" s="37">
        <f t="shared" si="17"/>
        <v>44255472.461783856</v>
      </c>
      <c r="N84" s="41">
        <f>'jan-mai'!M84</f>
        <v>35805346.870185494</v>
      </c>
      <c r="O84" s="41">
        <f t="shared" si="19"/>
        <v>8450125.5915983617</v>
      </c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34" customFormat="1" x14ac:dyDescent="0.3">
      <c r="A85" s="33">
        <v>529</v>
      </c>
      <c r="B85" s="34" t="s">
        <v>140</v>
      </c>
      <c r="C85" s="36">
        <v>163146</v>
      </c>
      <c r="D85" s="36">
        <v>13152</v>
      </c>
      <c r="E85" s="37">
        <f t="shared" si="11"/>
        <v>12404.653284671533</v>
      </c>
      <c r="F85" s="38">
        <f t="shared" si="18"/>
        <v>0.76331038927378481</v>
      </c>
      <c r="G85" s="39">
        <f t="shared" si="12"/>
        <v>2307.883606774386</v>
      </c>
      <c r="H85" s="39">
        <f t="shared" si="13"/>
        <v>777.4760285930488</v>
      </c>
      <c r="I85" s="37">
        <f t="shared" si="14"/>
        <v>3085.3596353674347</v>
      </c>
      <c r="J85" s="40">
        <f t="shared" si="20"/>
        <v>-202.45648845043868</v>
      </c>
      <c r="K85" s="37">
        <f t="shared" si="15"/>
        <v>2882.9031469169959</v>
      </c>
      <c r="L85" s="37">
        <f t="shared" si="16"/>
        <v>40578649.924352504</v>
      </c>
      <c r="M85" s="37">
        <f t="shared" si="17"/>
        <v>37915942.18825233</v>
      </c>
      <c r="N85" s="41">
        <f>'jan-mai'!M85</f>
        <v>31012086.106831565</v>
      </c>
      <c r="O85" s="41">
        <f t="shared" si="19"/>
        <v>6903856.0814207643</v>
      </c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34" customFormat="1" x14ac:dyDescent="0.3">
      <c r="A86" s="33">
        <v>532</v>
      </c>
      <c r="B86" s="34" t="s">
        <v>141</v>
      </c>
      <c r="C86" s="36">
        <v>83651</v>
      </c>
      <c r="D86" s="36">
        <v>6599</v>
      </c>
      <c r="E86" s="37">
        <f t="shared" si="11"/>
        <v>12676.314593120169</v>
      </c>
      <c r="F86" s="38">
        <f t="shared" si="18"/>
        <v>0.78002684997154503</v>
      </c>
      <c r="G86" s="39">
        <f t="shared" si="12"/>
        <v>2144.8868217052045</v>
      </c>
      <c r="H86" s="39">
        <f t="shared" si="13"/>
        <v>682.39457063602617</v>
      </c>
      <c r="I86" s="37">
        <f t="shared" si="14"/>
        <v>2827.2813923412305</v>
      </c>
      <c r="J86" s="40">
        <f t="shared" si="20"/>
        <v>-202.45648845043868</v>
      </c>
      <c r="K86" s="37">
        <f t="shared" si="15"/>
        <v>2624.8249038907916</v>
      </c>
      <c r="L86" s="37">
        <f t="shared" si="16"/>
        <v>18657229.90805978</v>
      </c>
      <c r="M86" s="37">
        <f t="shared" si="17"/>
        <v>17321219.540775333</v>
      </c>
      <c r="N86" s="41">
        <f>'jan-mai'!M86</f>
        <v>15252043.082343483</v>
      </c>
      <c r="O86" s="41">
        <f t="shared" si="19"/>
        <v>2069176.4584318493</v>
      </c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34" customFormat="1" x14ac:dyDescent="0.3">
      <c r="A87" s="33">
        <v>533</v>
      </c>
      <c r="B87" s="34" t="s">
        <v>142</v>
      </c>
      <c r="C87" s="36">
        <v>129065</v>
      </c>
      <c r="D87" s="36">
        <v>9003</v>
      </c>
      <c r="E87" s="37">
        <f t="shared" si="11"/>
        <v>14335.776963234477</v>
      </c>
      <c r="F87" s="38">
        <f t="shared" si="18"/>
        <v>0.88214053575125129</v>
      </c>
      <c r="G87" s="39">
        <f t="shared" si="12"/>
        <v>1149.2093996366195</v>
      </c>
      <c r="H87" s="39">
        <f t="shared" si="13"/>
        <v>101.58274109601834</v>
      </c>
      <c r="I87" s="37">
        <f t="shared" si="14"/>
        <v>1250.7921407326378</v>
      </c>
      <c r="J87" s="40">
        <f t="shared" si="20"/>
        <v>-202.45648845043868</v>
      </c>
      <c r="K87" s="37">
        <f t="shared" si="15"/>
        <v>1048.3356522821991</v>
      </c>
      <c r="L87" s="37">
        <f t="shared" si="16"/>
        <v>11260881.643015938</v>
      </c>
      <c r="M87" s="37">
        <f t="shared" si="17"/>
        <v>9438165.8774966393</v>
      </c>
      <c r="N87" s="41">
        <f>'jan-mai'!M87</f>
        <v>8097237.4102649419</v>
      </c>
      <c r="O87" s="41">
        <f t="shared" si="19"/>
        <v>1340928.4672316974</v>
      </c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34" customFormat="1" x14ac:dyDescent="0.3">
      <c r="A88" s="33">
        <v>534</v>
      </c>
      <c r="B88" s="34" t="s">
        <v>143</v>
      </c>
      <c r="C88" s="36">
        <v>185786</v>
      </c>
      <c r="D88" s="36">
        <v>13685</v>
      </c>
      <c r="E88" s="37">
        <f t="shared" si="11"/>
        <v>13575.886006576544</v>
      </c>
      <c r="F88" s="38">
        <f t="shared" si="18"/>
        <v>0.83538125529244611</v>
      </c>
      <c r="G88" s="39">
        <f t="shared" si="12"/>
        <v>1605.1439736313794</v>
      </c>
      <c r="H88" s="39">
        <f t="shared" si="13"/>
        <v>367.54457592629495</v>
      </c>
      <c r="I88" s="37">
        <f t="shared" si="14"/>
        <v>1972.6885495576744</v>
      </c>
      <c r="J88" s="40">
        <f t="shared" si="20"/>
        <v>-202.45648845043868</v>
      </c>
      <c r="K88" s="37">
        <f t="shared" si="15"/>
        <v>1770.2320611072357</v>
      </c>
      <c r="L88" s="37">
        <f t="shared" si="16"/>
        <v>26996242.800696775</v>
      </c>
      <c r="M88" s="37">
        <f t="shared" si="17"/>
        <v>24225625.75625252</v>
      </c>
      <c r="N88" s="41">
        <f>'jan-mai'!M88</f>
        <v>22538567.211982202</v>
      </c>
      <c r="O88" s="41">
        <f t="shared" si="19"/>
        <v>1687058.544270318</v>
      </c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34" customFormat="1" x14ac:dyDescent="0.3">
      <c r="A89" s="33">
        <v>536</v>
      </c>
      <c r="B89" s="34" t="s">
        <v>144</v>
      </c>
      <c r="C89" s="36">
        <v>60811</v>
      </c>
      <c r="D89" s="36">
        <v>5772</v>
      </c>
      <c r="E89" s="37">
        <f t="shared" si="11"/>
        <v>10535.516285516285</v>
      </c>
      <c r="F89" s="38">
        <f t="shared" si="18"/>
        <v>0.64829454339002746</v>
      </c>
      <c r="G89" s="39">
        <f t="shared" si="12"/>
        <v>3429.3658062675345</v>
      </c>
      <c r="H89" s="39">
        <f t="shared" si="13"/>
        <v>1431.6739782973855</v>
      </c>
      <c r="I89" s="37">
        <f t="shared" si="14"/>
        <v>4861.0397845649204</v>
      </c>
      <c r="J89" s="40">
        <f t="shared" si="20"/>
        <v>-202.45648845043868</v>
      </c>
      <c r="K89" s="37">
        <f t="shared" si="15"/>
        <v>4658.5832961144815</v>
      </c>
      <c r="L89" s="37">
        <f t="shared" si="16"/>
        <v>28057921.636508722</v>
      </c>
      <c r="M89" s="37">
        <f t="shared" si="17"/>
        <v>26889342.785172787</v>
      </c>
      <c r="N89" s="41">
        <f>'jan-mai'!M89</f>
        <v>21920574.650899615</v>
      </c>
      <c r="O89" s="41">
        <f t="shared" si="19"/>
        <v>4968768.1342731714</v>
      </c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34" customFormat="1" x14ac:dyDescent="0.3">
      <c r="A90" s="33">
        <v>538</v>
      </c>
      <c r="B90" s="34" t="s">
        <v>145</v>
      </c>
      <c r="C90" s="36">
        <v>80873</v>
      </c>
      <c r="D90" s="36">
        <v>6740</v>
      </c>
      <c r="E90" s="37">
        <f t="shared" si="11"/>
        <v>11998.961424332345</v>
      </c>
      <c r="F90" s="38">
        <f t="shared" si="18"/>
        <v>0.73834646608027077</v>
      </c>
      <c r="G90" s="39">
        <f t="shared" si="12"/>
        <v>2551.2987229778987</v>
      </c>
      <c r="H90" s="39">
        <f t="shared" si="13"/>
        <v>919.46817971176449</v>
      </c>
      <c r="I90" s="37">
        <f t="shared" si="14"/>
        <v>3470.7669026896633</v>
      </c>
      <c r="J90" s="40">
        <f t="shared" si="20"/>
        <v>-202.45648845043868</v>
      </c>
      <c r="K90" s="37">
        <f t="shared" si="15"/>
        <v>3268.3104142392244</v>
      </c>
      <c r="L90" s="37">
        <f t="shared" si="16"/>
        <v>23392968.924128331</v>
      </c>
      <c r="M90" s="37">
        <f t="shared" si="17"/>
        <v>22028412.191972371</v>
      </c>
      <c r="N90" s="41">
        <f>'jan-mai'!M90</f>
        <v>17259891.085769825</v>
      </c>
      <c r="O90" s="41">
        <f t="shared" si="19"/>
        <v>4768521.1062025465</v>
      </c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34" customFormat="1" x14ac:dyDescent="0.3">
      <c r="A91" s="33">
        <v>540</v>
      </c>
      <c r="B91" s="34" t="s">
        <v>146</v>
      </c>
      <c r="C91" s="36">
        <v>39389</v>
      </c>
      <c r="D91" s="36">
        <v>3094</v>
      </c>
      <c r="E91" s="37">
        <f t="shared" si="11"/>
        <v>12730.76923076923</v>
      </c>
      <c r="F91" s="38">
        <f t="shared" si="18"/>
        <v>0.78337767241758882</v>
      </c>
      <c r="G91" s="39">
        <f t="shared" si="12"/>
        <v>2112.2140391157673</v>
      </c>
      <c r="H91" s="39">
        <f t="shared" si="13"/>
        <v>663.33544745885456</v>
      </c>
      <c r="I91" s="37">
        <f t="shared" si="14"/>
        <v>2775.5494865746218</v>
      </c>
      <c r="J91" s="40">
        <f t="shared" si="20"/>
        <v>-202.45648845043868</v>
      </c>
      <c r="K91" s="37">
        <f t="shared" si="15"/>
        <v>2573.0929981241829</v>
      </c>
      <c r="L91" s="37">
        <f t="shared" si="16"/>
        <v>8587550.1114618797</v>
      </c>
      <c r="M91" s="37">
        <f t="shared" si="17"/>
        <v>7961149.7361962218</v>
      </c>
      <c r="N91" s="41">
        <f>'jan-mai'!M91</f>
        <v>6569795.1957524959</v>
      </c>
      <c r="O91" s="41">
        <f t="shared" si="19"/>
        <v>1391354.5404437259</v>
      </c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34" customFormat="1" x14ac:dyDescent="0.3">
      <c r="A92" s="33">
        <v>541</v>
      </c>
      <c r="B92" s="34" t="s">
        <v>147</v>
      </c>
      <c r="C92" s="36">
        <v>15024</v>
      </c>
      <c r="D92" s="36">
        <v>1402</v>
      </c>
      <c r="E92" s="37">
        <f t="shared" si="11"/>
        <v>10716.119828815978</v>
      </c>
      <c r="F92" s="38">
        <f t="shared" si="18"/>
        <v>0.65940783755284471</v>
      </c>
      <c r="G92" s="39">
        <f t="shared" si="12"/>
        <v>3321.0036802877189</v>
      </c>
      <c r="H92" s="39">
        <f t="shared" si="13"/>
        <v>1368.462738142493</v>
      </c>
      <c r="I92" s="37">
        <f t="shared" si="14"/>
        <v>4689.4664184302119</v>
      </c>
      <c r="J92" s="40">
        <f t="shared" si="20"/>
        <v>-202.45648845043868</v>
      </c>
      <c r="K92" s="37">
        <f t="shared" si="15"/>
        <v>4487.009929979773</v>
      </c>
      <c r="L92" s="37">
        <f t="shared" si="16"/>
        <v>6574631.918639157</v>
      </c>
      <c r="M92" s="37">
        <f t="shared" si="17"/>
        <v>6290787.9218316413</v>
      </c>
      <c r="N92" s="41">
        <f>'jan-mai'!M92</f>
        <v>5219569.1546363942</v>
      </c>
      <c r="O92" s="41">
        <f t="shared" si="19"/>
        <v>1071218.7671952471</v>
      </c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34" customFormat="1" x14ac:dyDescent="0.3">
      <c r="A93" s="33">
        <v>542</v>
      </c>
      <c r="B93" s="34" t="s">
        <v>148</v>
      </c>
      <c r="C93" s="36">
        <v>91190</v>
      </c>
      <c r="D93" s="36">
        <v>6466</v>
      </c>
      <c r="E93" s="37">
        <f t="shared" si="11"/>
        <v>14103.000309310239</v>
      </c>
      <c r="F93" s="38">
        <f t="shared" si="18"/>
        <v>0.86781681107767894</v>
      </c>
      <c r="G93" s="39">
        <f t="shared" si="12"/>
        <v>1288.8753919911626</v>
      </c>
      <c r="H93" s="39">
        <f t="shared" si="13"/>
        <v>183.05456996950178</v>
      </c>
      <c r="I93" s="37">
        <f t="shared" si="14"/>
        <v>1471.9299619606643</v>
      </c>
      <c r="J93" s="40">
        <f t="shared" si="20"/>
        <v>-202.45648845043868</v>
      </c>
      <c r="K93" s="37">
        <f t="shared" si="15"/>
        <v>1269.4734735102256</v>
      </c>
      <c r="L93" s="37">
        <f t="shared" si="16"/>
        <v>9517499.1340376548</v>
      </c>
      <c r="M93" s="37">
        <f t="shared" si="17"/>
        <v>8208415.4797171187</v>
      </c>
      <c r="N93" s="41">
        <f>'jan-mai'!M93</f>
        <v>5848405.958544164</v>
      </c>
      <c r="O93" s="41">
        <f t="shared" si="19"/>
        <v>2360009.5211729547</v>
      </c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34" customFormat="1" x14ac:dyDescent="0.3">
      <c r="A94" s="33">
        <v>543</v>
      </c>
      <c r="B94" s="34" t="s">
        <v>149</v>
      </c>
      <c r="C94" s="36">
        <v>30762</v>
      </c>
      <c r="D94" s="36">
        <v>2180</v>
      </c>
      <c r="E94" s="37">
        <f t="shared" si="11"/>
        <v>14111.009174311926</v>
      </c>
      <c r="F94" s="38">
        <f t="shared" si="18"/>
        <v>0.86830963016111384</v>
      </c>
      <c r="G94" s="39">
        <f t="shared" si="12"/>
        <v>1284.0700729901498</v>
      </c>
      <c r="H94" s="39">
        <f t="shared" si="13"/>
        <v>180.25146721891105</v>
      </c>
      <c r="I94" s="37">
        <f t="shared" si="14"/>
        <v>1464.3215402090609</v>
      </c>
      <c r="J94" s="40">
        <f t="shared" si="20"/>
        <v>-202.45648845043868</v>
      </c>
      <c r="K94" s="37">
        <f t="shared" si="15"/>
        <v>1261.8650517586223</v>
      </c>
      <c r="L94" s="37">
        <f t="shared" si="16"/>
        <v>3192220.957655753</v>
      </c>
      <c r="M94" s="37">
        <f t="shared" si="17"/>
        <v>2750865.8128337967</v>
      </c>
      <c r="N94" s="41">
        <f>'jan-mai'!M94</f>
        <v>2296889.6983647211</v>
      </c>
      <c r="O94" s="41">
        <f t="shared" si="19"/>
        <v>453976.11446907558</v>
      </c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34" customFormat="1" x14ac:dyDescent="0.3">
      <c r="A95" s="33">
        <v>544</v>
      </c>
      <c r="B95" s="34" t="s">
        <v>150</v>
      </c>
      <c r="C95" s="36">
        <v>49715</v>
      </c>
      <c r="D95" s="36">
        <v>3199</v>
      </c>
      <c r="E95" s="37">
        <f t="shared" si="11"/>
        <v>15540.793998124414</v>
      </c>
      <c r="F95" s="38">
        <f t="shared" si="18"/>
        <v>0.9562902923687927</v>
      </c>
      <c r="G95" s="39">
        <f t="shared" si="12"/>
        <v>426.19917870265709</v>
      </c>
      <c r="H95" s="39">
        <f t="shared" si="13"/>
        <v>0</v>
      </c>
      <c r="I95" s="37">
        <f t="shared" si="14"/>
        <v>426.19917870265709</v>
      </c>
      <c r="J95" s="40">
        <f t="shared" si="20"/>
        <v>-202.45648845043868</v>
      </c>
      <c r="K95" s="37">
        <f t="shared" si="15"/>
        <v>223.74269025221841</v>
      </c>
      <c r="L95" s="37">
        <f t="shared" si="16"/>
        <v>1363411.1726698</v>
      </c>
      <c r="M95" s="37">
        <f t="shared" si="17"/>
        <v>715752.86611684668</v>
      </c>
      <c r="N95" s="41">
        <f>'jan-mai'!M95</f>
        <v>718882.21018705261</v>
      </c>
      <c r="O95" s="41">
        <f t="shared" si="19"/>
        <v>-3129.3440702059306</v>
      </c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34" customFormat="1" x14ac:dyDescent="0.3">
      <c r="A96" s="33">
        <v>545</v>
      </c>
      <c r="B96" s="34" t="s">
        <v>151</v>
      </c>
      <c r="C96" s="36">
        <v>24901</v>
      </c>
      <c r="D96" s="36">
        <v>1619</v>
      </c>
      <c r="E96" s="37">
        <f t="shared" si="11"/>
        <v>15380.48177887585</v>
      </c>
      <c r="F96" s="38">
        <f t="shared" si="18"/>
        <v>0.94642560855443925</v>
      </c>
      <c r="G96" s="39">
        <f t="shared" si="12"/>
        <v>522.3865102517957</v>
      </c>
      <c r="H96" s="39">
        <f t="shared" si="13"/>
        <v>0</v>
      </c>
      <c r="I96" s="37">
        <f t="shared" si="14"/>
        <v>522.3865102517957</v>
      </c>
      <c r="J96" s="40">
        <f t="shared" si="20"/>
        <v>-202.45648845043868</v>
      </c>
      <c r="K96" s="37">
        <f t="shared" si="15"/>
        <v>319.93002180135704</v>
      </c>
      <c r="L96" s="37">
        <f t="shared" si="16"/>
        <v>845743.76009765721</v>
      </c>
      <c r="M96" s="37">
        <f t="shared" si="17"/>
        <v>517966.70529639703</v>
      </c>
      <c r="N96" s="41">
        <f>'jan-mai'!M96</f>
        <v>-154804.53320011226</v>
      </c>
      <c r="O96" s="41">
        <f t="shared" si="19"/>
        <v>672771.23849650926</v>
      </c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34" customFormat="1" x14ac:dyDescent="0.3">
      <c r="A97" s="33">
        <v>602</v>
      </c>
      <c r="B97" s="34" t="s">
        <v>152</v>
      </c>
      <c r="C97" s="36">
        <v>1041878</v>
      </c>
      <c r="D97" s="36">
        <v>67016</v>
      </c>
      <c r="E97" s="37">
        <f t="shared" si="11"/>
        <v>15546.705264414468</v>
      </c>
      <c r="F97" s="38">
        <f t="shared" si="18"/>
        <v>0.95665403739813082</v>
      </c>
      <c r="G97" s="39">
        <f t="shared" si="12"/>
        <v>422.65241892862502</v>
      </c>
      <c r="H97" s="39">
        <f t="shared" si="13"/>
        <v>0</v>
      </c>
      <c r="I97" s="37">
        <f t="shared" si="14"/>
        <v>422.65241892862502</v>
      </c>
      <c r="J97" s="40">
        <f t="shared" si="20"/>
        <v>-202.45648845043868</v>
      </c>
      <c r="K97" s="37">
        <f t="shared" si="15"/>
        <v>220.19593047818634</v>
      </c>
      <c r="L97" s="37">
        <f t="shared" si="16"/>
        <v>28324474.506920736</v>
      </c>
      <c r="M97" s="37">
        <f t="shared" si="17"/>
        <v>14756650.476926135</v>
      </c>
      <c r="N97" s="41">
        <f>'jan-mai'!M97</f>
        <v>12525123.287869867</v>
      </c>
      <c r="O97" s="41">
        <f t="shared" si="19"/>
        <v>2231527.189056268</v>
      </c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34" customFormat="1" x14ac:dyDescent="0.3">
      <c r="A98" s="33">
        <v>604</v>
      </c>
      <c r="B98" s="34" t="s">
        <v>153</v>
      </c>
      <c r="C98" s="36">
        <v>485208</v>
      </c>
      <c r="D98" s="36">
        <v>26711</v>
      </c>
      <c r="E98" s="37">
        <f t="shared" si="11"/>
        <v>18165.100520384862</v>
      </c>
      <c r="F98" s="38">
        <f t="shared" si="18"/>
        <v>1.1177748890850643</v>
      </c>
      <c r="G98" s="39">
        <f t="shared" si="12"/>
        <v>-1148.3847346536113</v>
      </c>
      <c r="H98" s="39">
        <f t="shared" si="13"/>
        <v>0</v>
      </c>
      <c r="I98" s="37">
        <f t="shared" si="14"/>
        <v>-1148.3847346536113</v>
      </c>
      <c r="J98" s="40">
        <f t="shared" si="20"/>
        <v>-202.45648845043868</v>
      </c>
      <c r="K98" s="37">
        <f t="shared" si="15"/>
        <v>-1350.84122310405</v>
      </c>
      <c r="L98" s="37">
        <f t="shared" si="16"/>
        <v>-30674504.647332612</v>
      </c>
      <c r="M98" s="37">
        <f t="shared" si="17"/>
        <v>-36082319.910332277</v>
      </c>
      <c r="N98" s="41">
        <f>'jan-mai'!M98</f>
        <v>-28844192.023661636</v>
      </c>
      <c r="O98" s="41">
        <f t="shared" si="19"/>
        <v>-7238127.8866706416</v>
      </c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34" customFormat="1" x14ac:dyDescent="0.3">
      <c r="A99" s="33">
        <v>605</v>
      </c>
      <c r="B99" s="34" t="s">
        <v>154</v>
      </c>
      <c r="C99" s="36">
        <v>410679</v>
      </c>
      <c r="D99" s="36">
        <v>29712</v>
      </c>
      <c r="E99" s="37">
        <f t="shared" si="11"/>
        <v>13821.991114701132</v>
      </c>
      <c r="F99" s="38">
        <f t="shared" si="18"/>
        <v>0.85052513570359622</v>
      </c>
      <c r="G99" s="39">
        <f t="shared" si="12"/>
        <v>1457.4809087566266</v>
      </c>
      <c r="H99" s="39">
        <f t="shared" si="13"/>
        <v>281.40778808268919</v>
      </c>
      <c r="I99" s="37">
        <f t="shared" si="14"/>
        <v>1738.8886968393158</v>
      </c>
      <c r="J99" s="40">
        <f t="shared" si="20"/>
        <v>-202.45648845043868</v>
      </c>
      <c r="K99" s="37">
        <f t="shared" si="15"/>
        <v>1536.4322083888771</v>
      </c>
      <c r="L99" s="37">
        <f t="shared" si="16"/>
        <v>51665860.96048975</v>
      </c>
      <c r="M99" s="37">
        <f t="shared" si="17"/>
        <v>45650473.775650315</v>
      </c>
      <c r="N99" s="41">
        <f>'jan-mai'!M99</f>
        <v>40051106.934776433</v>
      </c>
      <c r="O99" s="41">
        <f t="shared" si="19"/>
        <v>5599366.8408738822</v>
      </c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34" customFormat="1" x14ac:dyDescent="0.3">
      <c r="A100" s="33">
        <v>612</v>
      </c>
      <c r="B100" s="34" t="s">
        <v>155</v>
      </c>
      <c r="C100" s="36">
        <v>123851</v>
      </c>
      <c r="D100" s="36">
        <v>6698</v>
      </c>
      <c r="E100" s="37">
        <f t="shared" si="11"/>
        <v>18490.743505524038</v>
      </c>
      <c r="F100" s="38">
        <f t="shared" si="18"/>
        <v>1.1378130689556791</v>
      </c>
      <c r="G100" s="39">
        <f t="shared" si="12"/>
        <v>-1343.7705257371174</v>
      </c>
      <c r="H100" s="39">
        <f t="shared" si="13"/>
        <v>0</v>
      </c>
      <c r="I100" s="37">
        <f t="shared" si="14"/>
        <v>-1343.7705257371174</v>
      </c>
      <c r="J100" s="40">
        <f t="shared" si="20"/>
        <v>-202.45648845043868</v>
      </c>
      <c r="K100" s="37">
        <f t="shared" si="15"/>
        <v>-1546.2270141875561</v>
      </c>
      <c r="L100" s="37">
        <f t="shared" si="16"/>
        <v>-9000574.9813872129</v>
      </c>
      <c r="M100" s="37">
        <f t="shared" si="17"/>
        <v>-10356628.54102825</v>
      </c>
      <c r="N100" s="41">
        <f>'jan-mai'!M100</f>
        <v>-10866768.476451114</v>
      </c>
      <c r="O100" s="41">
        <f t="shared" si="19"/>
        <v>510139.93542286381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34" customFormat="1" x14ac:dyDescent="0.3">
      <c r="A101" s="33">
        <v>615</v>
      </c>
      <c r="B101" s="34" t="s">
        <v>156</v>
      </c>
      <c r="C101" s="36">
        <v>15665</v>
      </c>
      <c r="D101" s="36">
        <v>1033</v>
      </c>
      <c r="E101" s="37">
        <f t="shared" si="11"/>
        <v>15164.569215876088</v>
      </c>
      <c r="F101" s="38">
        <f t="shared" si="18"/>
        <v>0.93313960218809422</v>
      </c>
      <c r="G101" s="39">
        <f t="shared" si="12"/>
        <v>651.93404805165267</v>
      </c>
      <c r="H101" s="39">
        <f t="shared" si="13"/>
        <v>0</v>
      </c>
      <c r="I101" s="37">
        <f t="shared" si="14"/>
        <v>651.93404805165267</v>
      </c>
      <c r="J101" s="40">
        <f t="shared" si="20"/>
        <v>-202.45648845043868</v>
      </c>
      <c r="K101" s="37">
        <f t="shared" si="15"/>
        <v>449.47755960121401</v>
      </c>
      <c r="L101" s="37">
        <f t="shared" si="16"/>
        <v>673447.87163735717</v>
      </c>
      <c r="M101" s="37">
        <f t="shared" si="17"/>
        <v>464310.31906805409</v>
      </c>
      <c r="N101" s="41">
        <f>'jan-mai'!M101</f>
        <v>425797.72526515397</v>
      </c>
      <c r="O101" s="41">
        <f t="shared" si="19"/>
        <v>38512.593802900112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34" customFormat="1" x14ac:dyDescent="0.3">
      <c r="A102" s="33">
        <v>616</v>
      </c>
      <c r="B102" s="34" t="s">
        <v>100</v>
      </c>
      <c r="C102" s="36">
        <v>49079</v>
      </c>
      <c r="D102" s="36">
        <v>3414</v>
      </c>
      <c r="E102" s="37">
        <f t="shared" si="11"/>
        <v>14375.805506736966</v>
      </c>
      <c r="F102" s="38">
        <f t="shared" si="18"/>
        <v>0.88460366006611657</v>
      </c>
      <c r="G102" s="39">
        <f t="shared" si="12"/>
        <v>1125.1922735351261</v>
      </c>
      <c r="H102" s="39">
        <f t="shared" si="13"/>
        <v>87.572750870147217</v>
      </c>
      <c r="I102" s="37">
        <f t="shared" si="14"/>
        <v>1212.7650244052734</v>
      </c>
      <c r="J102" s="40">
        <f t="shared" si="20"/>
        <v>-202.45648845043868</v>
      </c>
      <c r="K102" s="37">
        <f t="shared" si="15"/>
        <v>1010.3085359548347</v>
      </c>
      <c r="L102" s="37">
        <f t="shared" si="16"/>
        <v>4140379.7933196034</v>
      </c>
      <c r="M102" s="37">
        <f t="shared" si="17"/>
        <v>3449193.341749806</v>
      </c>
      <c r="N102" s="41">
        <f>'jan-mai'!M102</f>
        <v>2520280.3808335569</v>
      </c>
      <c r="O102" s="41">
        <f t="shared" si="19"/>
        <v>928912.96091624908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34" customFormat="1" x14ac:dyDescent="0.3">
      <c r="A103" s="33">
        <v>617</v>
      </c>
      <c r="B103" s="34" t="s">
        <v>157</v>
      </c>
      <c r="C103" s="36">
        <v>75029</v>
      </c>
      <c r="D103" s="36">
        <v>4588</v>
      </c>
      <c r="E103" s="37">
        <f t="shared" si="11"/>
        <v>16353.312990409764</v>
      </c>
      <c r="F103" s="38">
        <f t="shared" si="18"/>
        <v>1.006287996783479</v>
      </c>
      <c r="G103" s="39">
        <f t="shared" si="12"/>
        <v>-61.312216668552715</v>
      </c>
      <c r="H103" s="39">
        <f t="shared" si="13"/>
        <v>0</v>
      </c>
      <c r="I103" s="37">
        <f t="shared" si="14"/>
        <v>-61.312216668552715</v>
      </c>
      <c r="J103" s="40">
        <f t="shared" si="20"/>
        <v>-202.45648845043868</v>
      </c>
      <c r="K103" s="37">
        <f t="shared" si="15"/>
        <v>-263.76870511899142</v>
      </c>
      <c r="L103" s="37">
        <f t="shared" si="16"/>
        <v>-281300.45007531985</v>
      </c>
      <c r="M103" s="37">
        <f t="shared" si="17"/>
        <v>-1210170.8190859326</v>
      </c>
      <c r="N103" s="41">
        <f>'jan-mai'!M103</f>
        <v>-1128307.1021137221</v>
      </c>
      <c r="O103" s="41">
        <f t="shared" si="19"/>
        <v>-81863.716972210445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34" customFormat="1" x14ac:dyDescent="0.3">
      <c r="A104" s="33">
        <v>618</v>
      </c>
      <c r="B104" s="34" t="s">
        <v>158</v>
      </c>
      <c r="C104" s="36">
        <v>41427</v>
      </c>
      <c r="D104" s="36">
        <v>2344</v>
      </c>
      <c r="E104" s="37">
        <f t="shared" si="11"/>
        <v>17673.634812286691</v>
      </c>
      <c r="F104" s="38">
        <f t="shared" si="18"/>
        <v>1.0875329409746164</v>
      </c>
      <c r="G104" s="39">
        <f t="shared" si="12"/>
        <v>-853.50530979470898</v>
      </c>
      <c r="H104" s="39">
        <f t="shared" si="13"/>
        <v>0</v>
      </c>
      <c r="I104" s="37">
        <f t="shared" si="14"/>
        <v>-853.50530979470898</v>
      </c>
      <c r="J104" s="40">
        <f t="shared" si="20"/>
        <v>-202.45648845043868</v>
      </c>
      <c r="K104" s="37">
        <f t="shared" si="15"/>
        <v>-1055.9617982451477</v>
      </c>
      <c r="L104" s="37">
        <f t="shared" si="16"/>
        <v>-2000616.4461587979</v>
      </c>
      <c r="M104" s="37">
        <f t="shared" si="17"/>
        <v>-2475174.4550866261</v>
      </c>
      <c r="N104" s="41">
        <f>'jan-mai'!M104</f>
        <v>-2452009.0338610634</v>
      </c>
      <c r="O104" s="41">
        <f t="shared" si="19"/>
        <v>-23165.421225562692</v>
      </c>
      <c r="P104" s="4"/>
      <c r="Q104" s="4"/>
      <c r="R104" s="4"/>
      <c r="S104" s="4"/>
      <c r="T104" s="4"/>
    </row>
    <row r="105" spans="1:25" s="34" customFormat="1" x14ac:dyDescent="0.3">
      <c r="A105" s="33">
        <v>619</v>
      </c>
      <c r="B105" s="34" t="s">
        <v>159</v>
      </c>
      <c r="C105" s="36">
        <v>76910</v>
      </c>
      <c r="D105" s="36">
        <v>4716</v>
      </c>
      <c r="E105" s="37">
        <f t="shared" si="11"/>
        <v>16308.312128922817</v>
      </c>
      <c r="F105" s="38">
        <f t="shared" si="18"/>
        <v>1.0035189048700675</v>
      </c>
      <c r="G105" s="39">
        <f t="shared" si="12"/>
        <v>-34.311699776384195</v>
      </c>
      <c r="H105" s="39">
        <f t="shared" si="13"/>
        <v>0</v>
      </c>
      <c r="I105" s="37">
        <f t="shared" si="14"/>
        <v>-34.311699776384195</v>
      </c>
      <c r="J105" s="40">
        <f t="shared" si="20"/>
        <v>-202.45648845043868</v>
      </c>
      <c r="K105" s="37">
        <f t="shared" si="15"/>
        <v>-236.76818822682287</v>
      </c>
      <c r="L105" s="37">
        <f t="shared" si="16"/>
        <v>-161813.97614542788</v>
      </c>
      <c r="M105" s="37">
        <f t="shared" si="17"/>
        <v>-1116598.7756776966</v>
      </c>
      <c r="N105" s="41">
        <f>'jan-mai'!M105</f>
        <v>-1742545.1380924825</v>
      </c>
      <c r="O105" s="41">
        <f t="shared" si="19"/>
        <v>625946.36241478589</v>
      </c>
      <c r="P105" s="4"/>
      <c r="Q105" s="4"/>
      <c r="R105" s="4"/>
      <c r="S105" s="4"/>
      <c r="T105" s="4"/>
    </row>
    <row r="106" spans="1:25" s="34" customFormat="1" x14ac:dyDescent="0.3">
      <c r="A106" s="33">
        <v>620</v>
      </c>
      <c r="B106" s="34" t="s">
        <v>160</v>
      </c>
      <c r="C106" s="36">
        <v>98666</v>
      </c>
      <c r="D106" s="36">
        <v>4471</v>
      </c>
      <c r="E106" s="37">
        <f t="shared" si="11"/>
        <v>22067.993737418921</v>
      </c>
      <c r="F106" s="38">
        <f t="shared" si="18"/>
        <v>1.3579362924246954</v>
      </c>
      <c r="G106" s="39">
        <f t="shared" si="12"/>
        <v>-3490.1206648740467</v>
      </c>
      <c r="H106" s="39">
        <f t="shared" si="13"/>
        <v>0</v>
      </c>
      <c r="I106" s="37">
        <f t="shared" si="14"/>
        <v>-3490.1206648740467</v>
      </c>
      <c r="J106" s="40">
        <f t="shared" si="20"/>
        <v>-202.45648845043868</v>
      </c>
      <c r="K106" s="37">
        <f t="shared" si="15"/>
        <v>-3692.5771533244856</v>
      </c>
      <c r="L106" s="37">
        <f t="shared" si="16"/>
        <v>-15604329.492651863</v>
      </c>
      <c r="M106" s="37">
        <f t="shared" si="17"/>
        <v>-16509512.452513775</v>
      </c>
      <c r="N106" s="41">
        <f>'jan-mai'!M106</f>
        <v>-15615633.272351885</v>
      </c>
      <c r="O106" s="41">
        <f t="shared" si="19"/>
        <v>-893879.18016188964</v>
      </c>
      <c r="P106" s="4"/>
      <c r="Q106" s="4"/>
      <c r="R106" s="4"/>
      <c r="S106" s="4"/>
      <c r="T106" s="4"/>
    </row>
    <row r="107" spans="1:25" s="34" customFormat="1" x14ac:dyDescent="0.3">
      <c r="A107" s="33">
        <v>621</v>
      </c>
      <c r="B107" s="34" t="s">
        <v>161</v>
      </c>
      <c r="C107" s="36">
        <v>52714</v>
      </c>
      <c r="D107" s="36">
        <v>3520</v>
      </c>
      <c r="E107" s="37">
        <f t="shared" si="11"/>
        <v>14975.568181818182</v>
      </c>
      <c r="F107" s="38">
        <f t="shared" si="18"/>
        <v>0.92150957516765675</v>
      </c>
      <c r="G107" s="39">
        <f t="shared" si="12"/>
        <v>765.33466848639648</v>
      </c>
      <c r="H107" s="39">
        <f t="shared" si="13"/>
        <v>0</v>
      </c>
      <c r="I107" s="37">
        <f t="shared" si="14"/>
        <v>765.33466848639648</v>
      </c>
      <c r="J107" s="40">
        <f t="shared" si="20"/>
        <v>-202.45648845043868</v>
      </c>
      <c r="K107" s="37">
        <f t="shared" si="15"/>
        <v>562.87818003595783</v>
      </c>
      <c r="L107" s="37">
        <f t="shared" si="16"/>
        <v>2693978.0330721154</v>
      </c>
      <c r="M107" s="37">
        <f t="shared" si="17"/>
        <v>1981331.1937265715</v>
      </c>
      <c r="N107" s="41">
        <f>'jan-mai'!M107</f>
        <v>2267537.0358916572</v>
      </c>
      <c r="O107" s="41">
        <f t="shared" si="19"/>
        <v>-286205.84216508572</v>
      </c>
      <c r="P107" s="4"/>
      <c r="Q107" s="4"/>
      <c r="R107" s="4"/>
      <c r="S107" s="4"/>
      <c r="T107" s="4"/>
    </row>
    <row r="108" spans="1:25" s="34" customFormat="1" x14ac:dyDescent="0.3">
      <c r="A108" s="33">
        <v>622</v>
      </c>
      <c r="B108" s="34" t="s">
        <v>162</v>
      </c>
      <c r="C108" s="36">
        <v>38147</v>
      </c>
      <c r="D108" s="36">
        <v>2268</v>
      </c>
      <c r="E108" s="37">
        <f t="shared" si="11"/>
        <v>16819.664902998236</v>
      </c>
      <c r="F108" s="38">
        <f t="shared" si="18"/>
        <v>1.0349845876326851</v>
      </c>
      <c r="G108" s="39">
        <f t="shared" si="12"/>
        <v>-341.12336422163605</v>
      </c>
      <c r="H108" s="39">
        <f t="shared" si="13"/>
        <v>0</v>
      </c>
      <c r="I108" s="37">
        <f t="shared" si="14"/>
        <v>-341.12336422163605</v>
      </c>
      <c r="J108" s="40">
        <f t="shared" si="20"/>
        <v>-202.45648845043868</v>
      </c>
      <c r="K108" s="37">
        <f t="shared" si="15"/>
        <v>-543.57985267207471</v>
      </c>
      <c r="L108" s="37">
        <f t="shared" si="16"/>
        <v>-773667.79005467054</v>
      </c>
      <c r="M108" s="37">
        <f t="shared" si="17"/>
        <v>-1232839.1058602654</v>
      </c>
      <c r="N108" s="41">
        <f>'jan-mai'!M108</f>
        <v>106707.30000132369</v>
      </c>
      <c r="O108" s="41">
        <f t="shared" si="19"/>
        <v>-1339546.4058615891</v>
      </c>
      <c r="P108" s="4"/>
      <c r="Q108" s="4"/>
      <c r="R108" s="4"/>
      <c r="S108" s="4"/>
      <c r="T108" s="4"/>
    </row>
    <row r="109" spans="1:25" s="34" customFormat="1" x14ac:dyDescent="0.3">
      <c r="A109" s="33">
        <v>623</v>
      </c>
      <c r="B109" s="34" t="s">
        <v>163</v>
      </c>
      <c r="C109" s="36">
        <v>189573</v>
      </c>
      <c r="D109" s="36">
        <v>13685</v>
      </c>
      <c r="E109" s="37">
        <f t="shared" si="11"/>
        <v>13852.612349287541</v>
      </c>
      <c r="F109" s="38">
        <f t="shared" si="18"/>
        <v>0.8524093888105394</v>
      </c>
      <c r="G109" s="39">
        <f t="shared" si="12"/>
        <v>1439.108168004781</v>
      </c>
      <c r="H109" s="39">
        <f t="shared" si="13"/>
        <v>270.69035597744585</v>
      </c>
      <c r="I109" s="37">
        <f t="shared" si="14"/>
        <v>1709.7985239822269</v>
      </c>
      <c r="J109" s="40">
        <f t="shared" si="20"/>
        <v>-202.45648845043868</v>
      </c>
      <c r="K109" s="37">
        <f t="shared" si="15"/>
        <v>1507.3420355317883</v>
      </c>
      <c r="L109" s="37">
        <f t="shared" si="16"/>
        <v>23398592.800696775</v>
      </c>
      <c r="M109" s="37">
        <f t="shared" si="17"/>
        <v>20627975.756252524</v>
      </c>
      <c r="N109" s="41">
        <f>'jan-mai'!M109</f>
        <v>15979767.211982196</v>
      </c>
      <c r="O109" s="41">
        <f t="shared" si="19"/>
        <v>4648208.5442703273</v>
      </c>
      <c r="P109" s="4"/>
      <c r="Q109" s="4"/>
      <c r="R109" s="4"/>
      <c r="S109" s="4"/>
      <c r="T109" s="4"/>
    </row>
    <row r="110" spans="1:25" s="34" customFormat="1" x14ac:dyDescent="0.3">
      <c r="A110" s="33">
        <v>624</v>
      </c>
      <c r="B110" s="34" t="s">
        <v>164</v>
      </c>
      <c r="C110" s="36">
        <v>265798</v>
      </c>
      <c r="D110" s="36">
        <v>18039</v>
      </c>
      <c r="E110" s="37">
        <f t="shared" si="11"/>
        <v>14734.63052275625</v>
      </c>
      <c r="F110" s="38">
        <f t="shared" si="18"/>
        <v>0.90668366958942215</v>
      </c>
      <c r="G110" s="39">
        <f t="shared" si="12"/>
        <v>909.8972639235559</v>
      </c>
      <c r="H110" s="39">
        <f t="shared" si="13"/>
        <v>0</v>
      </c>
      <c r="I110" s="37">
        <f t="shared" si="14"/>
        <v>909.8972639235559</v>
      </c>
      <c r="J110" s="40">
        <f t="shared" si="20"/>
        <v>-202.45648845043868</v>
      </c>
      <c r="K110" s="37">
        <f t="shared" si="15"/>
        <v>707.44077547311724</v>
      </c>
      <c r="L110" s="37">
        <f t="shared" si="16"/>
        <v>16413636.743917026</v>
      </c>
      <c r="M110" s="37">
        <f t="shared" si="17"/>
        <v>12761524.148759563</v>
      </c>
      <c r="N110" s="41">
        <f>'jan-mai'!M110</f>
        <v>11798900.948991375</v>
      </c>
      <c r="O110" s="41">
        <f t="shared" si="19"/>
        <v>962623.19976818748</v>
      </c>
      <c r="P110" s="4"/>
      <c r="Q110" s="4"/>
      <c r="R110" s="4"/>
      <c r="S110" s="4"/>
      <c r="T110" s="4"/>
    </row>
    <row r="111" spans="1:25" s="34" customFormat="1" x14ac:dyDescent="0.3">
      <c r="A111" s="33">
        <v>625</v>
      </c>
      <c r="B111" s="34" t="s">
        <v>165</v>
      </c>
      <c r="C111" s="36">
        <v>331237</v>
      </c>
      <c r="D111" s="36">
        <v>24154</v>
      </c>
      <c r="E111" s="37">
        <f t="shared" si="11"/>
        <v>13713.546410532417</v>
      </c>
      <c r="F111" s="38">
        <f t="shared" si="18"/>
        <v>0.8438520778232933</v>
      </c>
      <c r="G111" s="39">
        <f t="shared" si="12"/>
        <v>1522.5477312578553</v>
      </c>
      <c r="H111" s="39">
        <f t="shared" si="13"/>
        <v>319.36343454173925</v>
      </c>
      <c r="I111" s="37">
        <f t="shared" si="14"/>
        <v>1841.9111657995945</v>
      </c>
      <c r="J111" s="40">
        <f t="shared" si="20"/>
        <v>-202.45648845043868</v>
      </c>
      <c r="K111" s="37">
        <f t="shared" si="15"/>
        <v>1639.4546773491559</v>
      </c>
      <c r="L111" s="37">
        <f t="shared" si="16"/>
        <v>44489522.298723407</v>
      </c>
      <c r="M111" s="37">
        <f t="shared" si="17"/>
        <v>39599388.276691511</v>
      </c>
      <c r="N111" s="41">
        <f>'jan-mai'!M111</f>
        <v>31601910.813899741</v>
      </c>
      <c r="O111" s="41">
        <f t="shared" si="19"/>
        <v>7997477.4627917707</v>
      </c>
      <c r="P111" s="4"/>
      <c r="Q111" s="4"/>
      <c r="R111" s="4"/>
      <c r="S111" s="4"/>
      <c r="T111" s="4"/>
    </row>
    <row r="112" spans="1:25" s="34" customFormat="1" x14ac:dyDescent="0.3">
      <c r="A112" s="33">
        <v>626</v>
      </c>
      <c r="B112" s="34" t="s">
        <v>166</v>
      </c>
      <c r="C112" s="36">
        <v>453259</v>
      </c>
      <c r="D112" s="36">
        <v>25378</v>
      </c>
      <c r="E112" s="37">
        <f t="shared" si="11"/>
        <v>17860.312081330285</v>
      </c>
      <c r="F112" s="38">
        <f t="shared" si="18"/>
        <v>1.0990199769789448</v>
      </c>
      <c r="G112" s="39">
        <f t="shared" si="12"/>
        <v>-965.51167122086508</v>
      </c>
      <c r="H112" s="39">
        <f t="shared" si="13"/>
        <v>0</v>
      </c>
      <c r="I112" s="37">
        <f t="shared" si="14"/>
        <v>-965.51167122086508</v>
      </c>
      <c r="J112" s="40">
        <f t="shared" si="20"/>
        <v>-202.45648845043868</v>
      </c>
      <c r="K112" s="37">
        <f t="shared" si="15"/>
        <v>-1167.9681596713037</v>
      </c>
      <c r="L112" s="37">
        <f t="shared" si="16"/>
        <v>-24502755.192243114</v>
      </c>
      <c r="M112" s="37">
        <f t="shared" si="17"/>
        <v>-29640695.956138346</v>
      </c>
      <c r="N112" s="41">
        <f>'jan-mai'!M112</f>
        <v>-25232256.852101576</v>
      </c>
      <c r="O112" s="41">
        <f t="shared" si="19"/>
        <v>-4408439.1040367708</v>
      </c>
      <c r="P112" s="4"/>
      <c r="Q112" s="4"/>
      <c r="R112" s="4"/>
      <c r="S112" s="4"/>
      <c r="T112" s="4"/>
    </row>
    <row r="113" spans="1:20" s="34" customFormat="1" x14ac:dyDescent="0.3">
      <c r="A113" s="33">
        <v>627</v>
      </c>
      <c r="B113" s="34" t="s">
        <v>167</v>
      </c>
      <c r="C113" s="36">
        <v>338712</v>
      </c>
      <c r="D113" s="36">
        <v>21038</v>
      </c>
      <c r="E113" s="37">
        <f t="shared" si="11"/>
        <v>16100.009506607092</v>
      </c>
      <c r="F113" s="38">
        <f t="shared" si="18"/>
        <v>0.99070117009927439</v>
      </c>
      <c r="G113" s="39">
        <f t="shared" si="12"/>
        <v>90.669873613050726</v>
      </c>
      <c r="H113" s="39">
        <f t="shared" si="13"/>
        <v>0</v>
      </c>
      <c r="I113" s="37">
        <f t="shared" si="14"/>
        <v>90.669873613050726</v>
      </c>
      <c r="J113" s="40">
        <f t="shared" si="20"/>
        <v>-202.45648845043868</v>
      </c>
      <c r="K113" s="37">
        <f t="shared" si="15"/>
        <v>-111.78661483738796</v>
      </c>
      <c r="L113" s="37">
        <f t="shared" si="16"/>
        <v>1907512.8010713612</v>
      </c>
      <c r="M113" s="37">
        <f t="shared" si="17"/>
        <v>-2351766.802948968</v>
      </c>
      <c r="N113" s="41">
        <f>'jan-mai'!M113</f>
        <v>-3545760.944696696</v>
      </c>
      <c r="O113" s="41">
        <f t="shared" si="19"/>
        <v>1193994.141747728</v>
      </c>
      <c r="P113" s="4"/>
      <c r="Q113" s="4"/>
      <c r="R113" s="4"/>
      <c r="S113" s="4"/>
      <c r="T113" s="4"/>
    </row>
    <row r="114" spans="1:20" s="34" customFormat="1" x14ac:dyDescent="0.3">
      <c r="A114" s="33">
        <v>628</v>
      </c>
      <c r="B114" s="34" t="s">
        <v>168</v>
      </c>
      <c r="C114" s="36">
        <v>135183</v>
      </c>
      <c r="D114" s="36">
        <v>9365</v>
      </c>
      <c r="E114" s="37">
        <f t="shared" si="11"/>
        <v>14434.917245061399</v>
      </c>
      <c r="F114" s="38">
        <f t="shared" si="18"/>
        <v>0.88824105346644866</v>
      </c>
      <c r="G114" s="39">
        <f t="shared" si="12"/>
        <v>1089.7252305404666</v>
      </c>
      <c r="H114" s="39">
        <f t="shared" si="13"/>
        <v>66.883642456595766</v>
      </c>
      <c r="I114" s="37">
        <f t="shared" si="14"/>
        <v>1156.6088729970622</v>
      </c>
      <c r="J114" s="40">
        <f t="shared" si="20"/>
        <v>-202.45648845043868</v>
      </c>
      <c r="K114" s="37">
        <f t="shared" si="15"/>
        <v>954.15238454662358</v>
      </c>
      <c r="L114" s="37">
        <f t="shared" si="16"/>
        <v>10831642.095617488</v>
      </c>
      <c r="M114" s="37">
        <f t="shared" si="17"/>
        <v>8935637.0812791307</v>
      </c>
      <c r="N114" s="41">
        <f>'jan-mai'!M114</f>
        <v>8604192.2133878861</v>
      </c>
      <c r="O114" s="41">
        <f t="shared" si="19"/>
        <v>331444.86789124459</v>
      </c>
      <c r="P114" s="4"/>
      <c r="Q114" s="4"/>
      <c r="R114" s="4"/>
      <c r="S114" s="4"/>
      <c r="T114" s="4"/>
    </row>
    <row r="115" spans="1:20" s="34" customFormat="1" x14ac:dyDescent="0.3">
      <c r="A115" s="33">
        <v>631</v>
      </c>
      <c r="B115" s="34" t="s">
        <v>169</v>
      </c>
      <c r="C115" s="36">
        <v>38595</v>
      </c>
      <c r="D115" s="36">
        <v>2671</v>
      </c>
      <c r="E115" s="37">
        <f t="shared" si="11"/>
        <v>14449.644327967053</v>
      </c>
      <c r="F115" s="38">
        <f t="shared" si="18"/>
        <v>0.88914727269947424</v>
      </c>
      <c r="G115" s="39">
        <f t="shared" si="12"/>
        <v>1080.8889807970738</v>
      </c>
      <c r="H115" s="39">
        <f t="shared" si="13"/>
        <v>61.729163439616784</v>
      </c>
      <c r="I115" s="37">
        <f t="shared" si="14"/>
        <v>1142.6181442366906</v>
      </c>
      <c r="J115" s="40">
        <f t="shared" si="20"/>
        <v>-202.45648845043868</v>
      </c>
      <c r="K115" s="37">
        <f t="shared" si="15"/>
        <v>940.16165578625191</v>
      </c>
      <c r="L115" s="37">
        <f t="shared" si="16"/>
        <v>3051933.0632562004</v>
      </c>
      <c r="M115" s="37">
        <f t="shared" si="17"/>
        <v>2511171.782605079</v>
      </c>
      <c r="N115" s="41">
        <f>'jan-mai'!M115</f>
        <v>1986451.1854734735</v>
      </c>
      <c r="O115" s="41">
        <f t="shared" si="19"/>
        <v>524720.59713160549</v>
      </c>
      <c r="P115" s="4"/>
      <c r="Q115" s="4"/>
      <c r="R115" s="4"/>
      <c r="S115" s="4"/>
      <c r="T115" s="4"/>
    </row>
    <row r="116" spans="1:20" s="34" customFormat="1" x14ac:dyDescent="0.3">
      <c r="A116" s="33">
        <v>632</v>
      </c>
      <c r="B116" s="34" t="s">
        <v>170</v>
      </c>
      <c r="C116" s="36">
        <v>21044</v>
      </c>
      <c r="D116" s="36">
        <v>1375</v>
      </c>
      <c r="E116" s="37">
        <f t="shared" si="11"/>
        <v>15304.727272727272</v>
      </c>
      <c r="F116" s="38">
        <f t="shared" si="18"/>
        <v>0.94176411578632069</v>
      </c>
      <c r="G116" s="39">
        <f t="shared" si="12"/>
        <v>567.8392139409425</v>
      </c>
      <c r="H116" s="39">
        <f t="shared" si="13"/>
        <v>0</v>
      </c>
      <c r="I116" s="37">
        <f t="shared" si="14"/>
        <v>567.8392139409425</v>
      </c>
      <c r="J116" s="40">
        <f t="shared" si="20"/>
        <v>-202.45648845043868</v>
      </c>
      <c r="K116" s="37">
        <f t="shared" si="15"/>
        <v>365.38272549050384</v>
      </c>
      <c r="L116" s="37">
        <f t="shared" si="16"/>
        <v>780778.91916879592</v>
      </c>
      <c r="M116" s="37">
        <f t="shared" si="17"/>
        <v>502401.24754944281</v>
      </c>
      <c r="N116" s="41">
        <f>'jan-mai'!M116</f>
        <v>316674.22288440081</v>
      </c>
      <c r="O116" s="41">
        <f t="shared" si="19"/>
        <v>185727.024665042</v>
      </c>
      <c r="P116" s="4"/>
      <c r="Q116" s="4"/>
      <c r="R116" s="4"/>
      <c r="S116" s="4"/>
      <c r="T116" s="4"/>
    </row>
    <row r="117" spans="1:20" s="34" customFormat="1" x14ac:dyDescent="0.3">
      <c r="A117" s="33">
        <v>633</v>
      </c>
      <c r="B117" s="34" t="s">
        <v>171</v>
      </c>
      <c r="C117" s="36">
        <v>58849</v>
      </c>
      <c r="D117" s="36">
        <v>2541</v>
      </c>
      <c r="E117" s="37">
        <f t="shared" si="11"/>
        <v>23159.779614325067</v>
      </c>
      <c r="F117" s="38">
        <f t="shared" si="18"/>
        <v>1.4251184605659566</v>
      </c>
      <c r="G117" s="39">
        <f t="shared" si="12"/>
        <v>-4145.1921910177343</v>
      </c>
      <c r="H117" s="39">
        <f t="shared" si="13"/>
        <v>0</v>
      </c>
      <c r="I117" s="37">
        <f t="shared" si="14"/>
        <v>-4145.1921910177343</v>
      </c>
      <c r="J117" s="40">
        <f t="shared" si="20"/>
        <v>-202.45648845043868</v>
      </c>
      <c r="K117" s="37">
        <f t="shared" si="15"/>
        <v>-4347.6486794681732</v>
      </c>
      <c r="L117" s="37">
        <f t="shared" si="16"/>
        <v>-10532933.357376063</v>
      </c>
      <c r="M117" s="37">
        <f t="shared" si="17"/>
        <v>-11047375.294528628</v>
      </c>
      <c r="N117" s="41">
        <f>'jan-mai'!M117</f>
        <v>-11696531.636109628</v>
      </c>
      <c r="O117" s="41">
        <f t="shared" si="19"/>
        <v>649156.34158100002</v>
      </c>
      <c r="P117" s="4"/>
      <c r="Q117" s="4"/>
      <c r="R117" s="4"/>
      <c r="S117" s="4"/>
      <c r="T117" s="4"/>
    </row>
    <row r="118" spans="1:20" s="34" customFormat="1" x14ac:dyDescent="0.3">
      <c r="A118" s="33">
        <v>701</v>
      </c>
      <c r="B118" s="34" t="s">
        <v>172</v>
      </c>
      <c r="C118" s="36">
        <v>353696</v>
      </c>
      <c r="D118" s="36">
        <v>26903</v>
      </c>
      <c r="E118" s="37">
        <f t="shared" si="11"/>
        <v>13147.083968330669</v>
      </c>
      <c r="F118" s="38">
        <f t="shared" si="18"/>
        <v>0.80899526583965686</v>
      </c>
      <c r="G118" s="39">
        <f t="shared" si="12"/>
        <v>1862.425196578904</v>
      </c>
      <c r="H118" s="39">
        <f t="shared" si="13"/>
        <v>517.62528931235101</v>
      </c>
      <c r="I118" s="37">
        <f t="shared" si="14"/>
        <v>2380.050485891255</v>
      </c>
      <c r="J118" s="40">
        <f t="shared" si="20"/>
        <v>-202.45648845043868</v>
      </c>
      <c r="K118" s="37">
        <f t="shared" si="15"/>
        <v>2177.5939974408161</v>
      </c>
      <c r="L118" s="37">
        <f t="shared" si="16"/>
        <v>64030498.221932434</v>
      </c>
      <c r="M118" s="37">
        <f t="shared" si="17"/>
        <v>58583811.313150279</v>
      </c>
      <c r="N118" s="41">
        <f>'jan-mai'!M118</f>
        <v>49270105.575736754</v>
      </c>
      <c r="O118" s="41">
        <f t="shared" si="19"/>
        <v>9313705.7374135256</v>
      </c>
      <c r="P118" s="4"/>
      <c r="Q118" s="4"/>
      <c r="R118" s="4"/>
      <c r="S118" s="4"/>
      <c r="T118" s="4"/>
    </row>
    <row r="119" spans="1:20" s="34" customFormat="1" x14ac:dyDescent="0.3">
      <c r="A119" s="33">
        <v>702</v>
      </c>
      <c r="B119" s="34" t="s">
        <v>173</v>
      </c>
      <c r="C119" s="36">
        <v>147189</v>
      </c>
      <c r="D119" s="36">
        <v>10661</v>
      </c>
      <c r="E119" s="37">
        <f t="shared" si="11"/>
        <v>13806.303348653972</v>
      </c>
      <c r="F119" s="38">
        <f t="shared" si="18"/>
        <v>0.84955980160408606</v>
      </c>
      <c r="G119" s="39">
        <f t="shared" si="12"/>
        <v>1466.8935683849227</v>
      </c>
      <c r="H119" s="39">
        <f t="shared" si="13"/>
        <v>286.89850619919525</v>
      </c>
      <c r="I119" s="37">
        <f t="shared" si="14"/>
        <v>1753.7920745841179</v>
      </c>
      <c r="J119" s="40">
        <f t="shared" si="20"/>
        <v>-202.45648845043868</v>
      </c>
      <c r="K119" s="37">
        <f t="shared" si="15"/>
        <v>1551.3355861336793</v>
      </c>
      <c r="L119" s="37">
        <f t="shared" si="16"/>
        <v>18697177.307141282</v>
      </c>
      <c r="M119" s="37">
        <f t="shared" si="17"/>
        <v>16538788.683771154</v>
      </c>
      <c r="N119" s="41">
        <f>'jan-mai'!M119</f>
        <v>14467904.712966187</v>
      </c>
      <c r="O119" s="41">
        <f t="shared" si="19"/>
        <v>2070883.970804967</v>
      </c>
      <c r="P119" s="4"/>
      <c r="Q119" s="4"/>
      <c r="R119" s="4"/>
      <c r="S119" s="4"/>
      <c r="T119" s="4"/>
    </row>
    <row r="120" spans="1:20" s="34" customFormat="1" x14ac:dyDescent="0.3">
      <c r="A120" s="33">
        <v>704</v>
      </c>
      <c r="B120" s="34" t="s">
        <v>174</v>
      </c>
      <c r="C120" s="36">
        <v>650049</v>
      </c>
      <c r="D120" s="36">
        <v>41920</v>
      </c>
      <c r="E120" s="37">
        <f t="shared" si="11"/>
        <v>15506.894083969466</v>
      </c>
      <c r="F120" s="38">
        <f t="shared" si="18"/>
        <v>0.95420428834464666</v>
      </c>
      <c r="G120" s="39">
        <f t="shared" si="12"/>
        <v>446.53912719562612</v>
      </c>
      <c r="H120" s="39">
        <f t="shared" si="13"/>
        <v>0</v>
      </c>
      <c r="I120" s="37">
        <f t="shared" si="14"/>
        <v>446.53912719562612</v>
      </c>
      <c r="J120" s="40">
        <f t="shared" si="20"/>
        <v>-202.45648845043868</v>
      </c>
      <c r="K120" s="37">
        <f t="shared" si="15"/>
        <v>244.08263874518744</v>
      </c>
      <c r="L120" s="37">
        <f t="shared" si="16"/>
        <v>18718920.212040648</v>
      </c>
      <c r="M120" s="37">
        <f t="shared" si="17"/>
        <v>10231944.216198258</v>
      </c>
      <c r="N120" s="41">
        <f>'jan-mai'!M120</f>
        <v>9135843.2169556841</v>
      </c>
      <c r="O120" s="41">
        <f t="shared" si="19"/>
        <v>1096100.999242574</v>
      </c>
      <c r="P120" s="4"/>
      <c r="Q120" s="4"/>
      <c r="R120" s="4"/>
      <c r="S120" s="4"/>
      <c r="T120" s="4"/>
    </row>
    <row r="121" spans="1:20" s="34" customFormat="1" x14ac:dyDescent="0.3">
      <c r="A121" s="33">
        <v>706</v>
      </c>
      <c r="B121" s="34" t="s">
        <v>175</v>
      </c>
      <c r="C121" s="36">
        <v>656121</v>
      </c>
      <c r="D121" s="36">
        <v>45281</v>
      </c>
      <c r="E121" s="37">
        <f t="shared" si="11"/>
        <v>14489.984761820631</v>
      </c>
      <c r="F121" s="38">
        <f t="shared" si="18"/>
        <v>0.89162958893690569</v>
      </c>
      <c r="G121" s="39">
        <f t="shared" si="12"/>
        <v>1056.6847204849269</v>
      </c>
      <c r="H121" s="39">
        <f t="shared" si="13"/>
        <v>47.61001159086436</v>
      </c>
      <c r="I121" s="37">
        <f t="shared" si="14"/>
        <v>1104.2947320757912</v>
      </c>
      <c r="J121" s="40">
        <f t="shared" si="20"/>
        <v>-202.45648845043868</v>
      </c>
      <c r="K121" s="37">
        <f t="shared" si="15"/>
        <v>901.83824362535256</v>
      </c>
      <c r="L121" s="37">
        <f t="shared" si="16"/>
        <v>50003569.7631239</v>
      </c>
      <c r="M121" s="37">
        <f t="shared" si="17"/>
        <v>40836137.509599589</v>
      </c>
      <c r="N121" s="41">
        <f>'jan-mai'!M121</f>
        <v>36286361.298923329</v>
      </c>
      <c r="O121" s="41">
        <f t="shared" si="19"/>
        <v>4549776.2106762603</v>
      </c>
      <c r="P121" s="4"/>
      <c r="Q121" s="4"/>
      <c r="R121" s="4"/>
      <c r="S121" s="4"/>
      <c r="T121" s="4"/>
    </row>
    <row r="122" spans="1:20" s="34" customFormat="1" x14ac:dyDescent="0.3">
      <c r="A122" s="33">
        <v>709</v>
      </c>
      <c r="B122" s="34" t="s">
        <v>176</v>
      </c>
      <c r="C122" s="36">
        <v>614440</v>
      </c>
      <c r="D122" s="36">
        <v>43506</v>
      </c>
      <c r="E122" s="37">
        <f t="shared" si="11"/>
        <v>14123.109456166965</v>
      </c>
      <c r="F122" s="38">
        <f t="shared" si="18"/>
        <v>0.86905421129862181</v>
      </c>
      <c r="G122" s="39">
        <f t="shared" si="12"/>
        <v>1276.8099038771265</v>
      </c>
      <c r="H122" s="39">
        <f t="shared" si="13"/>
        <v>176.01636856964751</v>
      </c>
      <c r="I122" s="37">
        <f t="shared" si="14"/>
        <v>1452.8262724467741</v>
      </c>
      <c r="J122" s="40">
        <f t="shared" si="20"/>
        <v>-202.45648845043868</v>
      </c>
      <c r="K122" s="37">
        <f t="shared" si="15"/>
        <v>1250.3697839963354</v>
      </c>
      <c r="L122" s="37">
        <f t="shared" si="16"/>
        <v>63206659.80906935</v>
      </c>
      <c r="M122" s="37">
        <f t="shared" si="17"/>
        <v>54398587.822544567</v>
      </c>
      <c r="N122" s="41">
        <f>'jan-mai'!M122</f>
        <v>49770078.631676868</v>
      </c>
      <c r="O122" s="41">
        <f t="shared" si="19"/>
        <v>4628509.1908676997</v>
      </c>
      <c r="P122" s="4"/>
      <c r="Q122" s="4"/>
      <c r="R122" s="4"/>
      <c r="S122" s="4"/>
      <c r="T122" s="4"/>
    </row>
    <row r="123" spans="1:20" s="34" customFormat="1" x14ac:dyDescent="0.3">
      <c r="A123" s="33">
        <v>711</v>
      </c>
      <c r="B123" s="34" t="s">
        <v>177</v>
      </c>
      <c r="C123" s="36">
        <v>89715</v>
      </c>
      <c r="D123" s="36">
        <v>6601</v>
      </c>
      <c r="E123" s="37">
        <f t="shared" si="11"/>
        <v>13591.122557188304</v>
      </c>
      <c r="F123" s="38">
        <f t="shared" si="18"/>
        <v>0.83631882421208881</v>
      </c>
      <c r="G123" s="39">
        <f t="shared" si="12"/>
        <v>1596.0020432643232</v>
      </c>
      <c r="H123" s="39">
        <f t="shared" si="13"/>
        <v>362.21178321217883</v>
      </c>
      <c r="I123" s="37">
        <f t="shared" si="14"/>
        <v>1958.2138264765022</v>
      </c>
      <c r="J123" s="40">
        <f t="shared" si="20"/>
        <v>-202.45648845043868</v>
      </c>
      <c r="K123" s="37">
        <f t="shared" si="15"/>
        <v>1755.7573380260635</v>
      </c>
      <c r="L123" s="37">
        <f t="shared" si="16"/>
        <v>12926169.468571391</v>
      </c>
      <c r="M123" s="37">
        <f t="shared" si="17"/>
        <v>11589754.188310046</v>
      </c>
      <c r="N123" s="41">
        <f>'jan-mai'!M123</f>
        <v>9507858.3022502437</v>
      </c>
      <c r="O123" s="41">
        <f t="shared" si="19"/>
        <v>2081895.886059802</v>
      </c>
      <c r="P123" s="4"/>
      <c r="Q123" s="4"/>
      <c r="R123" s="4"/>
      <c r="S123" s="4"/>
      <c r="T123" s="4"/>
    </row>
    <row r="124" spans="1:20" s="34" customFormat="1" x14ac:dyDescent="0.3">
      <c r="A124" s="33">
        <v>713</v>
      </c>
      <c r="B124" s="34" t="s">
        <v>178</v>
      </c>
      <c r="C124" s="36">
        <v>131459</v>
      </c>
      <c r="D124" s="36">
        <v>9149</v>
      </c>
      <c r="E124" s="37">
        <f t="shared" si="11"/>
        <v>14368.674172040661</v>
      </c>
      <c r="F124" s="38">
        <f t="shared" si="18"/>
        <v>0.88416483910609789</v>
      </c>
      <c r="G124" s="39">
        <f t="shared" si="12"/>
        <v>1129.4710743529092</v>
      </c>
      <c r="H124" s="39">
        <f t="shared" si="13"/>
        <v>90.068718013854038</v>
      </c>
      <c r="I124" s="37">
        <f t="shared" si="14"/>
        <v>1219.5397923667633</v>
      </c>
      <c r="J124" s="40">
        <f t="shared" si="20"/>
        <v>-202.45648845043868</v>
      </c>
      <c r="K124" s="37">
        <f t="shared" si="15"/>
        <v>1017.0833039163247</v>
      </c>
      <c r="L124" s="37">
        <f t="shared" si="16"/>
        <v>11157569.560363518</v>
      </c>
      <c r="M124" s="37">
        <f t="shared" si="17"/>
        <v>9305295.1475304551</v>
      </c>
      <c r="N124" s="41">
        <f>'jan-mai'!M124</f>
        <v>8449448.4634581693</v>
      </c>
      <c r="O124" s="41">
        <f t="shared" si="19"/>
        <v>855846.68407228589</v>
      </c>
      <c r="P124" s="4"/>
      <c r="Q124" s="4"/>
      <c r="R124" s="4"/>
      <c r="S124" s="4"/>
      <c r="T124" s="4"/>
    </row>
    <row r="125" spans="1:20" s="34" customFormat="1" x14ac:dyDescent="0.3">
      <c r="A125" s="33">
        <v>714</v>
      </c>
      <c r="B125" s="34" t="s">
        <v>179</v>
      </c>
      <c r="C125" s="36">
        <v>41350</v>
      </c>
      <c r="D125" s="36">
        <v>3114</v>
      </c>
      <c r="E125" s="37">
        <f t="shared" si="11"/>
        <v>13278.741168914579</v>
      </c>
      <c r="F125" s="38">
        <f t="shared" si="18"/>
        <v>0.81709668606657948</v>
      </c>
      <c r="G125" s="39">
        <f t="shared" si="12"/>
        <v>1783.4308762285582</v>
      </c>
      <c r="H125" s="39">
        <f t="shared" si="13"/>
        <v>471.54526910798256</v>
      </c>
      <c r="I125" s="37">
        <f t="shared" si="14"/>
        <v>2254.9761453365409</v>
      </c>
      <c r="J125" s="40">
        <f t="shared" si="20"/>
        <v>-202.45648845043868</v>
      </c>
      <c r="K125" s="37">
        <f t="shared" si="15"/>
        <v>2052.519656886102</v>
      </c>
      <c r="L125" s="37">
        <f t="shared" si="16"/>
        <v>7021995.7165779881</v>
      </c>
      <c r="M125" s="37">
        <f t="shared" si="17"/>
        <v>6391546.2115433216</v>
      </c>
      <c r="N125" s="41">
        <f>'jan-mai'!M125</f>
        <v>5540847.3948200652</v>
      </c>
      <c r="O125" s="41">
        <f t="shared" si="19"/>
        <v>850698.81672325637</v>
      </c>
      <c r="P125" s="4"/>
      <c r="Q125" s="4"/>
      <c r="R125" s="4"/>
      <c r="S125" s="4"/>
      <c r="T125" s="4"/>
    </row>
    <row r="126" spans="1:20" s="34" customFormat="1" x14ac:dyDescent="0.3">
      <c r="A126" s="33">
        <v>716</v>
      </c>
      <c r="B126" s="34" t="s">
        <v>180</v>
      </c>
      <c r="C126" s="36">
        <v>125209</v>
      </c>
      <c r="D126" s="36">
        <v>9253</v>
      </c>
      <c r="E126" s="37">
        <f t="shared" si="11"/>
        <v>13531.719442343025</v>
      </c>
      <c r="F126" s="38">
        <f t="shared" si="18"/>
        <v>0.83266350119127885</v>
      </c>
      <c r="G126" s="39">
        <f t="shared" si="12"/>
        <v>1631.6439121714909</v>
      </c>
      <c r="H126" s="39">
        <f t="shared" si="13"/>
        <v>383.00287340802669</v>
      </c>
      <c r="I126" s="37">
        <f t="shared" si="14"/>
        <v>2014.6467855795177</v>
      </c>
      <c r="J126" s="40">
        <f t="shared" si="20"/>
        <v>-202.45648845043868</v>
      </c>
      <c r="K126" s="37">
        <f t="shared" si="15"/>
        <v>1812.190297129079</v>
      </c>
      <c r="L126" s="37">
        <f t="shared" si="16"/>
        <v>18641526.706967276</v>
      </c>
      <c r="M126" s="37">
        <f t="shared" si="17"/>
        <v>16768196.819335368</v>
      </c>
      <c r="N126" s="41">
        <f>'jan-mai'!M126</f>
        <v>14112839.898609517</v>
      </c>
      <c r="O126" s="41">
        <f t="shared" si="19"/>
        <v>2655356.9207258504</v>
      </c>
      <c r="P126" s="4"/>
      <c r="Q126" s="4"/>
      <c r="R126" s="4"/>
      <c r="S126" s="4"/>
      <c r="T126" s="4"/>
    </row>
    <row r="127" spans="1:20" s="34" customFormat="1" x14ac:dyDescent="0.3">
      <c r="A127" s="33">
        <v>719</v>
      </c>
      <c r="B127" s="34" t="s">
        <v>181</v>
      </c>
      <c r="C127" s="36">
        <v>72748</v>
      </c>
      <c r="D127" s="36">
        <v>5860</v>
      </c>
      <c r="E127" s="37">
        <f t="shared" si="11"/>
        <v>12414.334470989761</v>
      </c>
      <c r="F127" s="38">
        <f t="shared" si="18"/>
        <v>0.76390611330795277</v>
      </c>
      <c r="G127" s="39">
        <f t="shared" si="12"/>
        <v>2302.0748949834492</v>
      </c>
      <c r="H127" s="39">
        <f t="shared" si="13"/>
        <v>774.08761338166892</v>
      </c>
      <c r="I127" s="37">
        <f t="shared" si="14"/>
        <v>3076.1625083651179</v>
      </c>
      <c r="J127" s="40">
        <f t="shared" si="20"/>
        <v>-202.45648845043868</v>
      </c>
      <c r="K127" s="37">
        <f t="shared" si="15"/>
        <v>2873.706019914679</v>
      </c>
      <c r="L127" s="37">
        <f t="shared" si="16"/>
        <v>18026312.29901959</v>
      </c>
      <c r="M127" s="37">
        <f t="shared" si="17"/>
        <v>16839917.27670002</v>
      </c>
      <c r="N127" s="41">
        <f>'jan-mai'!M127</f>
        <v>13524044.326796908</v>
      </c>
      <c r="O127" s="41">
        <f t="shared" si="19"/>
        <v>3315872.9499031119</v>
      </c>
      <c r="P127" s="4"/>
      <c r="Q127" s="4"/>
      <c r="R127" s="4"/>
      <c r="S127" s="4"/>
      <c r="T127" s="4"/>
    </row>
    <row r="128" spans="1:20" s="34" customFormat="1" x14ac:dyDescent="0.3">
      <c r="A128" s="33">
        <v>720</v>
      </c>
      <c r="B128" s="34" t="s">
        <v>182</v>
      </c>
      <c r="C128" s="36">
        <v>155757</v>
      </c>
      <c r="D128" s="36">
        <v>11506</v>
      </c>
      <c r="E128" s="37">
        <f t="shared" si="11"/>
        <v>13537.024161307145</v>
      </c>
      <c r="F128" s="38">
        <f t="shared" si="18"/>
        <v>0.83298992281746764</v>
      </c>
      <c r="G128" s="39">
        <f t="shared" si="12"/>
        <v>1628.4610807930187</v>
      </c>
      <c r="H128" s="39">
        <f t="shared" si="13"/>
        <v>381.14622177058459</v>
      </c>
      <c r="I128" s="37">
        <f t="shared" si="14"/>
        <v>2009.6073025636033</v>
      </c>
      <c r="J128" s="40">
        <f t="shared" si="20"/>
        <v>-202.45648845043868</v>
      </c>
      <c r="K128" s="37">
        <f t="shared" si="15"/>
        <v>1807.1508141131646</v>
      </c>
      <c r="L128" s="37">
        <f t="shared" si="16"/>
        <v>23122541.62329682</v>
      </c>
      <c r="M128" s="37">
        <f t="shared" si="17"/>
        <v>20793077.267186072</v>
      </c>
      <c r="N128" s="41">
        <f>'jan-mai'!M128</f>
        <v>17507810.123570856</v>
      </c>
      <c r="O128" s="41">
        <f t="shared" si="19"/>
        <v>3285267.143615216</v>
      </c>
      <c r="P128" s="4"/>
      <c r="Q128" s="4"/>
      <c r="R128" s="4"/>
      <c r="S128" s="4"/>
      <c r="T128" s="4"/>
    </row>
    <row r="129" spans="1:20" s="34" customFormat="1" x14ac:dyDescent="0.3">
      <c r="A129" s="33">
        <v>722</v>
      </c>
      <c r="B129" s="34" t="s">
        <v>183</v>
      </c>
      <c r="C129" s="36">
        <v>351001</v>
      </c>
      <c r="D129" s="36">
        <v>21483</v>
      </c>
      <c r="E129" s="37">
        <f t="shared" si="11"/>
        <v>16338.546757901597</v>
      </c>
      <c r="F129" s="38">
        <f t="shared" si="18"/>
        <v>1.0053793685110672</v>
      </c>
      <c r="G129" s="39">
        <f t="shared" si="12"/>
        <v>-52.45247716365229</v>
      </c>
      <c r="H129" s="39">
        <f t="shared" si="13"/>
        <v>0</v>
      </c>
      <c r="I129" s="37">
        <f t="shared" si="14"/>
        <v>-52.45247716365229</v>
      </c>
      <c r="J129" s="40">
        <f t="shared" si="20"/>
        <v>-202.45648845043868</v>
      </c>
      <c r="K129" s="37">
        <f t="shared" si="15"/>
        <v>-254.90896561409096</v>
      </c>
      <c r="L129" s="37">
        <f t="shared" si="16"/>
        <v>-1126836.5669067421</v>
      </c>
      <c r="M129" s="37">
        <f t="shared" si="17"/>
        <v>-5476209.3082875162</v>
      </c>
      <c r="N129" s="41">
        <f>'jan-mai'!M129</f>
        <v>-5601894.7416541073</v>
      </c>
      <c r="O129" s="41">
        <f t="shared" si="19"/>
        <v>125685.43336659111</v>
      </c>
      <c r="P129" s="4"/>
      <c r="Q129" s="4"/>
      <c r="R129" s="4"/>
      <c r="S129" s="4"/>
      <c r="T129" s="4"/>
    </row>
    <row r="130" spans="1:20" s="34" customFormat="1" x14ac:dyDescent="0.3">
      <c r="A130" s="33">
        <v>723</v>
      </c>
      <c r="B130" s="34" t="s">
        <v>184</v>
      </c>
      <c r="C130" s="36">
        <v>78795</v>
      </c>
      <c r="D130" s="36">
        <v>4962</v>
      </c>
      <c r="E130" s="37">
        <f t="shared" si="11"/>
        <v>15879.68561064087</v>
      </c>
      <c r="F130" s="38">
        <f t="shared" si="18"/>
        <v>0.97714371589746218</v>
      </c>
      <c r="G130" s="39">
        <f t="shared" si="12"/>
        <v>222.86421119278347</v>
      </c>
      <c r="H130" s="39">
        <f t="shared" si="13"/>
        <v>0</v>
      </c>
      <c r="I130" s="37">
        <f t="shared" si="14"/>
        <v>222.86421119278347</v>
      </c>
      <c r="J130" s="40">
        <f t="shared" si="20"/>
        <v>-202.45648845043868</v>
      </c>
      <c r="K130" s="37">
        <f t="shared" si="15"/>
        <v>20.407722742344788</v>
      </c>
      <c r="L130" s="37">
        <f t="shared" si="16"/>
        <v>1105852.2159385916</v>
      </c>
      <c r="M130" s="37">
        <f t="shared" si="17"/>
        <v>101263.12024751483</v>
      </c>
      <c r="N130" s="41">
        <f>'jan-mai'!M130</f>
        <v>621709.88651083712</v>
      </c>
      <c r="O130" s="41">
        <f t="shared" si="19"/>
        <v>-520446.76626332232</v>
      </c>
      <c r="P130" s="4"/>
      <c r="Q130" s="4"/>
      <c r="R130" s="4"/>
      <c r="S130" s="4"/>
      <c r="T130" s="4"/>
    </row>
    <row r="131" spans="1:20" s="34" customFormat="1" x14ac:dyDescent="0.3">
      <c r="A131" s="33">
        <v>728</v>
      </c>
      <c r="B131" s="34" t="s">
        <v>185</v>
      </c>
      <c r="C131" s="36">
        <v>33391</v>
      </c>
      <c r="D131" s="36">
        <v>2463</v>
      </c>
      <c r="E131" s="37">
        <f t="shared" si="11"/>
        <v>13557.044254973609</v>
      </c>
      <c r="F131" s="38">
        <f t="shared" si="18"/>
        <v>0.83422184322178317</v>
      </c>
      <c r="G131" s="39">
        <f t="shared" si="12"/>
        <v>1616.4490245931404</v>
      </c>
      <c r="H131" s="39">
        <f t="shared" si="13"/>
        <v>374.13918898732214</v>
      </c>
      <c r="I131" s="37">
        <f t="shared" si="14"/>
        <v>1990.5882135804625</v>
      </c>
      <c r="J131" s="40">
        <f t="shared" si="20"/>
        <v>-202.45648845043868</v>
      </c>
      <c r="K131" s="37">
        <f t="shared" si="15"/>
        <v>1788.1317251300238</v>
      </c>
      <c r="L131" s="37">
        <f t="shared" si="16"/>
        <v>4902818.7700486789</v>
      </c>
      <c r="M131" s="37">
        <f t="shared" si="17"/>
        <v>4404168.4389952486</v>
      </c>
      <c r="N131" s="41">
        <f>'jan-mai'!M131</f>
        <v>4122118.315170784</v>
      </c>
      <c r="O131" s="41">
        <f t="shared" si="19"/>
        <v>282050.12382446462</v>
      </c>
      <c r="P131" s="4"/>
      <c r="Q131" s="4"/>
      <c r="R131" s="4"/>
      <c r="S131" s="4"/>
      <c r="T131" s="4"/>
    </row>
    <row r="132" spans="1:20" s="34" customFormat="1" x14ac:dyDescent="0.3">
      <c r="A132" s="33">
        <v>805</v>
      </c>
      <c r="B132" s="34" t="s">
        <v>186</v>
      </c>
      <c r="C132" s="36">
        <v>518190</v>
      </c>
      <c r="D132" s="36">
        <v>35755</v>
      </c>
      <c r="E132" s="37">
        <f t="shared" si="11"/>
        <v>14492.798210040553</v>
      </c>
      <c r="F132" s="38">
        <f t="shared" si="18"/>
        <v>0.89180271221626439</v>
      </c>
      <c r="G132" s="39">
        <f t="shared" si="12"/>
        <v>1054.9966515529736</v>
      </c>
      <c r="H132" s="39">
        <f t="shared" si="13"/>
        <v>46.625304713891637</v>
      </c>
      <c r="I132" s="37">
        <f t="shared" si="14"/>
        <v>1101.6219562668653</v>
      </c>
      <c r="J132" s="40">
        <f t="shared" si="20"/>
        <v>-202.45648845043868</v>
      </c>
      <c r="K132" s="37">
        <f t="shared" si="15"/>
        <v>899.1654678164266</v>
      </c>
      <c r="L132" s="37">
        <f t="shared" si="16"/>
        <v>39388493.046321765</v>
      </c>
      <c r="M132" s="37">
        <f t="shared" si="17"/>
        <v>32149661.301776335</v>
      </c>
      <c r="N132" s="41">
        <f>'jan-mai'!M132</f>
        <v>28268868.883041557</v>
      </c>
      <c r="O132" s="41">
        <f t="shared" si="19"/>
        <v>3880792.4187347777</v>
      </c>
      <c r="P132" s="4"/>
      <c r="Q132" s="4"/>
      <c r="R132" s="4"/>
      <c r="S132" s="4"/>
      <c r="T132" s="4"/>
    </row>
    <row r="133" spans="1:20" s="34" customFormat="1" x14ac:dyDescent="0.3">
      <c r="A133" s="33">
        <v>806</v>
      </c>
      <c r="B133" s="34" t="s">
        <v>187</v>
      </c>
      <c r="C133" s="36">
        <v>727188</v>
      </c>
      <c r="D133" s="36">
        <v>53745</v>
      </c>
      <c r="E133" s="37">
        <f t="shared" si="11"/>
        <v>13530.337705833101</v>
      </c>
      <c r="F133" s="38">
        <f t="shared" si="18"/>
        <v>0.83257847714352362</v>
      </c>
      <c r="G133" s="39">
        <f t="shared" si="12"/>
        <v>1632.4729540774454</v>
      </c>
      <c r="H133" s="39">
        <f t="shared" si="13"/>
        <v>383.48648118650004</v>
      </c>
      <c r="I133" s="37">
        <f t="shared" si="14"/>
        <v>2015.9594352639454</v>
      </c>
      <c r="J133" s="40">
        <f t="shared" si="20"/>
        <v>-202.45648845043868</v>
      </c>
      <c r="K133" s="37">
        <f t="shared" si="15"/>
        <v>1813.5029468135067</v>
      </c>
      <c r="L133" s="37">
        <f t="shared" si="16"/>
        <v>108347739.84826075</v>
      </c>
      <c r="M133" s="37">
        <f t="shared" si="17"/>
        <v>97466715.876491919</v>
      </c>
      <c r="N133" s="41">
        <f>'jan-mai'!M133</f>
        <v>79007321.944317356</v>
      </c>
      <c r="O133" s="41">
        <f t="shared" si="19"/>
        <v>18459393.932174563</v>
      </c>
      <c r="P133" s="4"/>
      <c r="Q133" s="4"/>
      <c r="R133" s="4"/>
      <c r="S133" s="4"/>
      <c r="T133" s="4"/>
    </row>
    <row r="134" spans="1:20" s="34" customFormat="1" x14ac:dyDescent="0.3">
      <c r="A134" s="33">
        <v>807</v>
      </c>
      <c r="B134" s="34" t="s">
        <v>188</v>
      </c>
      <c r="C134" s="36">
        <v>172959</v>
      </c>
      <c r="D134" s="36">
        <v>12599</v>
      </c>
      <c r="E134" s="37">
        <f t="shared" si="11"/>
        <v>13727.994285260735</v>
      </c>
      <c r="F134" s="38">
        <f t="shared" si="18"/>
        <v>0.84474111620509784</v>
      </c>
      <c r="G134" s="39">
        <f t="shared" si="12"/>
        <v>1513.8790064208649</v>
      </c>
      <c r="H134" s="39">
        <f t="shared" si="13"/>
        <v>314.3066783868282</v>
      </c>
      <c r="I134" s="37">
        <f t="shared" si="14"/>
        <v>1828.1856848076932</v>
      </c>
      <c r="J134" s="40">
        <f t="shared" si="20"/>
        <v>-202.45648845043868</v>
      </c>
      <c r="K134" s="37">
        <f t="shared" si="15"/>
        <v>1625.7291963572545</v>
      </c>
      <c r="L134" s="37">
        <f t="shared" si="16"/>
        <v>23033311.442892127</v>
      </c>
      <c r="M134" s="37">
        <f t="shared" si="17"/>
        <v>20482562.144905049</v>
      </c>
      <c r="N134" s="41">
        <f>'jan-mai'!M134</f>
        <v>15372802.802613357</v>
      </c>
      <c r="O134" s="41">
        <f t="shared" si="19"/>
        <v>5109759.3422916923</v>
      </c>
      <c r="P134" s="4"/>
      <c r="Q134" s="4"/>
      <c r="R134" s="4"/>
      <c r="S134" s="4"/>
      <c r="T134" s="4"/>
    </row>
    <row r="135" spans="1:20" s="34" customFormat="1" x14ac:dyDescent="0.3">
      <c r="A135" s="33">
        <v>811</v>
      </c>
      <c r="B135" s="34" t="s">
        <v>189</v>
      </c>
      <c r="C135" s="36">
        <v>30281</v>
      </c>
      <c r="D135" s="36">
        <v>2361</v>
      </c>
      <c r="E135" s="37">
        <f t="shared" si="11"/>
        <v>12825.497670478611</v>
      </c>
      <c r="F135" s="38">
        <f t="shared" si="18"/>
        <v>0.7892067109671157</v>
      </c>
      <c r="G135" s="39">
        <f t="shared" si="12"/>
        <v>2055.3769752901389</v>
      </c>
      <c r="H135" s="39">
        <f t="shared" si="13"/>
        <v>630.18049356057134</v>
      </c>
      <c r="I135" s="37">
        <f t="shared" si="14"/>
        <v>2685.5574688507104</v>
      </c>
      <c r="J135" s="40">
        <f t="shared" si="20"/>
        <v>-202.45648845043868</v>
      </c>
      <c r="K135" s="37">
        <f t="shared" si="15"/>
        <v>2483.1009804002715</v>
      </c>
      <c r="L135" s="37">
        <f t="shared" si="16"/>
        <v>6340601.1839565272</v>
      </c>
      <c r="M135" s="37">
        <f t="shared" si="17"/>
        <v>5862601.414725041</v>
      </c>
      <c r="N135" s="41">
        <f>'jan-mai'!M135</f>
        <v>5016092.0999261951</v>
      </c>
      <c r="O135" s="41">
        <f t="shared" si="19"/>
        <v>846509.31479884591</v>
      </c>
      <c r="P135" s="4"/>
      <c r="Q135" s="4"/>
      <c r="R135" s="4"/>
      <c r="S135" s="4"/>
      <c r="T135" s="4"/>
    </row>
    <row r="136" spans="1:20" s="34" customFormat="1" x14ac:dyDescent="0.3">
      <c r="A136" s="33">
        <v>814</v>
      </c>
      <c r="B136" s="34" t="s">
        <v>190</v>
      </c>
      <c r="C136" s="36">
        <v>199550</v>
      </c>
      <c r="D136" s="36">
        <v>14140</v>
      </c>
      <c r="E136" s="37">
        <f t="shared" ref="E136:E199" si="21">(C136*1000)/D136</f>
        <v>14112.446958981613</v>
      </c>
      <c r="F136" s="38">
        <f t="shared" si="18"/>
        <v>0.86839810308742016</v>
      </c>
      <c r="G136" s="39">
        <f t="shared" ref="G136:G199" si="22">(E$437-E136)*0.6</f>
        <v>1283.2074021883382</v>
      </c>
      <c r="H136" s="39">
        <f t="shared" ref="H136:H199" si="23">IF(E136&gt;=E$437*0.9,0,IF(E136&lt;0.9*E$437,(E$437*0.9-E136)*0.35))</f>
        <v>179.74824258452088</v>
      </c>
      <c r="I136" s="37">
        <f t="shared" ref="I136:I199" si="24">G136+H136</f>
        <v>1462.9556447728592</v>
      </c>
      <c r="J136" s="40">
        <f t="shared" si="20"/>
        <v>-202.45648845043868</v>
      </c>
      <c r="K136" s="37">
        <f t="shared" ref="K136:K199" si="25">I136+J136</f>
        <v>1260.4991563224205</v>
      </c>
      <c r="L136" s="37">
        <f t="shared" ref="L136:L199" si="26">(I136*D136)</f>
        <v>20686192.817088228</v>
      </c>
      <c r="M136" s="37">
        <f t="shared" ref="M136:M199" si="27">(K136*D136)</f>
        <v>17823458.070399027</v>
      </c>
      <c r="N136" s="41">
        <f>'jan-mai'!M136</f>
        <v>15881354.740769338</v>
      </c>
      <c r="O136" s="41">
        <f t="shared" si="19"/>
        <v>1942103.3296296895</v>
      </c>
      <c r="P136" s="4"/>
      <c r="Q136" s="4"/>
      <c r="R136" s="4"/>
      <c r="S136" s="4"/>
      <c r="T136" s="4"/>
    </row>
    <row r="137" spans="1:20" s="34" customFormat="1" x14ac:dyDescent="0.3">
      <c r="A137" s="33">
        <v>815</v>
      </c>
      <c r="B137" s="34" t="s">
        <v>191</v>
      </c>
      <c r="C137" s="36">
        <v>134685</v>
      </c>
      <c r="D137" s="36">
        <v>10636</v>
      </c>
      <c r="E137" s="37">
        <f t="shared" si="21"/>
        <v>12663.125235050771</v>
      </c>
      <c r="F137" s="38">
        <f t="shared" ref="F137:F200" si="28">IF(ISNUMBER(C137),E137/E$437,"")</f>
        <v>0.77921525340280706</v>
      </c>
      <c r="G137" s="39">
        <f t="shared" si="22"/>
        <v>2152.8004365468428</v>
      </c>
      <c r="H137" s="39">
        <f t="shared" si="23"/>
        <v>687.01084596031535</v>
      </c>
      <c r="I137" s="37">
        <f t="shared" si="24"/>
        <v>2839.811282507158</v>
      </c>
      <c r="J137" s="40">
        <f t="shared" si="20"/>
        <v>-202.45648845043868</v>
      </c>
      <c r="K137" s="37">
        <f t="shared" si="25"/>
        <v>2637.3547940567191</v>
      </c>
      <c r="L137" s="37">
        <f t="shared" si="26"/>
        <v>30204232.800746132</v>
      </c>
      <c r="M137" s="37">
        <f t="shared" si="27"/>
        <v>28050905.589587264</v>
      </c>
      <c r="N137" s="41">
        <f>'jan-mai'!M137</f>
        <v>25130589.464131724</v>
      </c>
      <c r="O137" s="41">
        <f t="shared" ref="O137:O200" si="29">M137-N137</f>
        <v>2920316.1254555397</v>
      </c>
      <c r="P137" s="4"/>
      <c r="Q137" s="4"/>
      <c r="R137" s="4"/>
      <c r="S137" s="4"/>
      <c r="T137" s="4"/>
    </row>
    <row r="138" spans="1:20" s="34" customFormat="1" x14ac:dyDescent="0.3">
      <c r="A138" s="33">
        <v>817</v>
      </c>
      <c r="B138" s="34" t="s">
        <v>192</v>
      </c>
      <c r="C138" s="36">
        <v>47519</v>
      </c>
      <c r="D138" s="36">
        <v>4111</v>
      </c>
      <c r="E138" s="37">
        <f t="shared" si="21"/>
        <v>11558.98808075894</v>
      </c>
      <c r="F138" s="38">
        <f t="shared" si="28"/>
        <v>0.71127305931539986</v>
      </c>
      <c r="G138" s="39">
        <f t="shared" si="22"/>
        <v>2815.2827291219419</v>
      </c>
      <c r="H138" s="39">
        <f t="shared" si="23"/>
        <v>1073.4588499624563</v>
      </c>
      <c r="I138" s="37">
        <f t="shared" si="24"/>
        <v>3888.7415790843979</v>
      </c>
      <c r="J138" s="40">
        <f t="shared" ref="J138:J201" si="30">I$439</f>
        <v>-202.45648845043868</v>
      </c>
      <c r="K138" s="37">
        <f t="shared" si="25"/>
        <v>3686.285090633959</v>
      </c>
      <c r="L138" s="37">
        <f t="shared" si="26"/>
        <v>15986616.631615959</v>
      </c>
      <c r="M138" s="37">
        <f t="shared" si="27"/>
        <v>15154318.007596206</v>
      </c>
      <c r="N138" s="41">
        <f>'jan-mai'!M138</f>
        <v>12917709.518338243</v>
      </c>
      <c r="O138" s="41">
        <f t="shared" si="29"/>
        <v>2236608.4892579634</v>
      </c>
      <c r="P138" s="4"/>
      <c r="Q138" s="4"/>
      <c r="R138" s="4"/>
      <c r="S138" s="4"/>
      <c r="T138" s="4"/>
    </row>
    <row r="139" spans="1:20" s="34" customFormat="1" x14ac:dyDescent="0.3">
      <c r="A139" s="33">
        <v>819</v>
      </c>
      <c r="B139" s="34" t="s">
        <v>193</v>
      </c>
      <c r="C139" s="36">
        <v>86255</v>
      </c>
      <c r="D139" s="36">
        <v>6630</v>
      </c>
      <c r="E139" s="37">
        <f t="shared" si="21"/>
        <v>13009.803921568628</v>
      </c>
      <c r="F139" s="38">
        <f t="shared" si="28"/>
        <v>0.80054784828362213</v>
      </c>
      <c r="G139" s="39">
        <f t="shared" si="22"/>
        <v>1944.793224636129</v>
      </c>
      <c r="H139" s="39">
        <f t="shared" si="23"/>
        <v>565.67330567906561</v>
      </c>
      <c r="I139" s="37">
        <f t="shared" si="24"/>
        <v>2510.4665303151946</v>
      </c>
      <c r="J139" s="40">
        <f t="shared" si="30"/>
        <v>-202.45648845043868</v>
      </c>
      <c r="K139" s="37">
        <f t="shared" si="25"/>
        <v>2308.0100418647557</v>
      </c>
      <c r="L139" s="37">
        <f t="shared" si="26"/>
        <v>16644393.09598974</v>
      </c>
      <c r="M139" s="37">
        <f t="shared" si="27"/>
        <v>15302106.577563331</v>
      </c>
      <c r="N139" s="41">
        <f>'jan-mai'!M139</f>
        <v>11398453.990898212</v>
      </c>
      <c r="O139" s="41">
        <f t="shared" si="29"/>
        <v>3903652.5866651181</v>
      </c>
      <c r="P139" s="4"/>
      <c r="Q139" s="4"/>
      <c r="R139" s="4"/>
      <c r="S139" s="4"/>
      <c r="T139" s="4"/>
    </row>
    <row r="140" spans="1:20" s="34" customFormat="1" x14ac:dyDescent="0.3">
      <c r="A140" s="33">
        <v>821</v>
      </c>
      <c r="B140" s="34" t="s">
        <v>194</v>
      </c>
      <c r="C140" s="36">
        <v>72065</v>
      </c>
      <c r="D140" s="36">
        <v>5977</v>
      </c>
      <c r="E140" s="37">
        <f t="shared" si="21"/>
        <v>12057.052032792371</v>
      </c>
      <c r="F140" s="38">
        <f t="shared" si="28"/>
        <v>0.74192102507351299</v>
      </c>
      <c r="G140" s="39">
        <f t="shared" si="22"/>
        <v>2516.444357901883</v>
      </c>
      <c r="H140" s="39">
        <f t="shared" si="23"/>
        <v>899.13646675075529</v>
      </c>
      <c r="I140" s="37">
        <f t="shared" si="24"/>
        <v>3415.5808246526385</v>
      </c>
      <c r="J140" s="40">
        <f t="shared" si="30"/>
        <v>-202.45648845043868</v>
      </c>
      <c r="K140" s="37">
        <f t="shared" si="25"/>
        <v>3213.1243362021996</v>
      </c>
      <c r="L140" s="37">
        <f t="shared" si="26"/>
        <v>20414926.58894882</v>
      </c>
      <c r="M140" s="37">
        <f t="shared" si="27"/>
        <v>19204844.157480545</v>
      </c>
      <c r="N140" s="41">
        <f>'jan-mai'!M140</f>
        <v>15855009.691342175</v>
      </c>
      <c r="O140" s="41">
        <f t="shared" si="29"/>
        <v>3349834.4661383703</v>
      </c>
      <c r="P140" s="4"/>
      <c r="Q140" s="4"/>
      <c r="R140" s="4"/>
      <c r="S140" s="4"/>
      <c r="T140" s="4"/>
    </row>
    <row r="141" spans="1:20" s="34" customFormat="1" x14ac:dyDescent="0.3">
      <c r="A141" s="33">
        <v>822</v>
      </c>
      <c r="B141" s="34" t="s">
        <v>195</v>
      </c>
      <c r="C141" s="36">
        <v>54748</v>
      </c>
      <c r="D141" s="36">
        <v>4346</v>
      </c>
      <c r="E141" s="37">
        <f t="shared" si="21"/>
        <v>12597.330878969167</v>
      </c>
      <c r="F141" s="38">
        <f t="shared" si="28"/>
        <v>0.77516665047936018</v>
      </c>
      <c r="G141" s="39">
        <f t="shared" si="22"/>
        <v>2192.2770501958053</v>
      </c>
      <c r="H141" s="39">
        <f t="shared" si="23"/>
        <v>710.03887058887676</v>
      </c>
      <c r="I141" s="37">
        <f t="shared" si="24"/>
        <v>2902.315920784682</v>
      </c>
      <c r="J141" s="40">
        <f t="shared" si="30"/>
        <v>-202.45648845043868</v>
      </c>
      <c r="K141" s="37">
        <f t="shared" si="25"/>
        <v>2699.8594323342431</v>
      </c>
      <c r="L141" s="37">
        <f t="shared" si="26"/>
        <v>12613464.991730228</v>
      </c>
      <c r="M141" s="37">
        <f t="shared" si="27"/>
        <v>11733589.092924621</v>
      </c>
      <c r="N141" s="41">
        <f>'jan-mai'!M141</f>
        <v>10061572.857382149</v>
      </c>
      <c r="O141" s="41">
        <f t="shared" si="29"/>
        <v>1672016.2355424725</v>
      </c>
      <c r="P141" s="4"/>
      <c r="Q141" s="4"/>
      <c r="R141" s="4"/>
      <c r="S141" s="4"/>
      <c r="T141" s="4"/>
    </row>
    <row r="142" spans="1:20" s="34" customFormat="1" x14ac:dyDescent="0.3">
      <c r="A142" s="33">
        <v>826</v>
      </c>
      <c r="B142" s="34" t="s">
        <v>196</v>
      </c>
      <c r="C142" s="36">
        <v>123200</v>
      </c>
      <c r="D142" s="36">
        <v>5913</v>
      </c>
      <c r="E142" s="37">
        <f t="shared" si="21"/>
        <v>20835.447319465584</v>
      </c>
      <c r="F142" s="38">
        <f t="shared" si="28"/>
        <v>1.2820925373034993</v>
      </c>
      <c r="G142" s="39">
        <f t="shared" si="22"/>
        <v>-2750.5928141020445</v>
      </c>
      <c r="H142" s="39">
        <f t="shared" si="23"/>
        <v>0</v>
      </c>
      <c r="I142" s="37">
        <f t="shared" si="24"/>
        <v>-2750.5928141020445</v>
      </c>
      <c r="J142" s="40">
        <f t="shared" si="30"/>
        <v>-202.45648845043868</v>
      </c>
      <c r="K142" s="37">
        <f t="shared" si="25"/>
        <v>-2953.0493025524834</v>
      </c>
      <c r="L142" s="37">
        <f t="shared" si="26"/>
        <v>-16264255.309785388</v>
      </c>
      <c r="M142" s="37">
        <f t="shared" si="27"/>
        <v>-17461380.525992833</v>
      </c>
      <c r="N142" s="41">
        <f>'jan-mai'!M142</f>
        <v>-18958377.396425117</v>
      </c>
      <c r="O142" s="41">
        <f t="shared" si="29"/>
        <v>1496996.8704322837</v>
      </c>
      <c r="P142" s="4"/>
      <c r="Q142" s="4"/>
      <c r="R142" s="4"/>
      <c r="S142" s="4"/>
      <c r="T142" s="4"/>
    </row>
    <row r="143" spans="1:20" s="34" customFormat="1" x14ac:dyDescent="0.3">
      <c r="A143" s="33">
        <v>827</v>
      </c>
      <c r="B143" s="34" t="s">
        <v>197</v>
      </c>
      <c r="C143" s="36">
        <v>27368</v>
      </c>
      <c r="D143" s="36">
        <v>1594</v>
      </c>
      <c r="E143" s="37">
        <f t="shared" si="21"/>
        <v>17169.385194479299</v>
      </c>
      <c r="F143" s="38">
        <f t="shared" si="28"/>
        <v>1.0565043452350371</v>
      </c>
      <c r="G143" s="39">
        <f t="shared" si="22"/>
        <v>-550.95553911027343</v>
      </c>
      <c r="H143" s="39">
        <f t="shared" si="23"/>
        <v>0</v>
      </c>
      <c r="I143" s="37">
        <f t="shared" si="24"/>
        <v>-550.95553911027343</v>
      </c>
      <c r="J143" s="40">
        <f t="shared" si="30"/>
        <v>-202.45648845043868</v>
      </c>
      <c r="K143" s="37">
        <f t="shared" si="25"/>
        <v>-753.41202756071209</v>
      </c>
      <c r="L143" s="37">
        <f t="shared" si="26"/>
        <v>-878223.1293417759</v>
      </c>
      <c r="M143" s="37">
        <f t="shared" si="27"/>
        <v>-1200938.7719317751</v>
      </c>
      <c r="N143" s="41">
        <f>'jan-mai'!M143</f>
        <v>-1153376.7917980107</v>
      </c>
      <c r="O143" s="41">
        <f t="shared" si="29"/>
        <v>-47561.980133764446</v>
      </c>
      <c r="P143" s="4"/>
      <c r="Q143" s="4"/>
      <c r="R143" s="4"/>
      <c r="S143" s="4"/>
      <c r="T143" s="4"/>
    </row>
    <row r="144" spans="1:20" s="34" customFormat="1" x14ac:dyDescent="0.3">
      <c r="A144" s="33">
        <v>828</v>
      </c>
      <c r="B144" s="34" t="s">
        <v>198</v>
      </c>
      <c r="C144" s="36">
        <v>41655</v>
      </c>
      <c r="D144" s="36">
        <v>3002</v>
      </c>
      <c r="E144" s="37">
        <f t="shared" si="21"/>
        <v>13875.749500333111</v>
      </c>
      <c r="F144" s="38">
        <f t="shared" si="28"/>
        <v>0.85383311484027891</v>
      </c>
      <c r="G144" s="39">
        <f t="shared" si="22"/>
        <v>1425.2258773774388</v>
      </c>
      <c r="H144" s="39">
        <f t="shared" si="23"/>
        <v>262.59235311149632</v>
      </c>
      <c r="I144" s="37">
        <f t="shared" si="24"/>
        <v>1687.8182304889351</v>
      </c>
      <c r="J144" s="40">
        <f t="shared" si="30"/>
        <v>-202.45648845043868</v>
      </c>
      <c r="K144" s="37">
        <f t="shared" si="25"/>
        <v>1485.3617420384965</v>
      </c>
      <c r="L144" s="37">
        <f t="shared" si="26"/>
        <v>5066830.3279277831</v>
      </c>
      <c r="M144" s="37">
        <f t="shared" si="27"/>
        <v>4459055.9495995659</v>
      </c>
      <c r="N144" s="41">
        <f>'jan-mai'!M144</f>
        <v>3123645.0800416949</v>
      </c>
      <c r="O144" s="41">
        <f t="shared" si="29"/>
        <v>1335410.869557871</v>
      </c>
      <c r="P144" s="4"/>
      <c r="Q144" s="4"/>
      <c r="R144" s="4"/>
      <c r="S144" s="4"/>
      <c r="T144" s="4"/>
    </row>
    <row r="145" spans="1:20" s="34" customFormat="1" x14ac:dyDescent="0.3">
      <c r="A145" s="33">
        <v>829</v>
      </c>
      <c r="B145" s="34" t="s">
        <v>199</v>
      </c>
      <c r="C145" s="36">
        <v>32531</v>
      </c>
      <c r="D145" s="36">
        <v>2466</v>
      </c>
      <c r="E145" s="37">
        <f t="shared" si="21"/>
        <v>13191.808596918087</v>
      </c>
      <c r="F145" s="38">
        <f t="shared" si="28"/>
        <v>0.81174735998318048</v>
      </c>
      <c r="G145" s="39">
        <f t="shared" si="22"/>
        <v>1835.5904194264538</v>
      </c>
      <c r="H145" s="39">
        <f t="shared" si="23"/>
        <v>501.97166930675502</v>
      </c>
      <c r="I145" s="37">
        <f t="shared" si="24"/>
        <v>2337.5620887332088</v>
      </c>
      <c r="J145" s="40">
        <f t="shared" si="30"/>
        <v>-202.45648845043868</v>
      </c>
      <c r="K145" s="37">
        <f t="shared" si="25"/>
        <v>2135.10560028277</v>
      </c>
      <c r="L145" s="37">
        <f t="shared" si="26"/>
        <v>5764428.1108160932</v>
      </c>
      <c r="M145" s="37">
        <f t="shared" si="27"/>
        <v>5265170.4102973109</v>
      </c>
      <c r="N145" s="41">
        <f>'jan-mai'!M145</f>
        <v>4354616.1450309185</v>
      </c>
      <c r="O145" s="41">
        <f t="shared" si="29"/>
        <v>910554.26526639238</v>
      </c>
      <c r="P145" s="4"/>
      <c r="Q145" s="4"/>
      <c r="R145" s="4"/>
      <c r="S145" s="4"/>
      <c r="T145" s="4"/>
    </row>
    <row r="146" spans="1:20" s="34" customFormat="1" x14ac:dyDescent="0.3">
      <c r="A146" s="33">
        <v>830</v>
      </c>
      <c r="B146" s="34" t="s">
        <v>200</v>
      </c>
      <c r="C146" s="36">
        <v>23762</v>
      </c>
      <c r="D146" s="36">
        <v>1439</v>
      </c>
      <c r="E146" s="37">
        <f t="shared" si="21"/>
        <v>16512.856150104239</v>
      </c>
      <c r="F146" s="38">
        <f t="shared" si="28"/>
        <v>1.0161053571350853</v>
      </c>
      <c r="G146" s="39">
        <f t="shared" si="22"/>
        <v>-157.03811248523743</v>
      </c>
      <c r="H146" s="39">
        <f t="shared" si="23"/>
        <v>0</v>
      </c>
      <c r="I146" s="37">
        <f t="shared" si="24"/>
        <v>-157.03811248523743</v>
      </c>
      <c r="J146" s="40">
        <f t="shared" si="30"/>
        <v>-202.45648845043868</v>
      </c>
      <c r="K146" s="37">
        <f t="shared" si="25"/>
        <v>-359.49460093567609</v>
      </c>
      <c r="L146" s="37">
        <f t="shared" si="26"/>
        <v>-225977.84386625668</v>
      </c>
      <c r="M146" s="37">
        <f t="shared" si="27"/>
        <v>-517312.73074643791</v>
      </c>
      <c r="N146" s="41">
        <f>'jan-mai'!M146</f>
        <v>-856844.79510497907</v>
      </c>
      <c r="O146" s="41">
        <f t="shared" si="29"/>
        <v>339532.06435854116</v>
      </c>
      <c r="P146" s="4"/>
      <c r="Q146" s="4"/>
      <c r="R146" s="4"/>
      <c r="S146" s="4"/>
      <c r="T146" s="4"/>
    </row>
    <row r="147" spans="1:20" s="34" customFormat="1" x14ac:dyDescent="0.3">
      <c r="A147" s="33">
        <v>831</v>
      </c>
      <c r="B147" s="34" t="s">
        <v>201</v>
      </c>
      <c r="C147" s="36">
        <v>19854</v>
      </c>
      <c r="D147" s="36">
        <v>1298</v>
      </c>
      <c r="E147" s="37">
        <f t="shared" si="21"/>
        <v>15295.839753466873</v>
      </c>
      <c r="F147" s="38">
        <f t="shared" si="28"/>
        <v>0.94121722941790309</v>
      </c>
      <c r="G147" s="39">
        <f t="shared" si="22"/>
        <v>573.17172549718191</v>
      </c>
      <c r="H147" s="39">
        <f t="shared" si="23"/>
        <v>0</v>
      </c>
      <c r="I147" s="37">
        <f t="shared" si="24"/>
        <v>573.17172549718191</v>
      </c>
      <c r="J147" s="40">
        <f t="shared" si="30"/>
        <v>-202.45648845043868</v>
      </c>
      <c r="K147" s="37">
        <f t="shared" si="25"/>
        <v>370.71523704674325</v>
      </c>
      <c r="L147" s="37">
        <f t="shared" si="26"/>
        <v>743976.89969534217</v>
      </c>
      <c r="M147" s="37">
        <f t="shared" si="27"/>
        <v>481188.37768667273</v>
      </c>
      <c r="N147" s="41">
        <f>'jan-mai'!M147</f>
        <v>-13976.333597124803</v>
      </c>
      <c r="O147" s="41">
        <f t="shared" si="29"/>
        <v>495164.71128379751</v>
      </c>
      <c r="P147" s="4"/>
      <c r="Q147" s="4"/>
      <c r="R147" s="4"/>
      <c r="S147" s="4"/>
      <c r="T147" s="4"/>
    </row>
    <row r="148" spans="1:20" s="34" customFormat="1" x14ac:dyDescent="0.3">
      <c r="A148" s="33">
        <v>833</v>
      </c>
      <c r="B148" s="34" t="s">
        <v>202</v>
      </c>
      <c r="C148" s="36">
        <v>53923</v>
      </c>
      <c r="D148" s="36">
        <v>2252</v>
      </c>
      <c r="E148" s="37">
        <f t="shared" si="21"/>
        <v>23944.493783303729</v>
      </c>
      <c r="F148" s="38">
        <f t="shared" si="28"/>
        <v>1.4734052174825663</v>
      </c>
      <c r="G148" s="39">
        <f t="shared" si="22"/>
        <v>-4616.0206924049317</v>
      </c>
      <c r="H148" s="39">
        <f t="shared" si="23"/>
        <v>0</v>
      </c>
      <c r="I148" s="37">
        <f t="shared" si="24"/>
        <v>-4616.0206924049317</v>
      </c>
      <c r="J148" s="40">
        <f t="shared" si="30"/>
        <v>-202.45648845043868</v>
      </c>
      <c r="K148" s="37">
        <f t="shared" si="25"/>
        <v>-4818.4771808553705</v>
      </c>
      <c r="L148" s="37">
        <f t="shared" si="26"/>
        <v>-10395278.599295907</v>
      </c>
      <c r="M148" s="37">
        <f t="shared" si="27"/>
        <v>-10851210.611286294</v>
      </c>
      <c r="N148" s="41">
        <f>'jan-mai'!M148</f>
        <v>-11306962.945501331</v>
      </c>
      <c r="O148" s="41">
        <f t="shared" si="29"/>
        <v>455752.33421503752</v>
      </c>
      <c r="P148" s="4"/>
      <c r="Q148" s="4"/>
      <c r="R148" s="4"/>
      <c r="S148" s="4"/>
      <c r="T148" s="4"/>
    </row>
    <row r="149" spans="1:20" s="34" customFormat="1" x14ac:dyDescent="0.3">
      <c r="A149" s="33">
        <v>834</v>
      </c>
      <c r="B149" s="34" t="s">
        <v>203</v>
      </c>
      <c r="C149" s="36">
        <v>89227</v>
      </c>
      <c r="D149" s="36">
        <v>3689</v>
      </c>
      <c r="E149" s="37">
        <f t="shared" si="21"/>
        <v>24187.313635131472</v>
      </c>
      <c r="F149" s="38">
        <f t="shared" si="28"/>
        <v>1.4883469422828128</v>
      </c>
      <c r="G149" s="39">
        <f t="shared" si="22"/>
        <v>-4761.7126035015772</v>
      </c>
      <c r="H149" s="39">
        <f t="shared" si="23"/>
        <v>0</v>
      </c>
      <c r="I149" s="37">
        <f t="shared" si="24"/>
        <v>-4761.7126035015772</v>
      </c>
      <c r="J149" s="40">
        <f t="shared" si="30"/>
        <v>-202.45648845043868</v>
      </c>
      <c r="K149" s="37">
        <f t="shared" si="25"/>
        <v>-4964.1690919520161</v>
      </c>
      <c r="L149" s="37">
        <f t="shared" si="26"/>
        <v>-17565957.79431732</v>
      </c>
      <c r="M149" s="37">
        <f t="shared" si="27"/>
        <v>-18312819.780210987</v>
      </c>
      <c r="N149" s="41">
        <f>'jan-mai'!M149</f>
        <v>-18255141.521294139</v>
      </c>
      <c r="O149" s="41">
        <f t="shared" si="29"/>
        <v>-57678.258916847408</v>
      </c>
      <c r="P149" s="4"/>
      <c r="Q149" s="4"/>
      <c r="R149" s="4"/>
      <c r="S149" s="4"/>
      <c r="T149" s="4"/>
    </row>
    <row r="150" spans="1:20" s="34" customFormat="1" x14ac:dyDescent="0.3">
      <c r="A150" s="33">
        <v>901</v>
      </c>
      <c r="B150" s="34" t="s">
        <v>204</v>
      </c>
      <c r="C150" s="36">
        <v>87241</v>
      </c>
      <c r="D150" s="36">
        <v>6909</v>
      </c>
      <c r="E150" s="37">
        <f t="shared" si="21"/>
        <v>12627.152988855116</v>
      </c>
      <c r="F150" s="38">
        <f t="shared" si="28"/>
        <v>0.77700173008889162</v>
      </c>
      <c r="G150" s="39">
        <f t="shared" si="22"/>
        <v>2174.3837842642361</v>
      </c>
      <c r="H150" s="39">
        <f t="shared" si="23"/>
        <v>699.60113212879469</v>
      </c>
      <c r="I150" s="37">
        <f t="shared" si="24"/>
        <v>2873.9849163930307</v>
      </c>
      <c r="J150" s="40">
        <f t="shared" si="30"/>
        <v>-202.45648845043868</v>
      </c>
      <c r="K150" s="37">
        <f t="shared" si="25"/>
        <v>2671.5284279425919</v>
      </c>
      <c r="L150" s="37">
        <f t="shared" si="26"/>
        <v>19856361.78735945</v>
      </c>
      <c r="M150" s="37">
        <f t="shared" si="27"/>
        <v>18457589.908655368</v>
      </c>
      <c r="N150" s="41">
        <f>'jan-mai'!M150</f>
        <v>16434702.167890763</v>
      </c>
      <c r="O150" s="41">
        <f t="shared" si="29"/>
        <v>2022887.7407646049</v>
      </c>
      <c r="P150" s="4"/>
      <c r="Q150" s="4"/>
      <c r="R150" s="4"/>
      <c r="S150" s="4"/>
      <c r="T150" s="4"/>
    </row>
    <row r="151" spans="1:20" s="34" customFormat="1" x14ac:dyDescent="0.3">
      <c r="A151" s="33">
        <v>904</v>
      </c>
      <c r="B151" s="34" t="s">
        <v>205</v>
      </c>
      <c r="C151" s="36">
        <v>325237</v>
      </c>
      <c r="D151" s="36">
        <v>22098</v>
      </c>
      <c r="E151" s="37">
        <f t="shared" si="21"/>
        <v>14717.93827495701</v>
      </c>
      <c r="F151" s="38">
        <f t="shared" si="28"/>
        <v>0.90565652551105957</v>
      </c>
      <c r="G151" s="39">
        <f t="shared" si="22"/>
        <v>919.91261260309943</v>
      </c>
      <c r="H151" s="39">
        <f t="shared" si="23"/>
        <v>0</v>
      </c>
      <c r="I151" s="37">
        <f t="shared" si="24"/>
        <v>919.91261260309943</v>
      </c>
      <c r="J151" s="40">
        <f t="shared" si="30"/>
        <v>-202.45648845043868</v>
      </c>
      <c r="K151" s="37">
        <f t="shared" si="25"/>
        <v>717.45612415266078</v>
      </c>
      <c r="L151" s="37">
        <f t="shared" si="26"/>
        <v>20328228.91330329</v>
      </c>
      <c r="M151" s="37">
        <f t="shared" si="27"/>
        <v>15854345.431525499</v>
      </c>
      <c r="N151" s="41">
        <f>'jan-mai'!M151</f>
        <v>11846142.819854176</v>
      </c>
      <c r="O151" s="41">
        <f t="shared" si="29"/>
        <v>4008202.611671323</v>
      </c>
      <c r="P151" s="4"/>
      <c r="Q151" s="4"/>
      <c r="R151" s="4"/>
      <c r="S151" s="4"/>
      <c r="T151" s="4"/>
    </row>
    <row r="152" spans="1:20" s="34" customFormat="1" x14ac:dyDescent="0.3">
      <c r="A152" s="33">
        <v>906</v>
      </c>
      <c r="B152" s="34" t="s">
        <v>206</v>
      </c>
      <c r="C152" s="36">
        <v>611758</v>
      </c>
      <c r="D152" s="36">
        <v>44219</v>
      </c>
      <c r="E152" s="37">
        <f t="shared" si="21"/>
        <v>13834.731676428684</v>
      </c>
      <c r="F152" s="38">
        <f t="shared" si="28"/>
        <v>0.85130911594944814</v>
      </c>
      <c r="G152" s="39">
        <f t="shared" si="22"/>
        <v>1449.8365717200952</v>
      </c>
      <c r="H152" s="39">
        <f t="shared" si="23"/>
        <v>276.94859147804578</v>
      </c>
      <c r="I152" s="37">
        <f t="shared" si="24"/>
        <v>1726.7851631981409</v>
      </c>
      <c r="J152" s="40">
        <f t="shared" si="30"/>
        <v>-202.45648845043868</v>
      </c>
      <c r="K152" s="37">
        <f t="shared" si="25"/>
        <v>1524.3286747477023</v>
      </c>
      <c r="L152" s="37">
        <f t="shared" si="26"/>
        <v>76356713.131458595</v>
      </c>
      <c r="M152" s="37">
        <f t="shared" si="27"/>
        <v>67404289.668668643</v>
      </c>
      <c r="N152" s="41">
        <f>'jan-mai'!M152</f>
        <v>56431079.528435558</v>
      </c>
      <c r="O152" s="41">
        <f t="shared" si="29"/>
        <v>10973210.140233085</v>
      </c>
      <c r="P152" s="4"/>
      <c r="Q152" s="4"/>
      <c r="R152" s="4"/>
      <c r="S152" s="4"/>
      <c r="T152" s="4"/>
    </row>
    <row r="153" spans="1:20" s="34" customFormat="1" x14ac:dyDescent="0.3">
      <c r="A153" s="33">
        <v>911</v>
      </c>
      <c r="B153" s="34" t="s">
        <v>207</v>
      </c>
      <c r="C153" s="36">
        <v>29260</v>
      </c>
      <c r="D153" s="36">
        <v>2481</v>
      </c>
      <c r="E153" s="37">
        <f t="shared" si="21"/>
        <v>11793.631600161225</v>
      </c>
      <c r="F153" s="38">
        <f t="shared" si="28"/>
        <v>0.72571166005862664</v>
      </c>
      <c r="G153" s="39">
        <f t="shared" si="22"/>
        <v>2674.4966174805709</v>
      </c>
      <c r="H153" s="39">
        <f t="shared" si="23"/>
        <v>991.33361817165655</v>
      </c>
      <c r="I153" s="37">
        <f t="shared" si="24"/>
        <v>3665.8302356522272</v>
      </c>
      <c r="J153" s="40">
        <f t="shared" si="30"/>
        <v>-202.45648845043868</v>
      </c>
      <c r="K153" s="37">
        <f t="shared" si="25"/>
        <v>3463.3737472017883</v>
      </c>
      <c r="L153" s="37">
        <f t="shared" si="26"/>
        <v>9094924.814653175</v>
      </c>
      <c r="M153" s="37">
        <f t="shared" si="27"/>
        <v>8592630.2668076362</v>
      </c>
      <c r="N153" s="41">
        <f>'jan-mai'!M153</f>
        <v>8506755.2943315916</v>
      </c>
      <c r="O153" s="41">
        <f t="shared" si="29"/>
        <v>85874.97247604467</v>
      </c>
      <c r="P153" s="4"/>
      <c r="Q153" s="4"/>
      <c r="R153" s="4"/>
      <c r="S153" s="4"/>
      <c r="T153" s="4"/>
    </row>
    <row r="154" spans="1:20" s="34" customFormat="1" x14ac:dyDescent="0.3">
      <c r="A154" s="33">
        <v>912</v>
      </c>
      <c r="B154" s="34" t="s">
        <v>208</v>
      </c>
      <c r="C154" s="36">
        <v>22218</v>
      </c>
      <c r="D154" s="36">
        <v>2018</v>
      </c>
      <c r="E154" s="37">
        <f t="shared" si="21"/>
        <v>11009.910802775024</v>
      </c>
      <c r="F154" s="38">
        <f t="shared" si="28"/>
        <v>0.6774860294661097</v>
      </c>
      <c r="G154" s="39">
        <f t="shared" si="22"/>
        <v>3144.7290959122911</v>
      </c>
      <c r="H154" s="39">
        <f t="shared" si="23"/>
        <v>1265.6358972568266</v>
      </c>
      <c r="I154" s="37">
        <f t="shared" si="24"/>
        <v>4410.364993169118</v>
      </c>
      <c r="J154" s="40">
        <f t="shared" si="30"/>
        <v>-202.45648845043868</v>
      </c>
      <c r="K154" s="37">
        <f t="shared" si="25"/>
        <v>4207.9085047186791</v>
      </c>
      <c r="L154" s="37">
        <f t="shared" si="26"/>
        <v>8900116.5562152807</v>
      </c>
      <c r="M154" s="37">
        <f t="shared" si="27"/>
        <v>8491559.3625222947</v>
      </c>
      <c r="N154" s="41">
        <f>'jan-mai'!M154</f>
        <v>7214406.8859174326</v>
      </c>
      <c r="O154" s="41">
        <f t="shared" si="29"/>
        <v>1277152.4766048621</v>
      </c>
      <c r="P154" s="4"/>
      <c r="Q154" s="4"/>
      <c r="R154" s="4"/>
      <c r="S154" s="4"/>
      <c r="T154" s="4"/>
    </row>
    <row r="155" spans="1:20" s="34" customFormat="1" x14ac:dyDescent="0.3">
      <c r="A155" s="33">
        <v>914</v>
      </c>
      <c r="B155" s="34" t="s">
        <v>209</v>
      </c>
      <c r="C155" s="36">
        <v>78538</v>
      </c>
      <c r="D155" s="36">
        <v>6048</v>
      </c>
      <c r="E155" s="37">
        <f t="shared" si="21"/>
        <v>12985.780423280423</v>
      </c>
      <c r="F155" s="38">
        <f t="shared" si="28"/>
        <v>0.79906958158730523</v>
      </c>
      <c r="G155" s="39">
        <f t="shared" si="22"/>
        <v>1959.2073236090519</v>
      </c>
      <c r="H155" s="39">
        <f t="shared" si="23"/>
        <v>574.08153007993724</v>
      </c>
      <c r="I155" s="37">
        <f t="shared" si="24"/>
        <v>2533.2888536889891</v>
      </c>
      <c r="J155" s="40">
        <f t="shared" si="30"/>
        <v>-202.45648845043868</v>
      </c>
      <c r="K155" s="37">
        <f t="shared" si="25"/>
        <v>2330.8323652385502</v>
      </c>
      <c r="L155" s="37">
        <f t="shared" si="26"/>
        <v>15321330.987111006</v>
      </c>
      <c r="M155" s="37">
        <f t="shared" si="27"/>
        <v>14096874.144962752</v>
      </c>
      <c r="N155" s="41">
        <f>'jan-mai'!M155</f>
        <v>12822024.99803203</v>
      </c>
      <c r="O155" s="41">
        <f t="shared" si="29"/>
        <v>1274849.1469307225</v>
      </c>
      <c r="P155" s="4"/>
      <c r="Q155" s="4"/>
      <c r="R155" s="4"/>
      <c r="S155" s="4"/>
      <c r="T155" s="4"/>
    </row>
    <row r="156" spans="1:20" s="34" customFormat="1" x14ac:dyDescent="0.3">
      <c r="A156" s="33">
        <v>919</v>
      </c>
      <c r="B156" s="34" t="s">
        <v>210</v>
      </c>
      <c r="C156" s="36">
        <v>73102</v>
      </c>
      <c r="D156" s="36">
        <v>5532</v>
      </c>
      <c r="E156" s="37">
        <f t="shared" si="21"/>
        <v>13214.389009399856</v>
      </c>
      <c r="F156" s="38">
        <f t="shared" si="28"/>
        <v>0.81313682755199368</v>
      </c>
      <c r="G156" s="39">
        <f t="shared" si="22"/>
        <v>1822.0421719373919</v>
      </c>
      <c r="H156" s="39">
        <f t="shared" si="23"/>
        <v>494.06852493813562</v>
      </c>
      <c r="I156" s="37">
        <f t="shared" si="24"/>
        <v>2316.1106968755275</v>
      </c>
      <c r="J156" s="40">
        <f t="shared" si="30"/>
        <v>-202.45648845043868</v>
      </c>
      <c r="K156" s="37">
        <f t="shared" si="25"/>
        <v>2113.6542084250887</v>
      </c>
      <c r="L156" s="37">
        <f t="shared" si="26"/>
        <v>12812724.375115419</v>
      </c>
      <c r="M156" s="37">
        <f t="shared" si="27"/>
        <v>11692735.081007591</v>
      </c>
      <c r="N156" s="41">
        <f>'jan-mai'!M156</f>
        <v>9585998.2620888259</v>
      </c>
      <c r="O156" s="41">
        <f t="shared" si="29"/>
        <v>2106736.8189187646</v>
      </c>
      <c r="P156" s="4"/>
      <c r="Q156" s="4"/>
      <c r="R156" s="4"/>
      <c r="S156" s="4"/>
      <c r="T156" s="4"/>
    </row>
    <row r="157" spans="1:20" s="34" customFormat="1" x14ac:dyDescent="0.3">
      <c r="A157" s="33">
        <v>926</v>
      </c>
      <c r="B157" s="34" t="s">
        <v>211</v>
      </c>
      <c r="C157" s="36">
        <v>150369</v>
      </c>
      <c r="D157" s="36">
        <v>10340</v>
      </c>
      <c r="E157" s="37">
        <f t="shared" si="21"/>
        <v>14542.456479690522</v>
      </c>
      <c r="F157" s="38">
        <f t="shared" si="28"/>
        <v>0.89485839400497014</v>
      </c>
      <c r="G157" s="39">
        <f t="shared" si="22"/>
        <v>1025.2016897629928</v>
      </c>
      <c r="H157" s="39">
        <f t="shared" si="23"/>
        <v>29.244910336402789</v>
      </c>
      <c r="I157" s="37">
        <f t="shared" si="24"/>
        <v>1054.4466000993957</v>
      </c>
      <c r="J157" s="40">
        <f t="shared" si="30"/>
        <v>-202.45648845043868</v>
      </c>
      <c r="K157" s="37">
        <f t="shared" si="25"/>
        <v>851.99011164895705</v>
      </c>
      <c r="L157" s="37">
        <f t="shared" si="26"/>
        <v>10902977.845027752</v>
      </c>
      <c r="M157" s="37">
        <f t="shared" si="27"/>
        <v>8809577.754450215</v>
      </c>
      <c r="N157" s="41">
        <f>'jan-mai'!M157</f>
        <v>7514286.917931742</v>
      </c>
      <c r="O157" s="41">
        <f t="shared" si="29"/>
        <v>1295290.836518473</v>
      </c>
      <c r="P157" s="4"/>
      <c r="Q157" s="4"/>
      <c r="R157" s="4"/>
      <c r="S157" s="4"/>
      <c r="T157" s="4"/>
    </row>
    <row r="158" spans="1:20" s="34" customFormat="1" x14ac:dyDescent="0.3">
      <c r="A158" s="33">
        <v>928</v>
      </c>
      <c r="B158" s="34" t="s">
        <v>212</v>
      </c>
      <c r="C158" s="36">
        <v>57461</v>
      </c>
      <c r="D158" s="36">
        <v>5035</v>
      </c>
      <c r="E158" s="37">
        <f t="shared" si="21"/>
        <v>11412.313803376366</v>
      </c>
      <c r="F158" s="38">
        <f t="shared" si="28"/>
        <v>0.70224757531386872</v>
      </c>
      <c r="G158" s="39">
        <f t="shared" si="22"/>
        <v>2903.2872955514858</v>
      </c>
      <c r="H158" s="39">
        <f t="shared" si="23"/>
        <v>1124.7948470463571</v>
      </c>
      <c r="I158" s="37">
        <f t="shared" si="24"/>
        <v>4028.0821425978429</v>
      </c>
      <c r="J158" s="40">
        <f t="shared" si="30"/>
        <v>-202.45648845043868</v>
      </c>
      <c r="K158" s="37">
        <f t="shared" si="25"/>
        <v>3825.625654147404</v>
      </c>
      <c r="L158" s="37">
        <f t="shared" si="26"/>
        <v>20281393.58798014</v>
      </c>
      <c r="M158" s="37">
        <f t="shared" si="27"/>
        <v>19262025.168632179</v>
      </c>
      <c r="N158" s="41">
        <f>'jan-mai'!M158</f>
        <v>16201141.115259802</v>
      </c>
      <c r="O158" s="41">
        <f t="shared" si="29"/>
        <v>3060884.0533723775</v>
      </c>
      <c r="P158" s="4"/>
      <c r="Q158" s="4"/>
      <c r="R158" s="4"/>
      <c r="S158" s="4"/>
      <c r="T158" s="4"/>
    </row>
    <row r="159" spans="1:20" s="34" customFormat="1" x14ac:dyDescent="0.3">
      <c r="A159" s="33">
        <v>929</v>
      </c>
      <c r="B159" s="34" t="s">
        <v>213</v>
      </c>
      <c r="C159" s="36">
        <v>25052</v>
      </c>
      <c r="D159" s="36">
        <v>1832</v>
      </c>
      <c r="E159" s="37">
        <f t="shared" si="21"/>
        <v>13674.67248908297</v>
      </c>
      <c r="F159" s="38">
        <f t="shared" si="28"/>
        <v>0.84146000225026274</v>
      </c>
      <c r="G159" s="39">
        <f t="shared" si="22"/>
        <v>1545.8720841275237</v>
      </c>
      <c r="H159" s="39">
        <f t="shared" si="23"/>
        <v>332.96930704904577</v>
      </c>
      <c r="I159" s="37">
        <f t="shared" si="24"/>
        <v>1878.8413911765695</v>
      </c>
      <c r="J159" s="40">
        <f t="shared" si="30"/>
        <v>-202.45648845043868</v>
      </c>
      <c r="K159" s="37">
        <f t="shared" si="25"/>
        <v>1676.3849027261308</v>
      </c>
      <c r="L159" s="37">
        <f t="shared" si="26"/>
        <v>3442037.4286354752</v>
      </c>
      <c r="M159" s="37">
        <f t="shared" si="27"/>
        <v>3071137.1417942718</v>
      </c>
      <c r="N159" s="41">
        <f>'jan-mai'!M159</f>
        <v>3016791.4345890684</v>
      </c>
      <c r="O159" s="41">
        <f t="shared" si="29"/>
        <v>54345.707205203362</v>
      </c>
      <c r="P159" s="4"/>
      <c r="Q159" s="4"/>
      <c r="R159" s="4"/>
      <c r="S159" s="4"/>
      <c r="T159" s="4"/>
    </row>
    <row r="160" spans="1:20" s="34" customFormat="1" x14ac:dyDescent="0.3">
      <c r="A160" s="33">
        <v>935</v>
      </c>
      <c r="B160" s="34" t="s">
        <v>214</v>
      </c>
      <c r="C160" s="36">
        <v>18243</v>
      </c>
      <c r="D160" s="36">
        <v>1315</v>
      </c>
      <c r="E160" s="37">
        <f t="shared" si="21"/>
        <v>13873.00380228137</v>
      </c>
      <c r="F160" s="38">
        <f t="shared" si="28"/>
        <v>0.85366416051317229</v>
      </c>
      <c r="G160" s="39">
        <f t="shared" si="22"/>
        <v>1426.8732962084839</v>
      </c>
      <c r="H160" s="39">
        <f t="shared" si="23"/>
        <v>263.55334742960594</v>
      </c>
      <c r="I160" s="37">
        <f t="shared" si="24"/>
        <v>1690.4266436380899</v>
      </c>
      <c r="J160" s="40">
        <f t="shared" si="30"/>
        <v>-202.45648845043868</v>
      </c>
      <c r="K160" s="37">
        <f t="shared" si="25"/>
        <v>1487.9701551876512</v>
      </c>
      <c r="L160" s="37">
        <f t="shared" si="26"/>
        <v>2222911.036384088</v>
      </c>
      <c r="M160" s="37">
        <f t="shared" si="27"/>
        <v>1956680.7540717614</v>
      </c>
      <c r="N160" s="41">
        <f>'jan-mai'!M160</f>
        <v>830282.08869248</v>
      </c>
      <c r="O160" s="41">
        <f t="shared" si="29"/>
        <v>1126398.6653792814</v>
      </c>
      <c r="P160" s="4"/>
      <c r="Q160" s="4"/>
      <c r="R160" s="4"/>
      <c r="S160" s="4"/>
      <c r="T160" s="4"/>
    </row>
    <row r="161" spans="1:20" s="34" customFormat="1" x14ac:dyDescent="0.3">
      <c r="A161" s="33">
        <v>937</v>
      </c>
      <c r="B161" s="34" t="s">
        <v>215</v>
      </c>
      <c r="C161" s="36">
        <v>44189</v>
      </c>
      <c r="D161" s="36">
        <v>3567</v>
      </c>
      <c r="E161" s="37">
        <f t="shared" si="21"/>
        <v>12388.281469021587</v>
      </c>
      <c r="F161" s="38">
        <f t="shared" si="28"/>
        <v>0.76230296273068898</v>
      </c>
      <c r="G161" s="39">
        <f t="shared" si="22"/>
        <v>2317.7066961643532</v>
      </c>
      <c r="H161" s="39">
        <f t="shared" si="23"/>
        <v>783.20616407052967</v>
      </c>
      <c r="I161" s="37">
        <f t="shared" si="24"/>
        <v>3100.9128602348828</v>
      </c>
      <c r="J161" s="40">
        <f t="shared" si="30"/>
        <v>-202.45648845043868</v>
      </c>
      <c r="K161" s="37">
        <f t="shared" si="25"/>
        <v>2898.4563717844439</v>
      </c>
      <c r="L161" s="37">
        <f t="shared" si="26"/>
        <v>11060956.172457827</v>
      </c>
      <c r="M161" s="37">
        <f t="shared" si="27"/>
        <v>10338793.878155112</v>
      </c>
      <c r="N161" s="41">
        <f>'jan-mai'!M161</f>
        <v>8850569.7037004363</v>
      </c>
      <c r="O161" s="41">
        <f t="shared" si="29"/>
        <v>1488224.174454676</v>
      </c>
      <c r="P161" s="4"/>
      <c r="Q161" s="4"/>
      <c r="R161" s="4"/>
      <c r="S161" s="4"/>
      <c r="T161" s="4"/>
    </row>
    <row r="162" spans="1:20" s="34" customFormat="1" x14ac:dyDescent="0.3">
      <c r="A162" s="33">
        <v>938</v>
      </c>
      <c r="B162" s="34" t="s">
        <v>216</v>
      </c>
      <c r="C162" s="36">
        <v>17540</v>
      </c>
      <c r="D162" s="36">
        <v>1189</v>
      </c>
      <c r="E162" s="37">
        <f t="shared" si="21"/>
        <v>14751.892346509672</v>
      </c>
      <c r="F162" s="38">
        <f t="shared" si="28"/>
        <v>0.90774586206723062</v>
      </c>
      <c r="G162" s="39">
        <f t="shared" si="22"/>
        <v>899.54016967150233</v>
      </c>
      <c r="H162" s="39">
        <f t="shared" si="23"/>
        <v>0</v>
      </c>
      <c r="I162" s="37">
        <f t="shared" si="24"/>
        <v>899.54016967150233</v>
      </c>
      <c r="J162" s="40">
        <f t="shared" si="30"/>
        <v>-202.45648845043868</v>
      </c>
      <c r="K162" s="37">
        <f t="shared" si="25"/>
        <v>697.08368122106367</v>
      </c>
      <c r="L162" s="37">
        <f t="shared" si="26"/>
        <v>1069553.2617394163</v>
      </c>
      <c r="M162" s="37">
        <f t="shared" si="27"/>
        <v>828832.4969718447</v>
      </c>
      <c r="N162" s="41">
        <f>'jan-mai'!M162</f>
        <v>213032.61891603889</v>
      </c>
      <c r="O162" s="41">
        <f t="shared" si="29"/>
        <v>615799.87805580581</v>
      </c>
      <c r="P162" s="4"/>
      <c r="Q162" s="4"/>
      <c r="R162" s="4"/>
      <c r="S162" s="4"/>
      <c r="T162" s="4"/>
    </row>
    <row r="163" spans="1:20" s="34" customFormat="1" x14ac:dyDescent="0.3">
      <c r="A163" s="33">
        <v>940</v>
      </c>
      <c r="B163" s="34" t="s">
        <v>217</v>
      </c>
      <c r="C163" s="36">
        <v>32182</v>
      </c>
      <c r="D163" s="36">
        <v>1251</v>
      </c>
      <c r="E163" s="37">
        <f t="shared" si="21"/>
        <v>25725.01998401279</v>
      </c>
      <c r="F163" s="38">
        <f t="shared" si="28"/>
        <v>1.58296846896456</v>
      </c>
      <c r="G163" s="39">
        <f t="shared" si="22"/>
        <v>-5684.3364128303683</v>
      </c>
      <c r="H163" s="39">
        <f t="shared" si="23"/>
        <v>0</v>
      </c>
      <c r="I163" s="37">
        <f t="shared" si="24"/>
        <v>-5684.3364128303683</v>
      </c>
      <c r="J163" s="40">
        <f t="shared" si="30"/>
        <v>-202.45648845043868</v>
      </c>
      <c r="K163" s="37">
        <f t="shared" si="25"/>
        <v>-5886.7929012808072</v>
      </c>
      <c r="L163" s="37">
        <f t="shared" si="26"/>
        <v>-7111104.8524507908</v>
      </c>
      <c r="M163" s="37">
        <f t="shared" si="27"/>
        <v>-7364377.91950229</v>
      </c>
      <c r="N163" s="41">
        <f>'jan-mai'!M163</f>
        <v>-7353620.1797611732</v>
      </c>
      <c r="O163" s="41">
        <f t="shared" si="29"/>
        <v>-10757.739741116762</v>
      </c>
      <c r="P163" s="4"/>
      <c r="Q163" s="4"/>
      <c r="R163" s="4"/>
      <c r="S163" s="4"/>
      <c r="T163" s="4"/>
    </row>
    <row r="164" spans="1:20" s="34" customFormat="1" x14ac:dyDescent="0.3">
      <c r="A164" s="33">
        <v>941</v>
      </c>
      <c r="B164" s="34" t="s">
        <v>218</v>
      </c>
      <c r="C164" s="36">
        <v>52113</v>
      </c>
      <c r="D164" s="36">
        <v>933</v>
      </c>
      <c r="E164" s="37">
        <f t="shared" si="21"/>
        <v>55855.305466237944</v>
      </c>
      <c r="F164" s="38">
        <f t="shared" si="28"/>
        <v>3.4370114166047965</v>
      </c>
      <c r="G164" s="39">
        <f t="shared" si="22"/>
        <v>-23762.507702165458</v>
      </c>
      <c r="H164" s="39">
        <f t="shared" si="23"/>
        <v>0</v>
      </c>
      <c r="I164" s="37">
        <f t="shared" si="24"/>
        <v>-23762.507702165458</v>
      </c>
      <c r="J164" s="40">
        <f t="shared" si="30"/>
        <v>-202.45648845043868</v>
      </c>
      <c r="K164" s="37">
        <f t="shared" si="25"/>
        <v>-23964.964190615898</v>
      </c>
      <c r="L164" s="37">
        <f t="shared" si="26"/>
        <v>-22170419.686120372</v>
      </c>
      <c r="M164" s="37">
        <f t="shared" si="27"/>
        <v>-22359311.589844633</v>
      </c>
      <c r="N164" s="41">
        <f>'jan-mai'!M164</f>
        <v>-21423291.309126437</v>
      </c>
      <c r="O164" s="41">
        <f t="shared" si="29"/>
        <v>-936020.28071819618</v>
      </c>
      <c r="P164" s="4"/>
      <c r="Q164" s="4"/>
      <c r="R164" s="4"/>
      <c r="S164" s="4"/>
      <c r="T164" s="4"/>
    </row>
    <row r="165" spans="1:20" s="34" customFormat="1" x14ac:dyDescent="0.3">
      <c r="A165" s="33">
        <v>1001</v>
      </c>
      <c r="B165" s="34" t="s">
        <v>219</v>
      </c>
      <c r="C165" s="36">
        <v>1324612</v>
      </c>
      <c r="D165" s="36">
        <v>87446</v>
      </c>
      <c r="E165" s="37">
        <f t="shared" si="21"/>
        <v>15147.771195938065</v>
      </c>
      <c r="F165" s="38">
        <f t="shared" si="28"/>
        <v>0.93210594950601844</v>
      </c>
      <c r="G165" s="39">
        <f t="shared" si="22"/>
        <v>662.01286001446681</v>
      </c>
      <c r="H165" s="39">
        <f t="shared" si="23"/>
        <v>0</v>
      </c>
      <c r="I165" s="37">
        <f t="shared" si="24"/>
        <v>662.01286001446681</v>
      </c>
      <c r="J165" s="40">
        <f t="shared" si="30"/>
        <v>-202.45648845043868</v>
      </c>
      <c r="K165" s="37">
        <f t="shared" si="25"/>
        <v>459.55637156402815</v>
      </c>
      <c r="L165" s="37">
        <f t="shared" si="26"/>
        <v>57890376.556825064</v>
      </c>
      <c r="M165" s="37">
        <f t="shared" si="27"/>
        <v>40186366.467788003</v>
      </c>
      <c r="N165" s="41">
        <f>'jan-mai'!M165</f>
        <v>34028293.014072195</v>
      </c>
      <c r="O165" s="41">
        <f t="shared" si="29"/>
        <v>6158073.4537158087</v>
      </c>
      <c r="P165" s="4"/>
      <c r="Q165" s="4"/>
      <c r="R165" s="4"/>
      <c r="S165" s="4"/>
      <c r="T165" s="4"/>
    </row>
    <row r="166" spans="1:20" s="34" customFormat="1" x14ac:dyDescent="0.3">
      <c r="A166" s="33">
        <v>1002</v>
      </c>
      <c r="B166" s="34" t="s">
        <v>220</v>
      </c>
      <c r="C166" s="36">
        <v>205681</v>
      </c>
      <c r="D166" s="36">
        <v>15437</v>
      </c>
      <c r="E166" s="37">
        <f t="shared" si="21"/>
        <v>13323.897130271425</v>
      </c>
      <c r="F166" s="38">
        <f t="shared" si="28"/>
        <v>0.81987532192606927</v>
      </c>
      <c r="G166" s="39">
        <f t="shared" si="22"/>
        <v>1756.3372994144504</v>
      </c>
      <c r="H166" s="39">
        <f t="shared" si="23"/>
        <v>455.74068263308641</v>
      </c>
      <c r="I166" s="37">
        <f t="shared" si="24"/>
        <v>2212.0779820475368</v>
      </c>
      <c r="J166" s="40">
        <f t="shared" si="30"/>
        <v>-202.45648845043868</v>
      </c>
      <c r="K166" s="37">
        <f t="shared" si="25"/>
        <v>2009.6214935970982</v>
      </c>
      <c r="L166" s="37">
        <f t="shared" si="26"/>
        <v>34147847.808867827</v>
      </c>
      <c r="M166" s="37">
        <f t="shared" si="27"/>
        <v>31022526.996658403</v>
      </c>
      <c r="N166" s="41">
        <f>'jan-mai'!M166</f>
        <v>25641249.850301012</v>
      </c>
      <c r="O166" s="41">
        <f t="shared" si="29"/>
        <v>5381277.146357391</v>
      </c>
      <c r="P166" s="4"/>
      <c r="Q166" s="4"/>
      <c r="R166" s="4"/>
      <c r="S166" s="4"/>
      <c r="T166" s="4"/>
    </row>
    <row r="167" spans="1:20" s="34" customFormat="1" x14ac:dyDescent="0.3">
      <c r="A167" s="33">
        <v>1003</v>
      </c>
      <c r="B167" s="34" t="s">
        <v>221</v>
      </c>
      <c r="C167" s="36">
        <v>133261</v>
      </c>
      <c r="D167" s="36">
        <v>9596</v>
      </c>
      <c r="E167" s="37">
        <f t="shared" si="21"/>
        <v>13887.140475197999</v>
      </c>
      <c r="F167" s="38">
        <f t="shared" si="28"/>
        <v>0.85453404934113031</v>
      </c>
      <c r="G167" s="39">
        <f t="shared" si="22"/>
        <v>1418.3912924585063</v>
      </c>
      <c r="H167" s="39">
        <f t="shared" si="23"/>
        <v>258.60551190878567</v>
      </c>
      <c r="I167" s="37">
        <f t="shared" si="24"/>
        <v>1676.996804367292</v>
      </c>
      <c r="J167" s="40">
        <f t="shared" si="30"/>
        <v>-202.45648845043868</v>
      </c>
      <c r="K167" s="37">
        <f t="shared" si="25"/>
        <v>1474.5403159168534</v>
      </c>
      <c r="L167" s="37">
        <f t="shared" si="26"/>
        <v>16092461.334708534</v>
      </c>
      <c r="M167" s="37">
        <f t="shared" si="27"/>
        <v>14149688.871538125</v>
      </c>
      <c r="N167" s="41">
        <f>'jan-mai'!M167</f>
        <v>13033625.112618284</v>
      </c>
      <c r="O167" s="41">
        <f t="shared" si="29"/>
        <v>1116063.7589198407</v>
      </c>
      <c r="P167" s="4"/>
      <c r="Q167" s="4"/>
      <c r="R167" s="4"/>
      <c r="S167" s="4"/>
      <c r="T167" s="4"/>
    </row>
    <row r="168" spans="1:20" s="34" customFormat="1" x14ac:dyDescent="0.3">
      <c r="A168" s="33">
        <v>1004</v>
      </c>
      <c r="B168" s="34" t="s">
        <v>222</v>
      </c>
      <c r="C168" s="36">
        <v>137998</v>
      </c>
      <c r="D168" s="36">
        <v>9069</v>
      </c>
      <c r="E168" s="37">
        <f t="shared" si="21"/>
        <v>15216.451648472819</v>
      </c>
      <c r="F168" s="38">
        <f t="shared" si="28"/>
        <v>0.93633214605957982</v>
      </c>
      <c r="G168" s="39">
        <f t="shared" si="22"/>
        <v>620.80458849361423</v>
      </c>
      <c r="H168" s="39">
        <f t="shared" si="23"/>
        <v>0</v>
      </c>
      <c r="I168" s="37">
        <f t="shared" si="24"/>
        <v>620.80458849361423</v>
      </c>
      <c r="J168" s="40">
        <f t="shared" si="30"/>
        <v>-202.45648845043868</v>
      </c>
      <c r="K168" s="37">
        <f t="shared" si="25"/>
        <v>418.34810004317558</v>
      </c>
      <c r="L168" s="37">
        <f t="shared" si="26"/>
        <v>5630076.8130485872</v>
      </c>
      <c r="M168" s="37">
        <f t="shared" si="27"/>
        <v>3793998.9192915591</v>
      </c>
      <c r="N168" s="41">
        <f>'jan-mai'!M168</f>
        <v>3791728.5289735524</v>
      </c>
      <c r="O168" s="41">
        <f t="shared" si="29"/>
        <v>2270.3903180067427</v>
      </c>
      <c r="P168" s="4"/>
      <c r="Q168" s="4"/>
      <c r="R168" s="4"/>
      <c r="S168" s="4"/>
      <c r="T168" s="4"/>
    </row>
    <row r="169" spans="1:20" s="34" customFormat="1" x14ac:dyDescent="0.3">
      <c r="A169" s="33">
        <v>1014</v>
      </c>
      <c r="B169" s="34" t="s">
        <v>223</v>
      </c>
      <c r="C169" s="36">
        <v>172204</v>
      </c>
      <c r="D169" s="36">
        <v>14095</v>
      </c>
      <c r="E169" s="37">
        <f t="shared" si="21"/>
        <v>12217.382050372473</v>
      </c>
      <c r="F169" s="38">
        <f t="shared" si="28"/>
        <v>0.7517868040939204</v>
      </c>
      <c r="G169" s="39">
        <f t="shared" si="22"/>
        <v>2420.2463473538219</v>
      </c>
      <c r="H169" s="39">
        <f t="shared" si="23"/>
        <v>843.02096059771975</v>
      </c>
      <c r="I169" s="37">
        <f t="shared" si="24"/>
        <v>3263.2673079515416</v>
      </c>
      <c r="J169" s="40">
        <f t="shared" si="30"/>
        <v>-202.45648845043868</v>
      </c>
      <c r="K169" s="37">
        <f t="shared" si="25"/>
        <v>3060.8108195011027</v>
      </c>
      <c r="L169" s="37">
        <f t="shared" si="26"/>
        <v>45995752.705576979</v>
      </c>
      <c r="M169" s="37">
        <f t="shared" si="27"/>
        <v>43142128.500868045</v>
      </c>
      <c r="N169" s="41">
        <f>'jan-mai'!M169</f>
        <v>33916137.292867303</v>
      </c>
      <c r="O169" s="41">
        <f t="shared" si="29"/>
        <v>9225991.2080007419</v>
      </c>
      <c r="P169" s="4"/>
      <c r="Q169" s="4"/>
      <c r="R169" s="4"/>
      <c r="S169" s="4"/>
      <c r="T169" s="4"/>
    </row>
    <row r="170" spans="1:20" s="34" customFormat="1" x14ac:dyDescent="0.3">
      <c r="A170" s="33">
        <v>1017</v>
      </c>
      <c r="B170" s="34" t="s">
        <v>224</v>
      </c>
      <c r="C170" s="36">
        <v>74058</v>
      </c>
      <c r="D170" s="36">
        <v>6354</v>
      </c>
      <c r="E170" s="37">
        <f t="shared" si="21"/>
        <v>11655.33522190746</v>
      </c>
      <c r="F170" s="38">
        <f t="shared" si="28"/>
        <v>0.71720170335951605</v>
      </c>
      <c r="G170" s="39">
        <f t="shared" si="22"/>
        <v>2757.4744444328294</v>
      </c>
      <c r="H170" s="39">
        <f t="shared" si="23"/>
        <v>1039.7373505604742</v>
      </c>
      <c r="I170" s="37">
        <f t="shared" si="24"/>
        <v>3797.2117949933036</v>
      </c>
      <c r="J170" s="40">
        <f t="shared" si="30"/>
        <v>-202.45648845043868</v>
      </c>
      <c r="K170" s="37">
        <f t="shared" si="25"/>
        <v>3594.7553065428647</v>
      </c>
      <c r="L170" s="37">
        <f t="shared" si="26"/>
        <v>24127483.74538745</v>
      </c>
      <c r="M170" s="37">
        <f t="shared" si="27"/>
        <v>22841075.217773363</v>
      </c>
      <c r="N170" s="41">
        <f>'jan-mai'!M170</f>
        <v>19487153.643765792</v>
      </c>
      <c r="O170" s="41">
        <f t="shared" si="29"/>
        <v>3353921.5740075707</v>
      </c>
      <c r="P170" s="4"/>
      <c r="Q170" s="4"/>
      <c r="R170" s="4"/>
      <c r="S170" s="4"/>
      <c r="T170" s="4"/>
    </row>
    <row r="171" spans="1:20" s="34" customFormat="1" x14ac:dyDescent="0.3">
      <c r="A171" s="33">
        <v>1018</v>
      </c>
      <c r="B171" s="34" t="s">
        <v>225</v>
      </c>
      <c r="C171" s="36">
        <v>160218</v>
      </c>
      <c r="D171" s="36">
        <v>11217</v>
      </c>
      <c r="E171" s="37">
        <f t="shared" si="21"/>
        <v>14283.498261567263</v>
      </c>
      <c r="F171" s="38">
        <f t="shared" si="28"/>
        <v>0.87892360778038736</v>
      </c>
      <c r="G171" s="39">
        <f t="shared" si="22"/>
        <v>1180.5766206369476</v>
      </c>
      <c r="H171" s="39">
        <f t="shared" si="23"/>
        <v>119.88028667954312</v>
      </c>
      <c r="I171" s="37">
        <f t="shared" si="24"/>
        <v>1300.4569073164907</v>
      </c>
      <c r="J171" s="40">
        <f t="shared" si="30"/>
        <v>-202.45648845043868</v>
      </c>
      <c r="K171" s="37">
        <f t="shared" si="25"/>
        <v>1098.0004188660521</v>
      </c>
      <c r="L171" s="37">
        <f t="shared" si="26"/>
        <v>14587225.129369076</v>
      </c>
      <c r="M171" s="37">
        <f t="shared" si="27"/>
        <v>12316270.698420506</v>
      </c>
      <c r="N171" s="41">
        <f>'jan-mai'!M171</f>
        <v>10390635.847044531</v>
      </c>
      <c r="O171" s="41">
        <f t="shared" si="29"/>
        <v>1925634.8513759747</v>
      </c>
      <c r="P171" s="4"/>
      <c r="Q171" s="4"/>
      <c r="R171" s="4"/>
      <c r="S171" s="4"/>
      <c r="T171" s="4"/>
    </row>
    <row r="172" spans="1:20" s="34" customFormat="1" x14ac:dyDescent="0.3">
      <c r="A172" s="33">
        <v>1021</v>
      </c>
      <c r="B172" s="34" t="s">
        <v>226</v>
      </c>
      <c r="C172" s="36">
        <v>29827</v>
      </c>
      <c r="D172" s="36">
        <v>2294</v>
      </c>
      <c r="E172" s="37">
        <f t="shared" si="21"/>
        <v>13002.179598953793</v>
      </c>
      <c r="F172" s="38">
        <f t="shared" si="28"/>
        <v>0.80007869170749524</v>
      </c>
      <c r="G172" s="39">
        <f t="shared" si="22"/>
        <v>1949.3678182050298</v>
      </c>
      <c r="H172" s="39">
        <f t="shared" si="23"/>
        <v>568.34181859425769</v>
      </c>
      <c r="I172" s="37">
        <f t="shared" si="24"/>
        <v>2517.7096367992876</v>
      </c>
      <c r="J172" s="40">
        <f t="shared" si="30"/>
        <v>-202.45648845043868</v>
      </c>
      <c r="K172" s="37">
        <f t="shared" si="25"/>
        <v>2315.2531483488488</v>
      </c>
      <c r="L172" s="37">
        <f t="shared" si="26"/>
        <v>5775625.9068175657</v>
      </c>
      <c r="M172" s="37">
        <f t="shared" si="27"/>
        <v>5311190.7223122595</v>
      </c>
      <c r="N172" s="41">
        <f>'jan-mai'!M172</f>
        <v>3884257.2330498477</v>
      </c>
      <c r="O172" s="41">
        <f t="shared" si="29"/>
        <v>1426933.4892624118</v>
      </c>
      <c r="P172" s="4"/>
      <c r="Q172" s="4"/>
      <c r="R172" s="4"/>
      <c r="S172" s="4"/>
      <c r="T172" s="4"/>
    </row>
    <row r="173" spans="1:20" s="34" customFormat="1" x14ac:dyDescent="0.3">
      <c r="A173" s="33">
        <v>1026</v>
      </c>
      <c r="B173" s="34" t="s">
        <v>227</v>
      </c>
      <c r="C173" s="36">
        <v>25376</v>
      </c>
      <c r="D173" s="36">
        <v>925</v>
      </c>
      <c r="E173" s="37">
        <f t="shared" si="21"/>
        <v>27433.513513513513</v>
      </c>
      <c r="F173" s="38">
        <f t="shared" si="28"/>
        <v>1.6880992478059511</v>
      </c>
      <c r="G173" s="39">
        <f t="shared" si="22"/>
        <v>-6709.4325305308021</v>
      </c>
      <c r="H173" s="39">
        <f t="shared" si="23"/>
        <v>0</v>
      </c>
      <c r="I173" s="37">
        <f t="shared" si="24"/>
        <v>-6709.4325305308021</v>
      </c>
      <c r="J173" s="40">
        <f t="shared" si="30"/>
        <v>-202.45648845043868</v>
      </c>
      <c r="K173" s="37">
        <f t="shared" si="25"/>
        <v>-6911.889018981241</v>
      </c>
      <c r="L173" s="37">
        <f t="shared" si="26"/>
        <v>-6206225.0907409918</v>
      </c>
      <c r="M173" s="37">
        <f t="shared" si="27"/>
        <v>-6393497.3425576482</v>
      </c>
      <c r="N173" s="41">
        <f>'jan-mai'!M173</f>
        <v>-6512626.4318777667</v>
      </c>
      <c r="O173" s="41">
        <f t="shared" si="29"/>
        <v>119129.08932011854</v>
      </c>
      <c r="P173" s="4"/>
      <c r="Q173" s="4"/>
      <c r="R173" s="4"/>
      <c r="S173" s="4"/>
      <c r="T173" s="4"/>
    </row>
    <row r="174" spans="1:20" s="34" customFormat="1" x14ac:dyDescent="0.3">
      <c r="A174" s="33">
        <v>1027</v>
      </c>
      <c r="B174" s="34" t="s">
        <v>228</v>
      </c>
      <c r="C174" s="36">
        <v>21590</v>
      </c>
      <c r="D174" s="36">
        <v>1750</v>
      </c>
      <c r="E174" s="37">
        <f t="shared" si="21"/>
        <v>12337.142857142857</v>
      </c>
      <c r="F174" s="38">
        <f t="shared" si="28"/>
        <v>0.7591561892704175</v>
      </c>
      <c r="G174" s="39">
        <f t="shared" si="22"/>
        <v>2348.3898632915916</v>
      </c>
      <c r="H174" s="39">
        <f t="shared" si="23"/>
        <v>801.10467822808539</v>
      </c>
      <c r="I174" s="37">
        <f t="shared" si="24"/>
        <v>3149.4945415196771</v>
      </c>
      <c r="J174" s="40">
        <f t="shared" si="30"/>
        <v>-202.45648845043868</v>
      </c>
      <c r="K174" s="37">
        <f t="shared" si="25"/>
        <v>2947.0380530692382</v>
      </c>
      <c r="L174" s="37">
        <f t="shared" si="26"/>
        <v>5511615.4476594348</v>
      </c>
      <c r="M174" s="37">
        <f t="shared" si="27"/>
        <v>5157316.5928711668</v>
      </c>
      <c r="N174" s="41">
        <f>'jan-mai'!M174</f>
        <v>4418917.4184120456</v>
      </c>
      <c r="O174" s="41">
        <f t="shared" si="29"/>
        <v>738399.17445912119</v>
      </c>
      <c r="P174" s="4"/>
      <c r="Q174" s="4"/>
      <c r="R174" s="4"/>
      <c r="S174" s="4"/>
      <c r="T174" s="4"/>
    </row>
    <row r="175" spans="1:20" s="34" customFormat="1" x14ac:dyDescent="0.3">
      <c r="A175" s="33">
        <v>1029</v>
      </c>
      <c r="B175" s="34" t="s">
        <v>229</v>
      </c>
      <c r="C175" s="36">
        <v>60804</v>
      </c>
      <c r="D175" s="36">
        <v>4880</v>
      </c>
      <c r="E175" s="37">
        <f t="shared" si="21"/>
        <v>12459.836065573771</v>
      </c>
      <c r="F175" s="38">
        <f t="shared" si="28"/>
        <v>0.76670601743082056</v>
      </c>
      <c r="G175" s="39">
        <f t="shared" si="22"/>
        <v>2274.7739382330433</v>
      </c>
      <c r="H175" s="39">
        <f t="shared" si="23"/>
        <v>758.16205527726561</v>
      </c>
      <c r="I175" s="37">
        <f t="shared" si="24"/>
        <v>3032.9359935103089</v>
      </c>
      <c r="J175" s="40">
        <f t="shared" si="30"/>
        <v>-202.45648845043868</v>
      </c>
      <c r="K175" s="37">
        <f t="shared" si="25"/>
        <v>2830.47950505987</v>
      </c>
      <c r="L175" s="37">
        <f t="shared" si="26"/>
        <v>14800727.648330307</v>
      </c>
      <c r="M175" s="37">
        <f t="shared" si="27"/>
        <v>13812739.984692166</v>
      </c>
      <c r="N175" s="41">
        <f>'jan-mai'!M175</f>
        <v>12378386.572486162</v>
      </c>
      <c r="O175" s="41">
        <f t="shared" si="29"/>
        <v>1434353.4122060034</v>
      </c>
      <c r="P175" s="4"/>
      <c r="Q175" s="4"/>
      <c r="R175" s="4"/>
      <c r="S175" s="4"/>
      <c r="T175" s="4"/>
    </row>
    <row r="176" spans="1:20" s="34" customFormat="1" x14ac:dyDescent="0.3">
      <c r="A176" s="33">
        <v>1032</v>
      </c>
      <c r="B176" s="34" t="s">
        <v>230</v>
      </c>
      <c r="C176" s="36">
        <v>102407</v>
      </c>
      <c r="D176" s="36">
        <v>8335</v>
      </c>
      <c r="E176" s="37">
        <f t="shared" si="21"/>
        <v>12286.382723455308</v>
      </c>
      <c r="F176" s="38">
        <f t="shared" si="28"/>
        <v>0.75603270516203769</v>
      </c>
      <c r="G176" s="39">
        <f t="shared" si="22"/>
        <v>2378.8459435041209</v>
      </c>
      <c r="H176" s="39">
        <f t="shared" si="23"/>
        <v>818.8707250187274</v>
      </c>
      <c r="I176" s="37">
        <f t="shared" si="24"/>
        <v>3197.7166685228485</v>
      </c>
      <c r="J176" s="40">
        <f t="shared" si="30"/>
        <v>-202.45648845043868</v>
      </c>
      <c r="K176" s="37">
        <f t="shared" si="25"/>
        <v>2995.2601800724096</v>
      </c>
      <c r="L176" s="37">
        <f t="shared" si="26"/>
        <v>26652968.432137944</v>
      </c>
      <c r="M176" s="37">
        <f t="shared" si="27"/>
        <v>24965493.600903533</v>
      </c>
      <c r="N176" s="41">
        <f>'jan-mai'!M176</f>
        <v>22784653.961408231</v>
      </c>
      <c r="O176" s="41">
        <f t="shared" si="29"/>
        <v>2180839.639495302</v>
      </c>
      <c r="P176" s="4"/>
      <c r="Q176" s="4"/>
      <c r="R176" s="4"/>
      <c r="S176" s="4"/>
      <c r="T176" s="4"/>
    </row>
    <row r="177" spans="1:20" s="34" customFormat="1" x14ac:dyDescent="0.3">
      <c r="A177" s="33">
        <v>1034</v>
      </c>
      <c r="B177" s="34" t="s">
        <v>231</v>
      </c>
      <c r="C177" s="36">
        <v>21673</v>
      </c>
      <c r="D177" s="36">
        <v>1693</v>
      </c>
      <c r="E177" s="37">
        <f t="shared" si="21"/>
        <v>12801.535735380981</v>
      </c>
      <c r="F177" s="38">
        <f t="shared" si="28"/>
        <v>0.78773223251234692</v>
      </c>
      <c r="G177" s="39">
        <f t="shared" si="22"/>
        <v>2069.7541363487167</v>
      </c>
      <c r="H177" s="39">
        <f t="shared" si="23"/>
        <v>638.56717084474178</v>
      </c>
      <c r="I177" s="37">
        <f t="shared" si="24"/>
        <v>2708.3213071934583</v>
      </c>
      <c r="J177" s="40">
        <f t="shared" si="30"/>
        <v>-202.45648845043868</v>
      </c>
      <c r="K177" s="37">
        <f t="shared" si="25"/>
        <v>2505.8648187430194</v>
      </c>
      <c r="L177" s="37">
        <f t="shared" si="26"/>
        <v>4585187.9730785247</v>
      </c>
      <c r="M177" s="37">
        <f t="shared" si="27"/>
        <v>4242429.1381319324</v>
      </c>
      <c r="N177" s="41">
        <f>'jan-mai'!M177</f>
        <v>3816658.6510694828</v>
      </c>
      <c r="O177" s="41">
        <f t="shared" si="29"/>
        <v>425770.48706244957</v>
      </c>
      <c r="P177" s="4"/>
      <c r="Q177" s="4"/>
      <c r="R177" s="4"/>
      <c r="S177" s="4"/>
      <c r="T177" s="4"/>
    </row>
    <row r="178" spans="1:20" s="34" customFormat="1" x14ac:dyDescent="0.3">
      <c r="A178" s="33">
        <v>1037</v>
      </c>
      <c r="B178" s="34" t="s">
        <v>232</v>
      </c>
      <c r="C178" s="36">
        <v>93702</v>
      </c>
      <c r="D178" s="36">
        <v>5948</v>
      </c>
      <c r="E178" s="37">
        <f t="shared" si="21"/>
        <v>15753.53059852051</v>
      </c>
      <c r="F178" s="38">
        <f t="shared" si="28"/>
        <v>0.96938086842397231</v>
      </c>
      <c r="G178" s="39">
        <f t="shared" si="22"/>
        <v>298.55721846499944</v>
      </c>
      <c r="H178" s="39">
        <f t="shared" si="23"/>
        <v>0</v>
      </c>
      <c r="I178" s="37">
        <f t="shared" si="24"/>
        <v>298.55721846499944</v>
      </c>
      <c r="J178" s="40">
        <f t="shared" si="30"/>
        <v>-202.45648845043868</v>
      </c>
      <c r="K178" s="37">
        <f t="shared" si="25"/>
        <v>96.100730014560753</v>
      </c>
      <c r="L178" s="37">
        <f t="shared" si="26"/>
        <v>1775818.3354298167</v>
      </c>
      <c r="M178" s="37">
        <f t="shared" si="27"/>
        <v>571607.14212660736</v>
      </c>
      <c r="N178" s="41">
        <f>'jan-mai'!M178</f>
        <v>-711536.23438806075</v>
      </c>
      <c r="O178" s="41">
        <f t="shared" si="29"/>
        <v>1283143.3765146681</v>
      </c>
      <c r="P178" s="4"/>
      <c r="Q178" s="4"/>
      <c r="R178" s="4"/>
      <c r="S178" s="4"/>
      <c r="T178" s="4"/>
    </row>
    <row r="179" spans="1:20" s="34" customFormat="1" x14ac:dyDescent="0.3">
      <c r="A179" s="33">
        <v>1046</v>
      </c>
      <c r="B179" s="34" t="s">
        <v>233</v>
      </c>
      <c r="C179" s="36">
        <v>66277</v>
      </c>
      <c r="D179" s="36">
        <v>1838</v>
      </c>
      <c r="E179" s="37">
        <f t="shared" si="21"/>
        <v>36059.303590859628</v>
      </c>
      <c r="F179" s="38">
        <f t="shared" si="28"/>
        <v>2.2188803208947956</v>
      </c>
      <c r="G179" s="39">
        <f t="shared" si="22"/>
        <v>-11884.906576938471</v>
      </c>
      <c r="H179" s="39">
        <f t="shared" si="23"/>
        <v>0</v>
      </c>
      <c r="I179" s="37">
        <f t="shared" si="24"/>
        <v>-11884.906576938471</v>
      </c>
      <c r="J179" s="40">
        <f t="shared" si="30"/>
        <v>-202.45648845043868</v>
      </c>
      <c r="K179" s="37">
        <f t="shared" si="25"/>
        <v>-12087.363065388909</v>
      </c>
      <c r="L179" s="37">
        <f t="shared" si="26"/>
        <v>-21844458.28841291</v>
      </c>
      <c r="M179" s="37">
        <f t="shared" si="27"/>
        <v>-22216573.314184815</v>
      </c>
      <c r="N179" s="41">
        <f>'jan-mai'!M179</f>
        <v>-21386455.547882523</v>
      </c>
      <c r="O179" s="41">
        <f t="shared" si="29"/>
        <v>-830117.7663022913</v>
      </c>
      <c r="P179" s="4"/>
      <c r="Q179" s="4"/>
      <c r="R179" s="4"/>
      <c r="S179" s="4"/>
      <c r="T179" s="4"/>
    </row>
    <row r="180" spans="1:20" s="34" customFormat="1" x14ac:dyDescent="0.3">
      <c r="A180" s="33">
        <v>1101</v>
      </c>
      <c r="B180" s="34" t="s">
        <v>234</v>
      </c>
      <c r="C180" s="36">
        <v>249653</v>
      </c>
      <c r="D180" s="36">
        <v>14916</v>
      </c>
      <c r="E180" s="37">
        <f t="shared" si="21"/>
        <v>16737.262000536335</v>
      </c>
      <c r="F180" s="38">
        <f t="shared" si="28"/>
        <v>1.0299139911305477</v>
      </c>
      <c r="G180" s="39">
        <f t="shared" si="22"/>
        <v>-291.68162274449531</v>
      </c>
      <c r="H180" s="39">
        <f t="shared" si="23"/>
        <v>0</v>
      </c>
      <c r="I180" s="37">
        <f t="shared" si="24"/>
        <v>-291.68162274449531</v>
      </c>
      <c r="J180" s="40">
        <f t="shared" si="30"/>
        <v>-202.45648845043868</v>
      </c>
      <c r="K180" s="37">
        <f t="shared" si="25"/>
        <v>-494.13811119493403</v>
      </c>
      <c r="L180" s="37">
        <f t="shared" si="26"/>
        <v>-4350723.084856892</v>
      </c>
      <c r="M180" s="37">
        <f t="shared" si="27"/>
        <v>-7370564.0665836362</v>
      </c>
      <c r="N180" s="41">
        <f>'jan-mai'!M180</f>
        <v>-2874063.6301500159</v>
      </c>
      <c r="O180" s="41">
        <f t="shared" si="29"/>
        <v>-4496500.4364336208</v>
      </c>
      <c r="P180" s="4"/>
      <c r="Q180" s="4"/>
      <c r="R180" s="4"/>
      <c r="S180" s="4"/>
      <c r="T180" s="4"/>
    </row>
    <row r="181" spans="1:20" s="34" customFormat="1" x14ac:dyDescent="0.3">
      <c r="A181" s="33">
        <v>1102</v>
      </c>
      <c r="B181" s="34" t="s">
        <v>235</v>
      </c>
      <c r="C181" s="36">
        <v>1361634</v>
      </c>
      <c r="D181" s="36">
        <v>73624</v>
      </c>
      <c r="E181" s="37">
        <f t="shared" si="21"/>
        <v>18494.431163750949</v>
      </c>
      <c r="F181" s="38">
        <f t="shared" si="28"/>
        <v>1.1380399860465558</v>
      </c>
      <c r="G181" s="39">
        <f t="shared" si="22"/>
        <v>-1345.9831206732636</v>
      </c>
      <c r="H181" s="39">
        <f t="shared" si="23"/>
        <v>0</v>
      </c>
      <c r="I181" s="37">
        <f t="shared" si="24"/>
        <v>-1345.9831206732636</v>
      </c>
      <c r="J181" s="40">
        <f t="shared" si="30"/>
        <v>-202.45648845043868</v>
      </c>
      <c r="K181" s="37">
        <f t="shared" si="25"/>
        <v>-1548.4396091237022</v>
      </c>
      <c r="L181" s="37">
        <f t="shared" si="26"/>
        <v>-99096661.276448354</v>
      </c>
      <c r="M181" s="37">
        <f t="shared" si="27"/>
        <v>-114002317.78212345</v>
      </c>
      <c r="N181" s="41">
        <f>'jan-mai'!M181</f>
        <v>-89842865.319533691</v>
      </c>
      <c r="O181" s="41">
        <f t="shared" si="29"/>
        <v>-24159452.462589756</v>
      </c>
      <c r="P181" s="4"/>
      <c r="Q181" s="4"/>
      <c r="R181" s="4"/>
      <c r="S181" s="4"/>
      <c r="T181" s="4"/>
    </row>
    <row r="182" spans="1:20" s="34" customFormat="1" x14ac:dyDescent="0.3">
      <c r="A182" s="33">
        <v>1103</v>
      </c>
      <c r="B182" s="34" t="s">
        <v>236</v>
      </c>
      <c r="C182" s="36">
        <v>3021177</v>
      </c>
      <c r="D182" s="36">
        <v>132102</v>
      </c>
      <c r="E182" s="37">
        <f t="shared" si="21"/>
        <v>22870.032247808511</v>
      </c>
      <c r="F182" s="38">
        <f t="shared" si="28"/>
        <v>1.4072890887930185</v>
      </c>
      <c r="G182" s="39">
        <f t="shared" si="22"/>
        <v>-3971.3437711078004</v>
      </c>
      <c r="H182" s="39">
        <f t="shared" si="23"/>
        <v>0</v>
      </c>
      <c r="I182" s="37">
        <f t="shared" si="24"/>
        <v>-3971.3437711078004</v>
      </c>
      <c r="J182" s="40">
        <f t="shared" si="30"/>
        <v>-202.45648845043868</v>
      </c>
      <c r="K182" s="37">
        <f t="shared" si="25"/>
        <v>-4173.8002595582393</v>
      </c>
      <c r="L182" s="37">
        <f t="shared" si="26"/>
        <v>-524622454.85088265</v>
      </c>
      <c r="M182" s="37">
        <f t="shared" si="27"/>
        <v>-551367361.88816249</v>
      </c>
      <c r="N182" s="41">
        <f>'jan-mai'!M182</f>
        <v>-461743651.78801799</v>
      </c>
      <c r="O182" s="41">
        <f t="shared" si="29"/>
        <v>-89623710.100144506</v>
      </c>
      <c r="P182" s="4"/>
      <c r="Q182" s="4"/>
      <c r="R182" s="4"/>
      <c r="S182" s="4"/>
      <c r="T182" s="4"/>
    </row>
    <row r="183" spans="1:20" s="34" customFormat="1" x14ac:dyDescent="0.3">
      <c r="A183" s="33">
        <v>1106</v>
      </c>
      <c r="B183" s="34" t="s">
        <v>237</v>
      </c>
      <c r="C183" s="36">
        <v>582234</v>
      </c>
      <c r="D183" s="36">
        <v>36538</v>
      </c>
      <c r="E183" s="37">
        <f t="shared" si="21"/>
        <v>15935.026547703761</v>
      </c>
      <c r="F183" s="38">
        <f t="shared" si="28"/>
        <v>0.98054907606697617</v>
      </c>
      <c r="G183" s="39">
        <f t="shared" si="22"/>
        <v>189.65964895504911</v>
      </c>
      <c r="H183" s="39">
        <f t="shared" si="23"/>
        <v>0</v>
      </c>
      <c r="I183" s="37">
        <f t="shared" si="24"/>
        <v>189.65964895504911</v>
      </c>
      <c r="J183" s="40">
        <f t="shared" si="30"/>
        <v>-202.45648845043868</v>
      </c>
      <c r="K183" s="37">
        <f t="shared" si="25"/>
        <v>-12.796839495389577</v>
      </c>
      <c r="L183" s="37">
        <f t="shared" si="26"/>
        <v>6929784.2535195844</v>
      </c>
      <c r="M183" s="37">
        <f t="shared" si="27"/>
        <v>-467570.92148254433</v>
      </c>
      <c r="N183" s="41">
        <f>'jan-mai'!M183</f>
        <v>1164839.3860001939</v>
      </c>
      <c r="O183" s="41">
        <f t="shared" si="29"/>
        <v>-1632410.3074827383</v>
      </c>
      <c r="P183" s="4"/>
      <c r="Q183" s="4"/>
      <c r="R183" s="4"/>
      <c r="S183" s="4"/>
      <c r="T183" s="4"/>
    </row>
    <row r="184" spans="1:20" s="34" customFormat="1" x14ac:dyDescent="0.3">
      <c r="A184" s="33">
        <v>1111</v>
      </c>
      <c r="B184" s="34" t="s">
        <v>238</v>
      </c>
      <c r="C184" s="36">
        <v>46621</v>
      </c>
      <c r="D184" s="36">
        <v>3309</v>
      </c>
      <c r="E184" s="37">
        <f t="shared" si="21"/>
        <v>14089.150800846177</v>
      </c>
      <c r="F184" s="38">
        <f t="shared" si="28"/>
        <v>0.86696459268395598</v>
      </c>
      <c r="G184" s="39">
        <f t="shared" si="22"/>
        <v>1297.1850970695996</v>
      </c>
      <c r="H184" s="39">
        <f t="shared" si="23"/>
        <v>187.90189793192337</v>
      </c>
      <c r="I184" s="37">
        <f t="shared" si="24"/>
        <v>1485.0869950015231</v>
      </c>
      <c r="J184" s="40">
        <f t="shared" si="30"/>
        <v>-202.45648845043868</v>
      </c>
      <c r="K184" s="37">
        <f t="shared" si="25"/>
        <v>1282.6305065510844</v>
      </c>
      <c r="L184" s="37">
        <f t="shared" si="26"/>
        <v>4914152.8664600402</v>
      </c>
      <c r="M184" s="37">
        <f t="shared" si="27"/>
        <v>4244224.3461775379</v>
      </c>
      <c r="N184" s="41">
        <f>'jan-mai'!M184</f>
        <v>3743206.3357288325</v>
      </c>
      <c r="O184" s="41">
        <f t="shared" si="29"/>
        <v>501018.0104487054</v>
      </c>
      <c r="P184" s="4"/>
      <c r="Q184" s="4"/>
      <c r="R184" s="4"/>
      <c r="S184" s="4"/>
      <c r="T184" s="4"/>
    </row>
    <row r="185" spans="1:20" s="34" customFormat="1" x14ac:dyDescent="0.3">
      <c r="A185" s="33">
        <v>1112</v>
      </c>
      <c r="B185" s="34" t="s">
        <v>239</v>
      </c>
      <c r="C185" s="36">
        <v>42325</v>
      </c>
      <c r="D185" s="36">
        <v>3247</v>
      </c>
      <c r="E185" s="37">
        <f t="shared" si="21"/>
        <v>13035.109331690792</v>
      </c>
      <c r="F185" s="38">
        <f t="shared" si="28"/>
        <v>0.80210499639633481</v>
      </c>
      <c r="G185" s="39">
        <f t="shared" si="22"/>
        <v>1929.6099785628305</v>
      </c>
      <c r="H185" s="39">
        <f t="shared" si="23"/>
        <v>556.81641213630814</v>
      </c>
      <c r="I185" s="37">
        <f t="shared" si="24"/>
        <v>2486.4263906991387</v>
      </c>
      <c r="J185" s="40">
        <f t="shared" si="30"/>
        <v>-202.45648845043868</v>
      </c>
      <c r="K185" s="37">
        <f t="shared" si="25"/>
        <v>2283.9699022486998</v>
      </c>
      <c r="L185" s="37">
        <f t="shared" si="26"/>
        <v>8073426.4906001035</v>
      </c>
      <c r="M185" s="37">
        <f t="shared" si="27"/>
        <v>7416050.2726015281</v>
      </c>
      <c r="N185" s="41">
        <f>'jan-mai'!M185</f>
        <v>6423934.5186193781</v>
      </c>
      <c r="O185" s="41">
        <f t="shared" si="29"/>
        <v>992115.75398215</v>
      </c>
      <c r="P185" s="4"/>
      <c r="Q185" s="4"/>
      <c r="R185" s="4"/>
      <c r="S185" s="4"/>
      <c r="T185" s="4"/>
    </row>
    <row r="186" spans="1:20" s="34" customFormat="1" x14ac:dyDescent="0.3">
      <c r="A186" s="33">
        <v>1114</v>
      </c>
      <c r="B186" s="34" t="s">
        <v>240</v>
      </c>
      <c r="C186" s="36">
        <v>41250</v>
      </c>
      <c r="D186" s="36">
        <v>2861</v>
      </c>
      <c r="E186" s="37">
        <f t="shared" si="21"/>
        <v>14418.035651869975</v>
      </c>
      <c r="F186" s="38">
        <f t="shared" si="28"/>
        <v>0.88720225817126463</v>
      </c>
      <c r="G186" s="39">
        <f t="shared" si="22"/>
        <v>1099.8541864553204</v>
      </c>
      <c r="H186" s="39">
        <f t="shared" si="23"/>
        <v>72.792200073593904</v>
      </c>
      <c r="I186" s="37">
        <f t="shared" si="24"/>
        <v>1172.6463865289143</v>
      </c>
      <c r="J186" s="40">
        <f t="shared" si="30"/>
        <v>-202.45648845043868</v>
      </c>
      <c r="K186" s="37">
        <f t="shared" si="25"/>
        <v>970.18989807847561</v>
      </c>
      <c r="L186" s="37">
        <f t="shared" si="26"/>
        <v>3354941.3118592235</v>
      </c>
      <c r="M186" s="37">
        <f t="shared" si="27"/>
        <v>2775713.2984025185</v>
      </c>
      <c r="N186" s="41">
        <f>'jan-mai'!M186</f>
        <v>2618697.0766153531</v>
      </c>
      <c r="O186" s="41">
        <f t="shared" si="29"/>
        <v>157016.22178716538</v>
      </c>
      <c r="P186" s="4"/>
      <c r="Q186" s="4"/>
      <c r="R186" s="4"/>
      <c r="S186" s="4"/>
      <c r="T186" s="4"/>
    </row>
    <row r="187" spans="1:20" s="34" customFormat="1" x14ac:dyDescent="0.3">
      <c r="A187" s="33">
        <v>1119</v>
      </c>
      <c r="B187" s="34" t="s">
        <v>241</v>
      </c>
      <c r="C187" s="36">
        <v>276293</v>
      </c>
      <c r="D187" s="36">
        <v>18528</v>
      </c>
      <c r="E187" s="37">
        <f t="shared" si="21"/>
        <v>14912.186960276338</v>
      </c>
      <c r="F187" s="38">
        <f t="shared" si="28"/>
        <v>0.91760946254237807</v>
      </c>
      <c r="G187" s="39">
        <f t="shared" si="22"/>
        <v>803.36340141150288</v>
      </c>
      <c r="H187" s="39">
        <f t="shared" si="23"/>
        <v>0</v>
      </c>
      <c r="I187" s="37">
        <f t="shared" si="24"/>
        <v>803.36340141150288</v>
      </c>
      <c r="J187" s="40">
        <f t="shared" si="30"/>
        <v>-202.45648845043868</v>
      </c>
      <c r="K187" s="37">
        <f t="shared" si="25"/>
        <v>600.90691296106422</v>
      </c>
      <c r="L187" s="37">
        <f t="shared" si="26"/>
        <v>14884717.101352325</v>
      </c>
      <c r="M187" s="37">
        <f t="shared" si="27"/>
        <v>11133603.283342598</v>
      </c>
      <c r="N187" s="41">
        <f>'jan-mai'!M187</f>
        <v>13300597.216193352</v>
      </c>
      <c r="O187" s="41">
        <f t="shared" si="29"/>
        <v>-2166993.9328507539</v>
      </c>
      <c r="P187" s="4"/>
      <c r="Q187" s="4"/>
      <c r="R187" s="4"/>
      <c r="S187" s="4"/>
      <c r="T187" s="4"/>
    </row>
    <row r="188" spans="1:20" s="34" customFormat="1" x14ac:dyDescent="0.3">
      <c r="A188" s="33">
        <v>1120</v>
      </c>
      <c r="B188" s="34" t="s">
        <v>242</v>
      </c>
      <c r="C188" s="36">
        <v>310321</v>
      </c>
      <c r="D188" s="36">
        <v>18741</v>
      </c>
      <c r="E188" s="37">
        <f t="shared" si="21"/>
        <v>16558.401365989008</v>
      </c>
      <c r="F188" s="38">
        <f t="shared" si="28"/>
        <v>1.0189079454597039</v>
      </c>
      <c r="G188" s="39">
        <f t="shared" si="22"/>
        <v>-184.36524201609899</v>
      </c>
      <c r="H188" s="39">
        <f t="shared" si="23"/>
        <v>0</v>
      </c>
      <c r="I188" s="37">
        <f t="shared" si="24"/>
        <v>-184.36524201609899</v>
      </c>
      <c r="J188" s="40">
        <f t="shared" si="30"/>
        <v>-202.45648845043868</v>
      </c>
      <c r="K188" s="37">
        <f t="shared" si="25"/>
        <v>-386.8217304665377</v>
      </c>
      <c r="L188" s="37">
        <f t="shared" si="26"/>
        <v>-3455189.0006237114</v>
      </c>
      <c r="M188" s="37">
        <f t="shared" si="27"/>
        <v>-7249426.0506733833</v>
      </c>
      <c r="N188" s="41">
        <f>'jan-mai'!M188</f>
        <v>-5113308.0646715993</v>
      </c>
      <c r="O188" s="41">
        <f t="shared" si="29"/>
        <v>-2136117.986001784</v>
      </c>
      <c r="P188" s="4"/>
      <c r="Q188" s="4"/>
      <c r="R188" s="4"/>
      <c r="S188" s="4"/>
      <c r="T188" s="4"/>
    </row>
    <row r="189" spans="1:20" s="34" customFormat="1" x14ac:dyDescent="0.3">
      <c r="A189" s="33">
        <v>1121</v>
      </c>
      <c r="B189" s="34" t="s">
        <v>243</v>
      </c>
      <c r="C189" s="36">
        <v>308713</v>
      </c>
      <c r="D189" s="36">
        <v>18306</v>
      </c>
      <c r="E189" s="37">
        <f t="shared" si="21"/>
        <v>16864.033650169342</v>
      </c>
      <c r="F189" s="38">
        <f t="shared" si="28"/>
        <v>1.0377147828987323</v>
      </c>
      <c r="G189" s="39">
        <f t="shared" si="22"/>
        <v>-367.74461252429938</v>
      </c>
      <c r="H189" s="39">
        <f t="shared" si="23"/>
        <v>0</v>
      </c>
      <c r="I189" s="37">
        <f t="shared" si="24"/>
        <v>-367.74461252429938</v>
      </c>
      <c r="J189" s="40">
        <f t="shared" si="30"/>
        <v>-202.45648845043868</v>
      </c>
      <c r="K189" s="37">
        <f t="shared" si="25"/>
        <v>-570.2011009747381</v>
      </c>
      <c r="L189" s="37">
        <f t="shared" si="26"/>
        <v>-6731932.8768698247</v>
      </c>
      <c r="M189" s="37">
        <f t="shared" si="27"/>
        <v>-10438101.354443556</v>
      </c>
      <c r="N189" s="41">
        <f>'jan-mai'!M189</f>
        <v>-8042505.3642750233</v>
      </c>
      <c r="O189" s="41">
        <f t="shared" si="29"/>
        <v>-2395595.9901685324</v>
      </c>
      <c r="P189" s="4"/>
      <c r="Q189" s="4"/>
      <c r="R189" s="4"/>
      <c r="S189" s="4"/>
      <c r="T189" s="4"/>
    </row>
    <row r="190" spans="1:20" s="34" customFormat="1" x14ac:dyDescent="0.3">
      <c r="A190" s="33">
        <v>1122</v>
      </c>
      <c r="B190" s="34" t="s">
        <v>244</v>
      </c>
      <c r="C190" s="36">
        <v>183865</v>
      </c>
      <c r="D190" s="36">
        <v>11600</v>
      </c>
      <c r="E190" s="37">
        <f t="shared" si="21"/>
        <v>15850.431034482759</v>
      </c>
      <c r="F190" s="38">
        <f t="shared" si="28"/>
        <v>0.97534355902061654</v>
      </c>
      <c r="G190" s="39">
        <f t="shared" si="22"/>
        <v>240.41695688765029</v>
      </c>
      <c r="H190" s="39">
        <f t="shared" si="23"/>
        <v>0</v>
      </c>
      <c r="I190" s="37">
        <f t="shared" si="24"/>
        <v>240.41695688765029</v>
      </c>
      <c r="J190" s="40">
        <f t="shared" si="30"/>
        <v>-202.45648845043868</v>
      </c>
      <c r="K190" s="37">
        <f t="shared" si="25"/>
        <v>37.960468437211603</v>
      </c>
      <c r="L190" s="37">
        <f t="shared" si="26"/>
        <v>2788836.6998967435</v>
      </c>
      <c r="M190" s="37">
        <f t="shared" si="27"/>
        <v>440341.43387165456</v>
      </c>
      <c r="N190" s="41">
        <f>'jan-mai'!M190</f>
        <v>1477327.9894247656</v>
      </c>
      <c r="O190" s="41">
        <f t="shared" si="29"/>
        <v>-1036986.555553111</v>
      </c>
      <c r="P190" s="4"/>
      <c r="Q190" s="4"/>
      <c r="R190" s="4"/>
      <c r="S190" s="4"/>
      <c r="T190" s="4"/>
    </row>
    <row r="191" spans="1:20" s="34" customFormat="1" x14ac:dyDescent="0.3">
      <c r="A191" s="33">
        <v>1124</v>
      </c>
      <c r="B191" s="34" t="s">
        <v>245</v>
      </c>
      <c r="C191" s="36">
        <v>600759</v>
      </c>
      <c r="D191" s="36">
        <v>25708</v>
      </c>
      <c r="E191" s="37">
        <f t="shared" si="21"/>
        <v>23368.562315232612</v>
      </c>
      <c r="F191" s="38">
        <f t="shared" si="28"/>
        <v>1.4379657365877943</v>
      </c>
      <c r="G191" s="39">
        <f t="shared" si="22"/>
        <v>-4270.4618115622607</v>
      </c>
      <c r="H191" s="39">
        <f t="shared" si="23"/>
        <v>0</v>
      </c>
      <c r="I191" s="37">
        <f t="shared" si="24"/>
        <v>-4270.4618115622607</v>
      </c>
      <c r="J191" s="40">
        <f t="shared" si="30"/>
        <v>-202.45648845043868</v>
      </c>
      <c r="K191" s="37">
        <f t="shared" si="25"/>
        <v>-4472.9183000126995</v>
      </c>
      <c r="L191" s="37">
        <f t="shared" si="26"/>
        <v>-109785032.2516426</v>
      </c>
      <c r="M191" s="37">
        <f t="shared" si="27"/>
        <v>-114989783.65672648</v>
      </c>
      <c r="N191" s="41">
        <f>'jan-mai'!M191</f>
        <v>-91331383.038609326</v>
      </c>
      <c r="O191" s="41">
        <f t="shared" si="29"/>
        <v>-23658400.618117154</v>
      </c>
      <c r="P191" s="4"/>
      <c r="Q191" s="4"/>
      <c r="R191" s="4"/>
      <c r="S191" s="4"/>
      <c r="T191" s="4"/>
    </row>
    <row r="192" spans="1:20" s="34" customFormat="1" x14ac:dyDescent="0.3">
      <c r="A192" s="33">
        <v>1127</v>
      </c>
      <c r="B192" s="34" t="s">
        <v>246</v>
      </c>
      <c r="C192" s="36">
        <v>210815</v>
      </c>
      <c r="D192" s="36">
        <v>10556</v>
      </c>
      <c r="E192" s="37">
        <f t="shared" si="21"/>
        <v>19971.106479727168</v>
      </c>
      <c r="F192" s="38">
        <f t="shared" si="28"/>
        <v>1.2289060170755435</v>
      </c>
      <c r="G192" s="39">
        <f t="shared" si="22"/>
        <v>-2231.9883102589952</v>
      </c>
      <c r="H192" s="39">
        <f t="shared" si="23"/>
        <v>0</v>
      </c>
      <c r="I192" s="37">
        <f t="shared" si="24"/>
        <v>-2231.9883102589952</v>
      </c>
      <c r="J192" s="40">
        <f t="shared" si="30"/>
        <v>-202.45648845043868</v>
      </c>
      <c r="K192" s="37">
        <f t="shared" si="25"/>
        <v>-2434.4447987094341</v>
      </c>
      <c r="L192" s="37">
        <f t="shared" si="26"/>
        <v>-23560868.603093952</v>
      </c>
      <c r="M192" s="37">
        <f t="shared" si="27"/>
        <v>-25697999.295176785</v>
      </c>
      <c r="N192" s="41">
        <f>'jan-mai'!M192</f>
        <v>-21127305.529623467</v>
      </c>
      <c r="O192" s="41">
        <f t="shared" si="29"/>
        <v>-4570693.765553318</v>
      </c>
      <c r="P192" s="4"/>
      <c r="Q192" s="4"/>
      <c r="R192" s="4"/>
      <c r="S192" s="4"/>
      <c r="T192" s="4"/>
    </row>
    <row r="193" spans="1:20" s="34" customFormat="1" x14ac:dyDescent="0.3">
      <c r="A193" s="33">
        <v>1129</v>
      </c>
      <c r="B193" s="34" t="s">
        <v>247</v>
      </c>
      <c r="C193" s="36">
        <v>36574</v>
      </c>
      <c r="D193" s="36">
        <v>1208</v>
      </c>
      <c r="E193" s="37">
        <f t="shared" si="21"/>
        <v>30276.490066225164</v>
      </c>
      <c r="F193" s="38">
        <f t="shared" si="28"/>
        <v>1.8630395294362438</v>
      </c>
      <c r="G193" s="39">
        <f t="shared" si="22"/>
        <v>-8415.2184621577926</v>
      </c>
      <c r="H193" s="39">
        <f t="shared" si="23"/>
        <v>0</v>
      </c>
      <c r="I193" s="37">
        <f t="shared" si="24"/>
        <v>-8415.2184621577926</v>
      </c>
      <c r="J193" s="40">
        <f t="shared" si="30"/>
        <v>-202.45648845043868</v>
      </c>
      <c r="K193" s="37">
        <f t="shared" si="25"/>
        <v>-8617.6749506082306</v>
      </c>
      <c r="L193" s="37">
        <f t="shared" si="26"/>
        <v>-10165583.902286613</v>
      </c>
      <c r="M193" s="37">
        <f t="shared" si="27"/>
        <v>-10410151.340334743</v>
      </c>
      <c r="N193" s="41">
        <f>'jan-mai'!M193</f>
        <v>-10375996.464549558</v>
      </c>
      <c r="O193" s="41">
        <f t="shared" si="29"/>
        <v>-34154.875785185024</v>
      </c>
      <c r="P193" s="4"/>
      <c r="Q193" s="4"/>
      <c r="R193" s="4"/>
      <c r="S193" s="4"/>
      <c r="T193" s="4"/>
    </row>
    <row r="194" spans="1:20" s="34" customFormat="1" x14ac:dyDescent="0.3">
      <c r="A194" s="33">
        <v>1130</v>
      </c>
      <c r="B194" s="34" t="s">
        <v>248</v>
      </c>
      <c r="C194" s="36">
        <v>186040</v>
      </c>
      <c r="D194" s="36">
        <v>12395</v>
      </c>
      <c r="E194" s="37">
        <f t="shared" si="21"/>
        <v>15009.277934651069</v>
      </c>
      <c r="F194" s="38">
        <f t="shared" si="28"/>
        <v>0.92358387776739082</v>
      </c>
      <c r="G194" s="39">
        <f t="shared" si="22"/>
        <v>745.10881678666442</v>
      </c>
      <c r="H194" s="39">
        <f t="shared" si="23"/>
        <v>0</v>
      </c>
      <c r="I194" s="37">
        <f t="shared" si="24"/>
        <v>745.10881678666442</v>
      </c>
      <c r="J194" s="40">
        <f t="shared" si="30"/>
        <v>-202.45648845043868</v>
      </c>
      <c r="K194" s="37">
        <f t="shared" si="25"/>
        <v>542.65232833622576</v>
      </c>
      <c r="L194" s="37">
        <f t="shared" si="26"/>
        <v>9235623.784070706</v>
      </c>
      <c r="M194" s="37">
        <f t="shared" si="27"/>
        <v>6726175.6097275186</v>
      </c>
      <c r="N194" s="41">
        <f>'jan-mai'!M194</f>
        <v>7334005.8128379295</v>
      </c>
      <c r="O194" s="41">
        <f t="shared" si="29"/>
        <v>-607830.20311041083</v>
      </c>
      <c r="P194" s="4"/>
      <c r="Q194" s="4"/>
      <c r="R194" s="4"/>
      <c r="S194" s="4"/>
      <c r="T194" s="4"/>
    </row>
    <row r="195" spans="1:20" s="34" customFormat="1" x14ac:dyDescent="0.3">
      <c r="A195" s="33">
        <v>1133</v>
      </c>
      <c r="B195" s="34" t="s">
        <v>249</v>
      </c>
      <c r="C195" s="36">
        <v>62343</v>
      </c>
      <c r="D195" s="36">
        <v>2785</v>
      </c>
      <c r="E195" s="37">
        <f t="shared" si="21"/>
        <v>22385.278276481149</v>
      </c>
      <c r="F195" s="38">
        <f t="shared" si="28"/>
        <v>1.3774601420208317</v>
      </c>
      <c r="G195" s="39">
        <f t="shared" si="22"/>
        <v>-3680.4913883113836</v>
      </c>
      <c r="H195" s="39">
        <f t="shared" si="23"/>
        <v>0</v>
      </c>
      <c r="I195" s="37">
        <f t="shared" si="24"/>
        <v>-3680.4913883113836</v>
      </c>
      <c r="J195" s="40">
        <f t="shared" si="30"/>
        <v>-202.45648845043868</v>
      </c>
      <c r="K195" s="37">
        <f t="shared" si="25"/>
        <v>-3882.9478767618225</v>
      </c>
      <c r="L195" s="37">
        <f t="shared" si="26"/>
        <v>-10250168.516447203</v>
      </c>
      <c r="M195" s="37">
        <f t="shared" si="27"/>
        <v>-10814009.836781675</v>
      </c>
      <c r="N195" s="41">
        <f>'jan-mai'!M195</f>
        <v>-10564810.392194137</v>
      </c>
      <c r="O195" s="41">
        <f t="shared" si="29"/>
        <v>-249199.44458753802</v>
      </c>
      <c r="P195" s="4"/>
      <c r="Q195" s="4"/>
      <c r="R195" s="4"/>
      <c r="S195" s="4"/>
      <c r="T195" s="4"/>
    </row>
    <row r="196" spans="1:20" s="34" customFormat="1" x14ac:dyDescent="0.3">
      <c r="A196" s="33">
        <v>1134</v>
      </c>
      <c r="B196" s="34" t="s">
        <v>250</v>
      </c>
      <c r="C196" s="36">
        <v>97334</v>
      </c>
      <c r="D196" s="36">
        <v>3892</v>
      </c>
      <c r="E196" s="37">
        <f t="shared" si="21"/>
        <v>25008.735868448097</v>
      </c>
      <c r="F196" s="38">
        <f t="shared" si="28"/>
        <v>1.5388925004924761</v>
      </c>
      <c r="G196" s="39">
        <f t="shared" si="22"/>
        <v>-5254.5659434915524</v>
      </c>
      <c r="H196" s="39">
        <f t="shared" si="23"/>
        <v>0</v>
      </c>
      <c r="I196" s="37">
        <f t="shared" si="24"/>
        <v>-5254.5659434915524</v>
      </c>
      <c r="J196" s="40">
        <f t="shared" si="30"/>
        <v>-202.45648845043868</v>
      </c>
      <c r="K196" s="37">
        <f t="shared" si="25"/>
        <v>-5457.0224319419913</v>
      </c>
      <c r="L196" s="37">
        <f t="shared" si="26"/>
        <v>-20450770.652069122</v>
      </c>
      <c r="M196" s="37">
        <f t="shared" si="27"/>
        <v>-21238731.305118229</v>
      </c>
      <c r="N196" s="41">
        <f>'jan-mai'!M196</f>
        <v>-22429262.781479206</v>
      </c>
      <c r="O196" s="41">
        <f t="shared" si="29"/>
        <v>1190531.4763609767</v>
      </c>
      <c r="P196" s="4"/>
      <c r="Q196" s="4"/>
      <c r="R196" s="4"/>
      <c r="S196" s="4"/>
      <c r="T196" s="4"/>
    </row>
    <row r="197" spans="1:20" s="34" customFormat="1" x14ac:dyDescent="0.3">
      <c r="A197" s="33">
        <v>1135</v>
      </c>
      <c r="B197" s="34" t="s">
        <v>251</v>
      </c>
      <c r="C197" s="36">
        <v>134859</v>
      </c>
      <c r="D197" s="36">
        <v>4756</v>
      </c>
      <c r="E197" s="37">
        <f t="shared" si="21"/>
        <v>28355.550883095038</v>
      </c>
      <c r="F197" s="38">
        <f t="shared" si="28"/>
        <v>1.7448360777155738</v>
      </c>
      <c r="G197" s="39">
        <f t="shared" si="22"/>
        <v>-7262.6549522797168</v>
      </c>
      <c r="H197" s="39">
        <f t="shared" si="23"/>
        <v>0</v>
      </c>
      <c r="I197" s="37">
        <f t="shared" si="24"/>
        <v>-7262.6549522797168</v>
      </c>
      <c r="J197" s="40">
        <f t="shared" si="30"/>
        <v>-202.45648845043868</v>
      </c>
      <c r="K197" s="37">
        <f t="shared" si="25"/>
        <v>-7465.1114407301557</v>
      </c>
      <c r="L197" s="37">
        <f t="shared" si="26"/>
        <v>-34541186.953042336</v>
      </c>
      <c r="M197" s="37">
        <f t="shared" si="27"/>
        <v>-35504070.012112617</v>
      </c>
      <c r="N197" s="41">
        <f>'jan-mai'!M197</f>
        <v>-8060869.5243358482</v>
      </c>
      <c r="O197" s="41">
        <f t="shared" si="29"/>
        <v>-27443200.487776771</v>
      </c>
      <c r="P197" s="4"/>
      <c r="Q197" s="4"/>
      <c r="R197" s="4"/>
      <c r="S197" s="4"/>
      <c r="T197" s="4"/>
    </row>
    <row r="198" spans="1:20" s="34" customFormat="1" x14ac:dyDescent="0.3">
      <c r="A198" s="33">
        <v>1141</v>
      </c>
      <c r="B198" s="34" t="s">
        <v>252</v>
      </c>
      <c r="C198" s="36">
        <v>49686</v>
      </c>
      <c r="D198" s="36">
        <v>3147</v>
      </c>
      <c r="E198" s="37">
        <f t="shared" si="21"/>
        <v>15788.369876072449</v>
      </c>
      <c r="F198" s="38">
        <f t="shared" si="28"/>
        <v>0.97152467542122622</v>
      </c>
      <c r="G198" s="39">
        <f t="shared" si="22"/>
        <v>277.65365193383622</v>
      </c>
      <c r="H198" s="39">
        <f t="shared" si="23"/>
        <v>0</v>
      </c>
      <c r="I198" s="37">
        <f t="shared" si="24"/>
        <v>277.65365193383622</v>
      </c>
      <c r="J198" s="40">
        <f t="shared" si="30"/>
        <v>-202.45648845043868</v>
      </c>
      <c r="K198" s="37">
        <f t="shared" si="25"/>
        <v>75.197163483397532</v>
      </c>
      <c r="L198" s="37">
        <f t="shared" si="26"/>
        <v>873776.04263578262</v>
      </c>
      <c r="M198" s="37">
        <f t="shared" si="27"/>
        <v>236645.47348225204</v>
      </c>
      <c r="N198" s="41">
        <f>'jan-mai'!M198</f>
        <v>594203.91230342537</v>
      </c>
      <c r="O198" s="41">
        <f t="shared" si="29"/>
        <v>-357558.43882117333</v>
      </c>
      <c r="P198" s="4"/>
      <c r="Q198" s="4"/>
      <c r="R198" s="4"/>
      <c r="S198" s="4"/>
      <c r="T198" s="4"/>
    </row>
    <row r="199" spans="1:20" s="34" customFormat="1" x14ac:dyDescent="0.3">
      <c r="A199" s="33">
        <v>1142</v>
      </c>
      <c r="B199" s="34" t="s">
        <v>253</v>
      </c>
      <c r="C199" s="36">
        <v>84998</v>
      </c>
      <c r="D199" s="36">
        <v>4794</v>
      </c>
      <c r="E199" s="37">
        <f t="shared" si="21"/>
        <v>17730.079265748853</v>
      </c>
      <c r="F199" s="38">
        <f t="shared" si="28"/>
        <v>1.0910062051405556</v>
      </c>
      <c r="G199" s="39">
        <f t="shared" si="22"/>
        <v>-887.3719818720059</v>
      </c>
      <c r="H199" s="39">
        <f t="shared" si="23"/>
        <v>0</v>
      </c>
      <c r="I199" s="37">
        <f t="shared" si="24"/>
        <v>-887.3719818720059</v>
      </c>
      <c r="J199" s="40">
        <f t="shared" si="30"/>
        <v>-202.45648845043868</v>
      </c>
      <c r="K199" s="37">
        <f t="shared" si="25"/>
        <v>-1089.8284703224447</v>
      </c>
      <c r="L199" s="37">
        <f t="shared" si="26"/>
        <v>-4254061.2810943965</v>
      </c>
      <c r="M199" s="37">
        <f t="shared" si="27"/>
        <v>-5224637.6867257999</v>
      </c>
      <c r="N199" s="41">
        <f>'jan-mai'!M199</f>
        <v>-3624927.6912670424</v>
      </c>
      <c r="O199" s="41">
        <f t="shared" si="29"/>
        <v>-1599709.9954587575</v>
      </c>
      <c r="P199" s="4"/>
      <c r="Q199" s="4"/>
      <c r="R199" s="4"/>
      <c r="S199" s="4"/>
      <c r="T199" s="4"/>
    </row>
    <row r="200" spans="1:20" s="34" customFormat="1" x14ac:dyDescent="0.3">
      <c r="A200" s="33">
        <v>1144</v>
      </c>
      <c r="B200" s="34" t="s">
        <v>254</v>
      </c>
      <c r="C200" s="36">
        <v>7852</v>
      </c>
      <c r="D200" s="36">
        <v>534</v>
      </c>
      <c r="E200" s="37">
        <f t="shared" ref="E200:E263" si="31">(C200*1000)/D200</f>
        <v>14704.119850187266</v>
      </c>
      <c r="F200" s="38">
        <f t="shared" si="28"/>
        <v>0.90480621982753207</v>
      </c>
      <c r="G200" s="39">
        <f t="shared" ref="G200:G263" si="32">(E$437-E200)*0.6</f>
        <v>928.20366746494619</v>
      </c>
      <c r="H200" s="39">
        <f t="shared" ref="H200:H263" si="33">IF(E200&gt;=E$437*0.9,0,IF(E200&lt;0.9*E$437,(E$437*0.9-E200)*0.35))</f>
        <v>0</v>
      </c>
      <c r="I200" s="37">
        <f t="shared" ref="I200:I263" si="34">G200+H200</f>
        <v>928.20366746494619</v>
      </c>
      <c r="J200" s="40">
        <f t="shared" si="30"/>
        <v>-202.45648845043868</v>
      </c>
      <c r="K200" s="37">
        <f t="shared" ref="K200:K263" si="35">I200+J200</f>
        <v>725.74717901450754</v>
      </c>
      <c r="L200" s="37">
        <f t="shared" ref="L200:L263" si="36">(I200*D200)</f>
        <v>495660.75842628127</v>
      </c>
      <c r="M200" s="37">
        <f t="shared" ref="M200:M263" si="37">(K200*D200)</f>
        <v>387548.99359374703</v>
      </c>
      <c r="N200" s="41">
        <f>'jan-mai'!M200</f>
        <v>336063.71510401869</v>
      </c>
      <c r="O200" s="41">
        <f t="shared" si="29"/>
        <v>51485.278489728342</v>
      </c>
      <c r="P200" s="4"/>
      <c r="Q200" s="4"/>
      <c r="R200" s="4"/>
      <c r="S200" s="4"/>
      <c r="T200" s="4"/>
    </row>
    <row r="201" spans="1:20" s="34" customFormat="1" x14ac:dyDescent="0.3">
      <c r="A201" s="33">
        <v>1145</v>
      </c>
      <c r="B201" s="34" t="s">
        <v>255</v>
      </c>
      <c r="C201" s="36">
        <v>12363</v>
      </c>
      <c r="D201" s="36">
        <v>865</v>
      </c>
      <c r="E201" s="37">
        <f t="shared" si="31"/>
        <v>14292.485549132947</v>
      </c>
      <c r="F201" s="38">
        <f t="shared" ref="F201:F264" si="38">IF(ISNUMBER(C201),E201/E$437,"")</f>
        <v>0.87947663331143988</v>
      </c>
      <c r="G201" s="39">
        <f t="shared" si="32"/>
        <v>1175.1842480975374</v>
      </c>
      <c r="H201" s="39">
        <f t="shared" si="33"/>
        <v>116.73473603155379</v>
      </c>
      <c r="I201" s="37">
        <f t="shared" si="34"/>
        <v>1291.9189841290913</v>
      </c>
      <c r="J201" s="40">
        <f t="shared" si="30"/>
        <v>-202.45648845043868</v>
      </c>
      <c r="K201" s="37">
        <f t="shared" si="35"/>
        <v>1089.4624956786527</v>
      </c>
      <c r="L201" s="37">
        <f t="shared" si="36"/>
        <v>1117509.9212716641</v>
      </c>
      <c r="M201" s="37">
        <f t="shared" si="37"/>
        <v>942385.05876203452</v>
      </c>
      <c r="N201" s="41">
        <f>'jan-mai'!M201</f>
        <v>722757.60967223928</v>
      </c>
      <c r="O201" s="41">
        <f t="shared" ref="O201:O264" si="39">M201-N201</f>
        <v>219627.44908979523</v>
      </c>
      <c r="P201" s="4"/>
      <c r="Q201" s="4"/>
      <c r="R201" s="4"/>
      <c r="S201" s="4"/>
      <c r="T201" s="4"/>
    </row>
    <row r="202" spans="1:20" s="34" customFormat="1" x14ac:dyDescent="0.3">
      <c r="A202" s="33">
        <v>1146</v>
      </c>
      <c r="B202" s="34" t="s">
        <v>256</v>
      </c>
      <c r="C202" s="36">
        <v>157740</v>
      </c>
      <c r="D202" s="36">
        <v>10857</v>
      </c>
      <c r="E202" s="37">
        <f t="shared" si="31"/>
        <v>14528.875379939209</v>
      </c>
      <c r="F202" s="38">
        <f t="shared" si="38"/>
        <v>0.89402269192607775</v>
      </c>
      <c r="G202" s="39">
        <f t="shared" si="32"/>
        <v>1033.3503496137803</v>
      </c>
      <c r="H202" s="39">
        <f t="shared" si="33"/>
        <v>33.998295249362215</v>
      </c>
      <c r="I202" s="37">
        <f t="shared" si="34"/>
        <v>1067.3486448631425</v>
      </c>
      <c r="J202" s="40">
        <f t="shared" ref="J202:J265" si="40">I$439</f>
        <v>-202.45648845043868</v>
      </c>
      <c r="K202" s="37">
        <f t="shared" si="35"/>
        <v>864.8921564127038</v>
      </c>
      <c r="L202" s="37">
        <f t="shared" si="36"/>
        <v>11588204.237279138</v>
      </c>
      <c r="M202" s="37">
        <f t="shared" si="37"/>
        <v>9390134.1421727259</v>
      </c>
      <c r="N202" s="41">
        <f>'jan-mai'!M202</f>
        <v>9328396.2638283279</v>
      </c>
      <c r="O202" s="41">
        <f t="shared" si="39"/>
        <v>61737.878344397992</v>
      </c>
      <c r="P202" s="4"/>
      <c r="Q202" s="4"/>
      <c r="R202" s="4"/>
      <c r="S202" s="4"/>
      <c r="T202" s="4"/>
    </row>
    <row r="203" spans="1:20" s="34" customFormat="1" x14ac:dyDescent="0.3">
      <c r="A203" s="33">
        <v>1149</v>
      </c>
      <c r="B203" s="34" t="s">
        <v>257</v>
      </c>
      <c r="C203" s="36">
        <v>603575</v>
      </c>
      <c r="D203" s="36">
        <v>42062</v>
      </c>
      <c r="E203" s="37">
        <f t="shared" si="31"/>
        <v>14349.650515905092</v>
      </c>
      <c r="F203" s="38">
        <f t="shared" si="38"/>
        <v>0.8829942336859371</v>
      </c>
      <c r="G203" s="39">
        <f t="shared" si="32"/>
        <v>1140.8852680342504</v>
      </c>
      <c r="H203" s="39">
        <f t="shared" si="33"/>
        <v>96.726997661303074</v>
      </c>
      <c r="I203" s="37">
        <f t="shared" si="34"/>
        <v>1237.6122656955536</v>
      </c>
      <c r="J203" s="40">
        <f t="shared" si="40"/>
        <v>-202.45648845043868</v>
      </c>
      <c r="K203" s="37">
        <f t="shared" si="35"/>
        <v>1035.1557772451149</v>
      </c>
      <c r="L203" s="37">
        <f t="shared" si="36"/>
        <v>52056447.119686373</v>
      </c>
      <c r="M203" s="37">
        <f t="shared" si="37"/>
        <v>43540722.302484021</v>
      </c>
      <c r="N203" s="41">
        <f>'jan-mai'!M203</f>
        <v>40491839.85899853</v>
      </c>
      <c r="O203" s="41">
        <f t="shared" si="39"/>
        <v>3048882.443485491</v>
      </c>
      <c r="P203" s="4"/>
      <c r="Q203" s="4"/>
      <c r="R203" s="4"/>
      <c r="S203" s="4"/>
      <c r="T203" s="4"/>
    </row>
    <row r="204" spans="1:20" s="34" customFormat="1" x14ac:dyDescent="0.3">
      <c r="A204" s="33">
        <v>1151</v>
      </c>
      <c r="B204" s="34" t="s">
        <v>258</v>
      </c>
      <c r="C204" s="36">
        <v>3362</v>
      </c>
      <c r="D204" s="36">
        <v>206</v>
      </c>
      <c r="E204" s="37">
        <f t="shared" si="31"/>
        <v>16320.388349514564</v>
      </c>
      <c r="F204" s="38">
        <f t="shared" si="38"/>
        <v>1.0042620054170399</v>
      </c>
      <c r="G204" s="39">
        <f t="shared" si="32"/>
        <v>-41.557432131432506</v>
      </c>
      <c r="H204" s="39">
        <f t="shared" si="33"/>
        <v>0</v>
      </c>
      <c r="I204" s="37">
        <f t="shared" si="34"/>
        <v>-41.557432131432506</v>
      </c>
      <c r="J204" s="40">
        <f t="shared" si="40"/>
        <v>-202.45648845043868</v>
      </c>
      <c r="K204" s="37">
        <f t="shared" si="35"/>
        <v>-244.01392058187119</v>
      </c>
      <c r="L204" s="37">
        <f t="shared" si="36"/>
        <v>-8560.8310190750963</v>
      </c>
      <c r="M204" s="37">
        <f t="shared" si="37"/>
        <v>-50266.867639865464</v>
      </c>
      <c r="N204" s="41">
        <f>'jan-mai'!M204</f>
        <v>-72020.589153318768</v>
      </c>
      <c r="O204" s="41">
        <f t="shared" si="39"/>
        <v>21753.721513453303</v>
      </c>
      <c r="P204" s="4"/>
      <c r="Q204" s="4"/>
      <c r="R204" s="4"/>
      <c r="S204" s="4"/>
      <c r="T204" s="4"/>
    </row>
    <row r="205" spans="1:20" s="34" customFormat="1" x14ac:dyDescent="0.3">
      <c r="A205" s="33">
        <v>1160</v>
      </c>
      <c r="B205" s="34" t="s">
        <v>259</v>
      </c>
      <c r="C205" s="36">
        <v>131299</v>
      </c>
      <c r="D205" s="36">
        <v>8765</v>
      </c>
      <c r="E205" s="37">
        <f t="shared" si="31"/>
        <v>14979.920136908157</v>
      </c>
      <c r="F205" s="38">
        <f t="shared" si="38"/>
        <v>0.92177736923312537</v>
      </c>
      <c r="G205" s="39">
        <f t="shared" si="32"/>
        <v>762.72349543241182</v>
      </c>
      <c r="H205" s="39">
        <f t="shared" si="33"/>
        <v>0</v>
      </c>
      <c r="I205" s="37">
        <f t="shared" si="34"/>
        <v>762.72349543241182</v>
      </c>
      <c r="J205" s="40">
        <f t="shared" si="40"/>
        <v>-202.45648845043868</v>
      </c>
      <c r="K205" s="37">
        <f t="shared" si="35"/>
        <v>560.26700698197317</v>
      </c>
      <c r="L205" s="37">
        <f t="shared" si="36"/>
        <v>6685271.4374650894</v>
      </c>
      <c r="M205" s="37">
        <f t="shared" si="37"/>
        <v>4910740.3161969949</v>
      </c>
      <c r="N205" s="41">
        <f>'jan-mai'!M205</f>
        <v>8745826.2413609102</v>
      </c>
      <c r="O205" s="41">
        <f t="shared" si="39"/>
        <v>-3835085.9251639154</v>
      </c>
      <c r="P205" s="4"/>
      <c r="Q205" s="4"/>
      <c r="R205" s="4"/>
      <c r="S205" s="4"/>
      <c r="T205" s="4"/>
    </row>
    <row r="206" spans="1:20" s="34" customFormat="1" x14ac:dyDescent="0.3">
      <c r="A206" s="33">
        <v>1201</v>
      </c>
      <c r="B206" s="34" t="s">
        <v>260</v>
      </c>
      <c r="C206" s="36">
        <v>4837497</v>
      </c>
      <c r="D206" s="36">
        <v>275112</v>
      </c>
      <c r="E206" s="37">
        <f t="shared" si="31"/>
        <v>17583.73680537381</v>
      </c>
      <c r="F206" s="38">
        <f t="shared" si="38"/>
        <v>1.0820011392324105</v>
      </c>
      <c r="G206" s="39">
        <f t="shared" si="32"/>
        <v>-799.56650564698032</v>
      </c>
      <c r="H206" s="39">
        <f t="shared" si="33"/>
        <v>0</v>
      </c>
      <c r="I206" s="37">
        <f t="shared" si="34"/>
        <v>-799.56650564698032</v>
      </c>
      <c r="J206" s="40">
        <f t="shared" si="40"/>
        <v>-202.45648845043868</v>
      </c>
      <c r="K206" s="37">
        <f t="shared" si="35"/>
        <v>-1002.022994097419</v>
      </c>
      <c r="L206" s="37">
        <f t="shared" si="36"/>
        <v>-219970340.50155205</v>
      </c>
      <c r="M206" s="37">
        <f t="shared" si="37"/>
        <v>-275668549.95212913</v>
      </c>
      <c r="N206" s="41">
        <f>'jan-mai'!M206</f>
        <v>-234005063.70460132</v>
      </c>
      <c r="O206" s="41">
        <f t="shared" si="39"/>
        <v>-41663486.247527808</v>
      </c>
      <c r="P206" s="4"/>
      <c r="Q206" s="4"/>
      <c r="R206" s="4"/>
      <c r="S206" s="4"/>
      <c r="T206" s="4"/>
    </row>
    <row r="207" spans="1:20" s="34" customFormat="1" x14ac:dyDescent="0.3">
      <c r="A207" s="33">
        <v>1211</v>
      </c>
      <c r="B207" s="34" t="s">
        <v>261</v>
      </c>
      <c r="C207" s="36">
        <v>57071</v>
      </c>
      <c r="D207" s="36">
        <v>4103</v>
      </c>
      <c r="E207" s="37">
        <f t="shared" si="31"/>
        <v>13909.578357299537</v>
      </c>
      <c r="F207" s="38">
        <f t="shared" si="38"/>
        <v>0.8559147464173289</v>
      </c>
      <c r="G207" s="39">
        <f t="shared" si="32"/>
        <v>1404.9285631975836</v>
      </c>
      <c r="H207" s="39">
        <f t="shared" si="33"/>
        <v>250.75225317324737</v>
      </c>
      <c r="I207" s="37">
        <f t="shared" si="34"/>
        <v>1655.6808163708311</v>
      </c>
      <c r="J207" s="40">
        <f t="shared" si="40"/>
        <v>-202.45648845043868</v>
      </c>
      <c r="K207" s="37">
        <f t="shared" si="35"/>
        <v>1453.2243279203924</v>
      </c>
      <c r="L207" s="37">
        <f t="shared" si="36"/>
        <v>6793258.38956952</v>
      </c>
      <c r="M207" s="37">
        <f t="shared" si="37"/>
        <v>5962579.4174573701</v>
      </c>
      <c r="N207" s="41">
        <f>'jan-mai'!M207</f>
        <v>4790498.6387112169</v>
      </c>
      <c r="O207" s="41">
        <f t="shared" si="39"/>
        <v>1172080.7787461532</v>
      </c>
      <c r="P207" s="4"/>
      <c r="Q207" s="4"/>
      <c r="R207" s="4"/>
      <c r="S207" s="4"/>
      <c r="T207" s="4"/>
    </row>
    <row r="208" spans="1:20" s="34" customFormat="1" x14ac:dyDescent="0.3">
      <c r="A208" s="33">
        <v>1216</v>
      </c>
      <c r="B208" s="34" t="s">
        <v>262</v>
      </c>
      <c r="C208" s="36">
        <v>75643</v>
      </c>
      <c r="D208" s="36">
        <v>5509</v>
      </c>
      <c r="E208" s="37">
        <f t="shared" si="31"/>
        <v>13730.804138682157</v>
      </c>
      <c r="F208" s="38">
        <f t="shared" si="38"/>
        <v>0.84491401828141455</v>
      </c>
      <c r="G208" s="39">
        <f t="shared" si="32"/>
        <v>1512.1930943680115</v>
      </c>
      <c r="H208" s="39">
        <f t="shared" si="33"/>
        <v>313.32322968933039</v>
      </c>
      <c r="I208" s="37">
        <f t="shared" si="34"/>
        <v>1825.516324057342</v>
      </c>
      <c r="J208" s="40">
        <f t="shared" si="40"/>
        <v>-202.45648845043868</v>
      </c>
      <c r="K208" s="37">
        <f t="shared" si="35"/>
        <v>1623.0598356069033</v>
      </c>
      <c r="L208" s="37">
        <f t="shared" si="36"/>
        <v>10056769.429231897</v>
      </c>
      <c r="M208" s="37">
        <f t="shared" si="37"/>
        <v>8941436.6343584303</v>
      </c>
      <c r="N208" s="41">
        <f>'jan-mai'!M208</f>
        <v>7591348.2331611225</v>
      </c>
      <c r="O208" s="41">
        <f t="shared" si="39"/>
        <v>1350088.4011973077</v>
      </c>
      <c r="P208" s="4"/>
      <c r="Q208" s="4"/>
      <c r="R208" s="4"/>
      <c r="S208" s="4"/>
      <c r="T208" s="4"/>
    </row>
    <row r="209" spans="1:20" s="34" customFormat="1" x14ac:dyDescent="0.3">
      <c r="A209" s="33">
        <v>1219</v>
      </c>
      <c r="B209" s="34" t="s">
        <v>263</v>
      </c>
      <c r="C209" s="36">
        <v>180450</v>
      </c>
      <c r="D209" s="36">
        <v>11761</v>
      </c>
      <c r="E209" s="37">
        <f t="shared" si="31"/>
        <v>15343.083071167417</v>
      </c>
      <c r="F209" s="38">
        <f t="shared" si="38"/>
        <v>0.94412430907559486</v>
      </c>
      <c r="G209" s="39">
        <f t="shared" si="32"/>
        <v>544.82573487685545</v>
      </c>
      <c r="H209" s="39">
        <f t="shared" si="33"/>
        <v>0</v>
      </c>
      <c r="I209" s="37">
        <f t="shared" si="34"/>
        <v>544.82573487685545</v>
      </c>
      <c r="J209" s="40">
        <f t="shared" si="40"/>
        <v>-202.45648845043868</v>
      </c>
      <c r="K209" s="37">
        <f t="shared" si="35"/>
        <v>342.36924642641679</v>
      </c>
      <c r="L209" s="37">
        <f t="shared" si="36"/>
        <v>6407695.4678866966</v>
      </c>
      <c r="M209" s="37">
        <f t="shared" si="37"/>
        <v>4026604.707221088</v>
      </c>
      <c r="N209" s="41">
        <f>'jan-mai'!M209</f>
        <v>4031197.3347952329</v>
      </c>
      <c r="O209" s="41">
        <f t="shared" si="39"/>
        <v>-4592.6275741448626</v>
      </c>
      <c r="P209" s="4"/>
      <c r="Q209" s="4"/>
      <c r="R209" s="4"/>
      <c r="S209" s="4"/>
      <c r="T209" s="4"/>
    </row>
    <row r="210" spans="1:20" s="34" customFormat="1" x14ac:dyDescent="0.3">
      <c r="A210" s="33">
        <v>1221</v>
      </c>
      <c r="B210" s="34" t="s">
        <v>264</v>
      </c>
      <c r="C210" s="36">
        <v>303446</v>
      </c>
      <c r="D210" s="36">
        <v>18685</v>
      </c>
      <c r="E210" s="37">
        <f t="shared" si="31"/>
        <v>16240.08563018464</v>
      </c>
      <c r="F210" s="38">
        <f t="shared" si="38"/>
        <v>0.99932064199923187</v>
      </c>
      <c r="G210" s="39">
        <f t="shared" si="32"/>
        <v>6.6241994665218948</v>
      </c>
      <c r="H210" s="39">
        <f t="shared" si="33"/>
        <v>0</v>
      </c>
      <c r="I210" s="37">
        <f t="shared" si="34"/>
        <v>6.6241994665218948</v>
      </c>
      <c r="J210" s="40">
        <f t="shared" si="40"/>
        <v>-202.45648845043868</v>
      </c>
      <c r="K210" s="37">
        <f t="shared" si="35"/>
        <v>-195.83228898391678</v>
      </c>
      <c r="L210" s="37">
        <f t="shared" si="36"/>
        <v>123773.16703196161</v>
      </c>
      <c r="M210" s="37">
        <f t="shared" si="37"/>
        <v>-3659126.3196644853</v>
      </c>
      <c r="N210" s="41">
        <f>'jan-mai'!M210</f>
        <v>-2751853.9239308774</v>
      </c>
      <c r="O210" s="41">
        <f t="shared" si="39"/>
        <v>-907272.39573360793</v>
      </c>
      <c r="P210" s="4"/>
      <c r="Q210" s="4"/>
      <c r="R210" s="4"/>
      <c r="S210" s="4"/>
      <c r="T210" s="4"/>
    </row>
    <row r="211" spans="1:20" s="34" customFormat="1" x14ac:dyDescent="0.3">
      <c r="A211" s="33">
        <v>1222</v>
      </c>
      <c r="B211" s="34" t="s">
        <v>265</v>
      </c>
      <c r="C211" s="36">
        <v>49120</v>
      </c>
      <c r="D211" s="36">
        <v>3093</v>
      </c>
      <c r="E211" s="37">
        <f t="shared" si="31"/>
        <v>15881.021661817007</v>
      </c>
      <c r="F211" s="38">
        <f t="shared" si="38"/>
        <v>0.97722592873485015</v>
      </c>
      <c r="G211" s="39">
        <f t="shared" si="32"/>
        <v>222.06258048710151</v>
      </c>
      <c r="H211" s="39">
        <f t="shared" si="33"/>
        <v>0</v>
      </c>
      <c r="I211" s="37">
        <f t="shared" si="34"/>
        <v>222.06258048710151</v>
      </c>
      <c r="J211" s="40">
        <f t="shared" si="40"/>
        <v>-202.45648845043868</v>
      </c>
      <c r="K211" s="37">
        <f t="shared" si="35"/>
        <v>19.60609203666283</v>
      </c>
      <c r="L211" s="37">
        <f t="shared" si="36"/>
        <v>686839.56144660502</v>
      </c>
      <c r="M211" s="37">
        <f t="shared" si="37"/>
        <v>60641.642669398134</v>
      </c>
      <c r="N211" s="41">
        <f>'jan-mai'!M211</f>
        <v>14591.833731965777</v>
      </c>
      <c r="O211" s="41">
        <f t="shared" si="39"/>
        <v>46049.808937432361</v>
      </c>
      <c r="P211" s="4"/>
      <c r="Q211" s="4"/>
      <c r="R211" s="4"/>
      <c r="S211" s="4"/>
      <c r="T211" s="4"/>
    </row>
    <row r="212" spans="1:20" s="34" customFormat="1" x14ac:dyDescent="0.3">
      <c r="A212" s="33">
        <v>1223</v>
      </c>
      <c r="B212" s="34" t="s">
        <v>266</v>
      </c>
      <c r="C212" s="36">
        <v>43526</v>
      </c>
      <c r="D212" s="36">
        <v>2782</v>
      </c>
      <c r="E212" s="37">
        <f t="shared" si="31"/>
        <v>15645.578720345076</v>
      </c>
      <c r="F212" s="38">
        <f t="shared" si="38"/>
        <v>0.96273813619583737</v>
      </c>
      <c r="G212" s="39">
        <f t="shared" si="32"/>
        <v>363.32834537025991</v>
      </c>
      <c r="H212" s="39">
        <f t="shared" si="33"/>
        <v>0</v>
      </c>
      <c r="I212" s="37">
        <f t="shared" si="34"/>
        <v>363.32834537025991</v>
      </c>
      <c r="J212" s="40">
        <f t="shared" si="40"/>
        <v>-202.45648845043868</v>
      </c>
      <c r="K212" s="37">
        <f t="shared" si="35"/>
        <v>160.87185691982123</v>
      </c>
      <c r="L212" s="37">
        <f t="shared" si="36"/>
        <v>1010779.4568200631</v>
      </c>
      <c r="M212" s="37">
        <f t="shared" si="37"/>
        <v>447545.50595094264</v>
      </c>
      <c r="N212" s="41">
        <f>'jan-mai'!M212</f>
        <v>521488.93677411129</v>
      </c>
      <c r="O212" s="41">
        <f t="shared" si="39"/>
        <v>-73943.430823168659</v>
      </c>
      <c r="P212" s="4"/>
      <c r="Q212" s="4"/>
      <c r="R212" s="4"/>
      <c r="S212" s="4"/>
      <c r="T212" s="4"/>
    </row>
    <row r="213" spans="1:20" s="34" customFormat="1" x14ac:dyDescent="0.3">
      <c r="A213" s="33">
        <v>1224</v>
      </c>
      <c r="B213" s="34" t="s">
        <v>267</v>
      </c>
      <c r="C213" s="36">
        <v>208680</v>
      </c>
      <c r="D213" s="36">
        <v>13234</v>
      </c>
      <c r="E213" s="37">
        <f t="shared" si="31"/>
        <v>15768.475139791446</v>
      </c>
      <c r="F213" s="38">
        <f t="shared" si="38"/>
        <v>0.97030046878306753</v>
      </c>
      <c r="G213" s="39">
        <f t="shared" si="32"/>
        <v>289.5904937024381</v>
      </c>
      <c r="H213" s="39">
        <f t="shared" si="33"/>
        <v>0</v>
      </c>
      <c r="I213" s="37">
        <f t="shared" si="34"/>
        <v>289.5904937024381</v>
      </c>
      <c r="J213" s="40">
        <f t="shared" si="40"/>
        <v>-202.45648845043868</v>
      </c>
      <c r="K213" s="37">
        <f t="shared" si="35"/>
        <v>87.134005251999412</v>
      </c>
      <c r="L213" s="37">
        <f t="shared" si="36"/>
        <v>3832440.5936580659</v>
      </c>
      <c r="M213" s="37">
        <f t="shared" si="37"/>
        <v>1153131.4255049601</v>
      </c>
      <c r="N213" s="41">
        <f>'jan-mai'!M213</f>
        <v>-233773.18861660568</v>
      </c>
      <c r="O213" s="41">
        <f t="shared" si="39"/>
        <v>1386904.6141215658</v>
      </c>
      <c r="P213" s="4"/>
      <c r="Q213" s="4"/>
      <c r="R213" s="4"/>
      <c r="S213" s="4"/>
      <c r="T213" s="4"/>
    </row>
    <row r="214" spans="1:20" s="34" customFormat="1" x14ac:dyDescent="0.3">
      <c r="A214" s="33">
        <v>1227</v>
      </c>
      <c r="B214" s="34" t="s">
        <v>268</v>
      </c>
      <c r="C214" s="36">
        <v>16908</v>
      </c>
      <c r="D214" s="36">
        <v>1100</v>
      </c>
      <c r="E214" s="37">
        <f t="shared" si="31"/>
        <v>15370.90909090909</v>
      </c>
      <c r="F214" s="38">
        <f t="shared" si="38"/>
        <v>0.94583656087929513</v>
      </c>
      <c r="G214" s="39">
        <f t="shared" si="32"/>
        <v>528.13012303185167</v>
      </c>
      <c r="H214" s="39">
        <f t="shared" si="33"/>
        <v>0</v>
      </c>
      <c r="I214" s="37">
        <f t="shared" si="34"/>
        <v>528.13012303185167</v>
      </c>
      <c r="J214" s="40">
        <f t="shared" si="40"/>
        <v>-202.45648845043868</v>
      </c>
      <c r="K214" s="37">
        <f t="shared" si="35"/>
        <v>325.67363458141301</v>
      </c>
      <c r="L214" s="37">
        <f t="shared" si="36"/>
        <v>580943.13533503679</v>
      </c>
      <c r="M214" s="37">
        <f t="shared" si="37"/>
        <v>358240.99803955434</v>
      </c>
      <c r="N214" s="41">
        <f>'jan-mai'!M214</f>
        <v>142579.37830752053</v>
      </c>
      <c r="O214" s="41">
        <f t="shared" si="39"/>
        <v>215661.61973203381</v>
      </c>
      <c r="P214" s="4"/>
      <c r="Q214" s="4"/>
      <c r="R214" s="4"/>
      <c r="S214" s="4"/>
      <c r="T214" s="4"/>
    </row>
    <row r="215" spans="1:20" s="34" customFormat="1" x14ac:dyDescent="0.3">
      <c r="A215" s="33">
        <v>1228</v>
      </c>
      <c r="B215" s="34" t="s">
        <v>269</v>
      </c>
      <c r="C215" s="36">
        <v>120395</v>
      </c>
      <c r="D215" s="36">
        <v>6952</v>
      </c>
      <c r="E215" s="37">
        <f t="shared" si="31"/>
        <v>17318.037974683546</v>
      </c>
      <c r="F215" s="38">
        <f t="shared" si="38"/>
        <v>1.065651574820611</v>
      </c>
      <c r="G215" s="39">
        <f t="shared" si="32"/>
        <v>-640.14720723282187</v>
      </c>
      <c r="H215" s="39">
        <f t="shared" si="33"/>
        <v>0</v>
      </c>
      <c r="I215" s="37">
        <f t="shared" si="34"/>
        <v>-640.14720723282187</v>
      </c>
      <c r="J215" s="40">
        <f t="shared" si="40"/>
        <v>-202.45648845043868</v>
      </c>
      <c r="K215" s="37">
        <f t="shared" si="35"/>
        <v>-842.60369568326053</v>
      </c>
      <c r="L215" s="37">
        <f t="shared" si="36"/>
        <v>-4450303.384682578</v>
      </c>
      <c r="M215" s="37">
        <f t="shared" si="37"/>
        <v>-5857780.8923900267</v>
      </c>
      <c r="N215" s="41">
        <f>'jan-mai'!M215</f>
        <v>-6337778.3290964672</v>
      </c>
      <c r="O215" s="41">
        <f t="shared" si="39"/>
        <v>479997.43670644052</v>
      </c>
      <c r="P215" s="4"/>
      <c r="Q215" s="4"/>
      <c r="R215" s="4"/>
      <c r="S215" s="4"/>
      <c r="T215" s="4"/>
    </row>
    <row r="216" spans="1:20" s="34" customFormat="1" x14ac:dyDescent="0.3">
      <c r="A216" s="33">
        <v>1231</v>
      </c>
      <c r="B216" s="34" t="s">
        <v>270</v>
      </c>
      <c r="C216" s="36">
        <v>50816</v>
      </c>
      <c r="D216" s="36">
        <v>3411</v>
      </c>
      <c r="E216" s="37">
        <f t="shared" si="31"/>
        <v>14897.683963647025</v>
      </c>
      <c r="F216" s="38">
        <f t="shared" si="38"/>
        <v>0.91671703227861268</v>
      </c>
      <c r="G216" s="39">
        <f t="shared" si="32"/>
        <v>812.06519938909071</v>
      </c>
      <c r="H216" s="39">
        <f t="shared" si="33"/>
        <v>0</v>
      </c>
      <c r="I216" s="37">
        <f t="shared" si="34"/>
        <v>812.06519938909071</v>
      </c>
      <c r="J216" s="40">
        <f t="shared" si="40"/>
        <v>-202.45648845043868</v>
      </c>
      <c r="K216" s="37">
        <f t="shared" si="35"/>
        <v>609.60871093865205</v>
      </c>
      <c r="L216" s="37">
        <f t="shared" si="36"/>
        <v>2769954.3951161886</v>
      </c>
      <c r="M216" s="37">
        <f t="shared" si="37"/>
        <v>2079375.3130117422</v>
      </c>
      <c r="N216" s="41">
        <f>'jan-mai'!M216</f>
        <v>1424862.9630972298</v>
      </c>
      <c r="O216" s="41">
        <f t="shared" si="39"/>
        <v>654512.34991451236</v>
      </c>
      <c r="P216" s="4"/>
      <c r="Q216" s="4"/>
      <c r="R216" s="4"/>
      <c r="S216" s="4"/>
      <c r="T216" s="4"/>
    </row>
    <row r="217" spans="1:20" s="34" customFormat="1" x14ac:dyDescent="0.3">
      <c r="A217" s="33">
        <v>1232</v>
      </c>
      <c r="B217" s="34" t="s">
        <v>271</v>
      </c>
      <c r="C217" s="36">
        <v>39958</v>
      </c>
      <c r="D217" s="36">
        <v>950</v>
      </c>
      <c r="E217" s="37">
        <f t="shared" si="31"/>
        <v>42061.052631578947</v>
      </c>
      <c r="F217" s="38">
        <f t="shared" si="38"/>
        <v>2.5881931337128714</v>
      </c>
      <c r="G217" s="39">
        <f t="shared" si="32"/>
        <v>-15485.956001370061</v>
      </c>
      <c r="H217" s="39">
        <f t="shared" si="33"/>
        <v>0</v>
      </c>
      <c r="I217" s="37">
        <f t="shared" si="34"/>
        <v>-15485.956001370061</v>
      </c>
      <c r="J217" s="40">
        <f t="shared" si="40"/>
        <v>-202.45648845043868</v>
      </c>
      <c r="K217" s="37">
        <f t="shared" si="35"/>
        <v>-15688.412489820499</v>
      </c>
      <c r="L217" s="37">
        <f t="shared" si="36"/>
        <v>-14711658.201301558</v>
      </c>
      <c r="M217" s="37">
        <f t="shared" si="37"/>
        <v>-14903991.865329474</v>
      </c>
      <c r="N217" s="41">
        <f>'jan-mai'!M217</f>
        <v>-14700654.173279867</v>
      </c>
      <c r="O217" s="41">
        <f t="shared" si="39"/>
        <v>-203337.69204960763</v>
      </c>
      <c r="P217" s="4"/>
      <c r="Q217" s="4"/>
      <c r="R217" s="4"/>
      <c r="S217" s="4"/>
      <c r="T217" s="4"/>
    </row>
    <row r="218" spans="1:20" s="34" customFormat="1" x14ac:dyDescent="0.3">
      <c r="A218" s="33">
        <v>1233</v>
      </c>
      <c r="B218" s="34" t="s">
        <v>272</v>
      </c>
      <c r="C218" s="36">
        <v>23802</v>
      </c>
      <c r="D218" s="36">
        <v>1107</v>
      </c>
      <c r="E218" s="37">
        <f t="shared" si="31"/>
        <v>21501.355013550135</v>
      </c>
      <c r="F218" s="38">
        <f t="shared" si="38"/>
        <v>1.3230686330900849</v>
      </c>
      <c r="G218" s="39">
        <f t="shared" si="32"/>
        <v>-3150.1374305527756</v>
      </c>
      <c r="H218" s="39">
        <f t="shared" si="33"/>
        <v>0</v>
      </c>
      <c r="I218" s="37">
        <f t="shared" si="34"/>
        <v>-3150.1374305527756</v>
      </c>
      <c r="J218" s="40">
        <f t="shared" si="40"/>
        <v>-202.45648845043868</v>
      </c>
      <c r="K218" s="37">
        <f t="shared" si="35"/>
        <v>-3352.5939190032145</v>
      </c>
      <c r="L218" s="37">
        <f t="shared" si="36"/>
        <v>-3487202.1356219226</v>
      </c>
      <c r="M218" s="37">
        <f t="shared" si="37"/>
        <v>-3711321.4683365584</v>
      </c>
      <c r="N218" s="41">
        <f>'jan-mai'!M218</f>
        <v>-3979852.3892850662</v>
      </c>
      <c r="O218" s="41">
        <f t="shared" si="39"/>
        <v>268530.92094850773</v>
      </c>
      <c r="P218" s="4"/>
      <c r="Q218" s="4"/>
      <c r="R218" s="4"/>
      <c r="S218" s="4"/>
      <c r="T218" s="4"/>
    </row>
    <row r="219" spans="1:20" s="34" customFormat="1" x14ac:dyDescent="0.3">
      <c r="A219" s="33">
        <v>1234</v>
      </c>
      <c r="B219" s="34" t="s">
        <v>273</v>
      </c>
      <c r="C219" s="36">
        <v>12449</v>
      </c>
      <c r="D219" s="36">
        <v>921</v>
      </c>
      <c r="E219" s="37">
        <f t="shared" si="31"/>
        <v>13516.829533116179</v>
      </c>
      <c r="F219" s="38">
        <f t="shared" si="38"/>
        <v>0.83174726257119269</v>
      </c>
      <c r="G219" s="39">
        <f t="shared" si="32"/>
        <v>1640.5778577075982</v>
      </c>
      <c r="H219" s="39">
        <f t="shared" si="33"/>
        <v>388.21434163742265</v>
      </c>
      <c r="I219" s="37">
        <f t="shared" si="34"/>
        <v>2028.7921993450209</v>
      </c>
      <c r="J219" s="40">
        <f t="shared" si="40"/>
        <v>-202.45648845043868</v>
      </c>
      <c r="K219" s="37">
        <f t="shared" si="35"/>
        <v>1826.3357108945822</v>
      </c>
      <c r="L219" s="37">
        <f t="shared" si="36"/>
        <v>1868517.6155967643</v>
      </c>
      <c r="M219" s="37">
        <f t="shared" si="37"/>
        <v>1682055.1897339101</v>
      </c>
      <c r="N219" s="41">
        <f>'jan-mai'!M219</f>
        <v>1659183.7670614258</v>
      </c>
      <c r="O219" s="41">
        <f t="shared" si="39"/>
        <v>22871.422672484303</v>
      </c>
      <c r="P219" s="4"/>
      <c r="Q219" s="4"/>
      <c r="R219" s="4"/>
      <c r="S219" s="4"/>
      <c r="T219" s="4"/>
    </row>
    <row r="220" spans="1:20" s="34" customFormat="1" x14ac:dyDescent="0.3">
      <c r="A220" s="33">
        <v>1235</v>
      </c>
      <c r="B220" s="34" t="s">
        <v>274</v>
      </c>
      <c r="C220" s="36">
        <v>212165</v>
      </c>
      <c r="D220" s="36">
        <v>14347</v>
      </c>
      <c r="E220" s="37">
        <f t="shared" si="31"/>
        <v>14788.109012337074</v>
      </c>
      <c r="F220" s="38">
        <f t="shared" si="38"/>
        <v>0.90997442554712027</v>
      </c>
      <c r="G220" s="39">
        <f t="shared" si="32"/>
        <v>877.81017017506122</v>
      </c>
      <c r="H220" s="39">
        <f t="shared" si="33"/>
        <v>0</v>
      </c>
      <c r="I220" s="37">
        <f t="shared" si="34"/>
        <v>877.81017017506122</v>
      </c>
      <c r="J220" s="40">
        <f t="shared" si="40"/>
        <v>-202.45648845043868</v>
      </c>
      <c r="K220" s="37">
        <f t="shared" si="35"/>
        <v>675.35368172462256</v>
      </c>
      <c r="L220" s="37">
        <f t="shared" si="36"/>
        <v>12593942.511501603</v>
      </c>
      <c r="M220" s="37">
        <f t="shared" si="37"/>
        <v>9689299.2717031594</v>
      </c>
      <c r="N220" s="41">
        <f>'jan-mai'!M220</f>
        <v>7891175.7641618177</v>
      </c>
      <c r="O220" s="41">
        <f t="shared" si="39"/>
        <v>1798123.5075413417</v>
      </c>
      <c r="P220" s="4"/>
      <c r="Q220" s="4"/>
      <c r="R220" s="4"/>
      <c r="S220" s="4"/>
      <c r="T220" s="4"/>
    </row>
    <row r="221" spans="1:20" s="34" customFormat="1" x14ac:dyDescent="0.3">
      <c r="A221" s="33">
        <v>1238</v>
      </c>
      <c r="B221" s="34" t="s">
        <v>275</v>
      </c>
      <c r="C221" s="36">
        <v>120939</v>
      </c>
      <c r="D221" s="36">
        <v>8539</v>
      </c>
      <c r="E221" s="37">
        <f t="shared" si="31"/>
        <v>14163.133856423468</v>
      </c>
      <c r="F221" s="38">
        <f t="shared" si="38"/>
        <v>0.87151708066216893</v>
      </c>
      <c r="G221" s="39">
        <f t="shared" si="32"/>
        <v>1252.7952637232247</v>
      </c>
      <c r="H221" s="39">
        <f t="shared" si="33"/>
        <v>162.00782847987136</v>
      </c>
      <c r="I221" s="37">
        <f t="shared" si="34"/>
        <v>1414.8030922030962</v>
      </c>
      <c r="J221" s="40">
        <f t="shared" si="40"/>
        <v>-202.45648845043868</v>
      </c>
      <c r="K221" s="37">
        <f t="shared" si="35"/>
        <v>1212.3466037526575</v>
      </c>
      <c r="L221" s="37">
        <f t="shared" si="36"/>
        <v>12081003.604322238</v>
      </c>
      <c r="M221" s="37">
        <f t="shared" si="37"/>
        <v>10352227.649443943</v>
      </c>
      <c r="N221" s="41">
        <f>'jan-mai'!M221</f>
        <v>9224306.391897412</v>
      </c>
      <c r="O221" s="41">
        <f t="shared" si="39"/>
        <v>1127921.257546531</v>
      </c>
      <c r="P221" s="4"/>
      <c r="Q221" s="4"/>
      <c r="R221" s="4"/>
      <c r="S221" s="4"/>
      <c r="T221" s="4"/>
    </row>
    <row r="222" spans="1:20" s="34" customFormat="1" x14ac:dyDescent="0.3">
      <c r="A222" s="33">
        <v>1241</v>
      </c>
      <c r="B222" s="34" t="s">
        <v>276</v>
      </c>
      <c r="C222" s="36">
        <v>59007</v>
      </c>
      <c r="D222" s="36">
        <v>3838</v>
      </c>
      <c r="E222" s="37">
        <f t="shared" si="31"/>
        <v>15374.41375716519</v>
      </c>
      <c r="F222" s="38">
        <f t="shared" si="38"/>
        <v>0.94605221770603809</v>
      </c>
      <c r="G222" s="39">
        <f t="shared" si="32"/>
        <v>526.02732327819172</v>
      </c>
      <c r="H222" s="39">
        <f t="shared" si="33"/>
        <v>0</v>
      </c>
      <c r="I222" s="37">
        <f t="shared" si="34"/>
        <v>526.02732327819172</v>
      </c>
      <c r="J222" s="40">
        <f t="shared" si="40"/>
        <v>-202.45648845043868</v>
      </c>
      <c r="K222" s="37">
        <f t="shared" si="35"/>
        <v>323.57083482775306</v>
      </c>
      <c r="L222" s="37">
        <f t="shared" si="36"/>
        <v>2018892.8667416999</v>
      </c>
      <c r="M222" s="37">
        <f t="shared" si="37"/>
        <v>1241864.8640689163</v>
      </c>
      <c r="N222" s="41">
        <f>'jan-mai'!M222</f>
        <v>764925.1399493335</v>
      </c>
      <c r="O222" s="41">
        <f t="shared" si="39"/>
        <v>476939.7241195828</v>
      </c>
      <c r="P222" s="4"/>
      <c r="Q222" s="4"/>
      <c r="R222" s="4"/>
      <c r="S222" s="4"/>
      <c r="T222" s="4"/>
    </row>
    <row r="223" spans="1:20" s="34" customFormat="1" x14ac:dyDescent="0.3">
      <c r="A223" s="33">
        <v>1242</v>
      </c>
      <c r="B223" s="34" t="s">
        <v>277</v>
      </c>
      <c r="C223" s="36">
        <v>39360</v>
      </c>
      <c r="D223" s="36">
        <v>2443</v>
      </c>
      <c r="E223" s="37">
        <f t="shared" si="31"/>
        <v>16111.338518215309</v>
      </c>
      <c r="F223" s="38">
        <f t="shared" si="38"/>
        <v>0.99139829174083138</v>
      </c>
      <c r="G223" s="39">
        <f t="shared" si="32"/>
        <v>83.872466648120465</v>
      </c>
      <c r="H223" s="39">
        <f t="shared" si="33"/>
        <v>0</v>
      </c>
      <c r="I223" s="37">
        <f t="shared" si="34"/>
        <v>83.872466648120465</v>
      </c>
      <c r="J223" s="40">
        <f t="shared" si="40"/>
        <v>-202.45648845043868</v>
      </c>
      <c r="K223" s="37">
        <f t="shared" si="35"/>
        <v>-118.58402180231822</v>
      </c>
      <c r="L223" s="37">
        <f t="shared" si="36"/>
        <v>204900.4360213583</v>
      </c>
      <c r="M223" s="37">
        <f t="shared" si="37"/>
        <v>-289700.76526306343</v>
      </c>
      <c r="N223" s="41">
        <f>'jan-mai'!M223</f>
        <v>-85886.889813387621</v>
      </c>
      <c r="O223" s="41">
        <f t="shared" si="39"/>
        <v>-203813.8754496758</v>
      </c>
      <c r="P223" s="4"/>
      <c r="Q223" s="4"/>
      <c r="R223" s="4"/>
      <c r="S223" s="4"/>
      <c r="T223" s="4"/>
    </row>
    <row r="224" spans="1:20" s="34" customFormat="1" x14ac:dyDescent="0.3">
      <c r="A224" s="33">
        <v>1243</v>
      </c>
      <c r="B224" s="34" t="s">
        <v>125</v>
      </c>
      <c r="C224" s="36">
        <v>290866</v>
      </c>
      <c r="D224" s="36">
        <v>19097</v>
      </c>
      <c r="E224" s="37">
        <f t="shared" si="31"/>
        <v>15230.978687752004</v>
      </c>
      <c r="F224" s="38">
        <f t="shared" si="38"/>
        <v>0.93722605576851881</v>
      </c>
      <c r="G224" s="39">
        <f t="shared" si="32"/>
        <v>612.08836492610351</v>
      </c>
      <c r="H224" s="39">
        <f t="shared" si="33"/>
        <v>0</v>
      </c>
      <c r="I224" s="37">
        <f t="shared" si="34"/>
        <v>612.08836492610351</v>
      </c>
      <c r="J224" s="40">
        <f t="shared" si="40"/>
        <v>-202.45648845043868</v>
      </c>
      <c r="K224" s="37">
        <f t="shared" si="35"/>
        <v>409.63187647566485</v>
      </c>
      <c r="L224" s="37">
        <f t="shared" si="36"/>
        <v>11689051.504993798</v>
      </c>
      <c r="M224" s="37">
        <f t="shared" si="37"/>
        <v>7822739.9450557716</v>
      </c>
      <c r="N224" s="41">
        <f>'jan-mai'!M224</f>
        <v>9825904.8977624793</v>
      </c>
      <c r="O224" s="41">
        <f t="shared" si="39"/>
        <v>-2003164.9527067076</v>
      </c>
      <c r="P224" s="4"/>
      <c r="Q224" s="4"/>
      <c r="R224" s="4"/>
      <c r="S224" s="4"/>
      <c r="T224" s="4"/>
    </row>
    <row r="225" spans="1:20" s="34" customFormat="1" x14ac:dyDescent="0.3">
      <c r="A225" s="33">
        <v>1244</v>
      </c>
      <c r="B225" s="34" t="s">
        <v>278</v>
      </c>
      <c r="C225" s="36">
        <v>120207</v>
      </c>
      <c r="D225" s="36">
        <v>5012</v>
      </c>
      <c r="E225" s="37">
        <f t="shared" si="31"/>
        <v>23983.838786911412</v>
      </c>
      <c r="F225" s="38">
        <f t="shared" si="38"/>
        <v>1.4758262807183176</v>
      </c>
      <c r="G225" s="39">
        <f t="shared" si="32"/>
        <v>-4639.6276945695417</v>
      </c>
      <c r="H225" s="39">
        <f t="shared" si="33"/>
        <v>0</v>
      </c>
      <c r="I225" s="37">
        <f t="shared" si="34"/>
        <v>-4639.6276945695417</v>
      </c>
      <c r="J225" s="40">
        <f t="shared" si="40"/>
        <v>-202.45648845043868</v>
      </c>
      <c r="K225" s="37">
        <f t="shared" si="35"/>
        <v>-4842.0841830199806</v>
      </c>
      <c r="L225" s="37">
        <f t="shared" si="36"/>
        <v>-23253814.005182542</v>
      </c>
      <c r="M225" s="37">
        <f t="shared" si="37"/>
        <v>-24268525.925296143</v>
      </c>
      <c r="N225" s="41">
        <f>'jan-mai'!M225</f>
        <v>-18951745.596293364</v>
      </c>
      <c r="O225" s="41">
        <f t="shared" si="39"/>
        <v>-5316780.329002779</v>
      </c>
      <c r="P225" s="4"/>
      <c r="Q225" s="4"/>
      <c r="R225" s="4"/>
      <c r="S225" s="4"/>
      <c r="T225" s="4"/>
    </row>
    <row r="226" spans="1:20" s="34" customFormat="1" x14ac:dyDescent="0.3">
      <c r="A226" s="33">
        <v>1245</v>
      </c>
      <c r="B226" s="34" t="s">
        <v>279</v>
      </c>
      <c r="C226" s="36">
        <v>96655</v>
      </c>
      <c r="D226" s="36">
        <v>6752</v>
      </c>
      <c r="E226" s="37">
        <f t="shared" si="31"/>
        <v>14315.017772511848</v>
      </c>
      <c r="F226" s="38">
        <f t="shared" si="38"/>
        <v>0.88086313560246365</v>
      </c>
      <c r="G226" s="39">
        <f t="shared" si="32"/>
        <v>1161.6649140701968</v>
      </c>
      <c r="H226" s="39">
        <f t="shared" si="33"/>
        <v>108.84845784893841</v>
      </c>
      <c r="I226" s="37">
        <f t="shared" si="34"/>
        <v>1270.5133719191351</v>
      </c>
      <c r="J226" s="40">
        <f t="shared" si="40"/>
        <v>-202.45648845043868</v>
      </c>
      <c r="K226" s="37">
        <f t="shared" si="35"/>
        <v>1068.0568834686965</v>
      </c>
      <c r="L226" s="37">
        <f t="shared" si="36"/>
        <v>8578506.2871979997</v>
      </c>
      <c r="M226" s="37">
        <f t="shared" si="37"/>
        <v>7211520.0771806389</v>
      </c>
      <c r="N226" s="41">
        <f>'jan-mai'!M226</f>
        <v>6373782.4052103581</v>
      </c>
      <c r="O226" s="41">
        <f t="shared" si="39"/>
        <v>837737.67197028082</v>
      </c>
      <c r="P226" s="4"/>
      <c r="Q226" s="4"/>
      <c r="R226" s="4"/>
      <c r="S226" s="4"/>
      <c r="T226" s="4"/>
    </row>
    <row r="227" spans="1:20" s="34" customFormat="1" x14ac:dyDescent="0.3">
      <c r="A227" s="33">
        <v>1246</v>
      </c>
      <c r="B227" s="34" t="s">
        <v>280</v>
      </c>
      <c r="C227" s="36">
        <v>392778</v>
      </c>
      <c r="D227" s="36">
        <v>24427</v>
      </c>
      <c r="E227" s="37">
        <f t="shared" si="31"/>
        <v>16079.665943423261</v>
      </c>
      <c r="F227" s="38">
        <f t="shared" si="38"/>
        <v>0.98944934525768413</v>
      </c>
      <c r="G227" s="39">
        <f t="shared" si="32"/>
        <v>102.87601152334936</v>
      </c>
      <c r="H227" s="39">
        <f t="shared" si="33"/>
        <v>0</v>
      </c>
      <c r="I227" s="37">
        <f t="shared" si="34"/>
        <v>102.87601152334936</v>
      </c>
      <c r="J227" s="40">
        <f t="shared" si="40"/>
        <v>-202.45648845043868</v>
      </c>
      <c r="K227" s="37">
        <f t="shared" si="35"/>
        <v>-99.580476927089322</v>
      </c>
      <c r="L227" s="37">
        <f t="shared" si="36"/>
        <v>2512952.333480855</v>
      </c>
      <c r="M227" s="37">
        <f t="shared" si="37"/>
        <v>-2432452.3098980109</v>
      </c>
      <c r="N227" s="41">
        <f>'jan-mai'!M227</f>
        <v>-1452169.5691656177</v>
      </c>
      <c r="O227" s="41">
        <f t="shared" si="39"/>
        <v>-980282.74073239323</v>
      </c>
      <c r="P227" s="4"/>
      <c r="Q227" s="4"/>
      <c r="R227" s="4"/>
      <c r="S227" s="4"/>
      <c r="T227" s="4"/>
    </row>
    <row r="228" spans="1:20" s="34" customFormat="1" x14ac:dyDescent="0.3">
      <c r="A228" s="33">
        <v>1247</v>
      </c>
      <c r="B228" s="34" t="s">
        <v>281</v>
      </c>
      <c r="C228" s="36">
        <v>401869</v>
      </c>
      <c r="D228" s="36">
        <v>27858</v>
      </c>
      <c r="E228" s="37">
        <f t="shared" si="31"/>
        <v>14425.622801349702</v>
      </c>
      <c r="F228" s="38">
        <f t="shared" si="38"/>
        <v>0.88766912732834169</v>
      </c>
      <c r="G228" s="39">
        <f t="shared" si="32"/>
        <v>1095.3018967674845</v>
      </c>
      <c r="H228" s="39">
        <f t="shared" si="33"/>
        <v>70.136697755689596</v>
      </c>
      <c r="I228" s="37">
        <f t="shared" si="34"/>
        <v>1165.4385945231741</v>
      </c>
      <c r="J228" s="40">
        <f t="shared" si="40"/>
        <v>-202.45648845043868</v>
      </c>
      <c r="K228" s="37">
        <f t="shared" si="35"/>
        <v>962.98210607273541</v>
      </c>
      <c r="L228" s="37">
        <f t="shared" si="36"/>
        <v>32466788.366226584</v>
      </c>
      <c r="M228" s="37">
        <f t="shared" si="37"/>
        <v>26826755.510974262</v>
      </c>
      <c r="N228" s="41">
        <f>'jan-mai'!M228</f>
        <v>22996748.081213005</v>
      </c>
      <c r="O228" s="41">
        <f t="shared" si="39"/>
        <v>3830007.429761257</v>
      </c>
      <c r="P228" s="4"/>
      <c r="Q228" s="4"/>
      <c r="R228" s="4"/>
      <c r="S228" s="4"/>
      <c r="T228" s="4"/>
    </row>
    <row r="229" spans="1:20" s="34" customFormat="1" x14ac:dyDescent="0.3">
      <c r="A229" s="33">
        <v>1251</v>
      </c>
      <c r="B229" s="34" t="s">
        <v>282</v>
      </c>
      <c r="C229" s="36">
        <v>64748</v>
      </c>
      <c r="D229" s="36">
        <v>4096</v>
      </c>
      <c r="E229" s="37">
        <f t="shared" si="31"/>
        <v>15807.6171875</v>
      </c>
      <c r="F229" s="38">
        <f t="shared" si="38"/>
        <v>0.97270904329037033</v>
      </c>
      <c r="G229" s="39">
        <f t="shared" si="32"/>
        <v>266.10526507730572</v>
      </c>
      <c r="H229" s="39">
        <f t="shared" si="33"/>
        <v>0</v>
      </c>
      <c r="I229" s="37">
        <f t="shared" si="34"/>
        <v>266.10526507730572</v>
      </c>
      <c r="J229" s="40">
        <f t="shared" si="40"/>
        <v>-202.45648845043868</v>
      </c>
      <c r="K229" s="37">
        <f t="shared" si="35"/>
        <v>63.648776626867033</v>
      </c>
      <c r="L229" s="37">
        <f t="shared" si="36"/>
        <v>1089967.1657566442</v>
      </c>
      <c r="M229" s="37">
        <f t="shared" si="37"/>
        <v>260705.38906364737</v>
      </c>
      <c r="N229" s="41">
        <f>'jan-mai'!M229</f>
        <v>-976417.15132035874</v>
      </c>
      <c r="O229" s="41">
        <f t="shared" si="39"/>
        <v>1237122.5403840062</v>
      </c>
      <c r="P229" s="4"/>
      <c r="Q229" s="4"/>
      <c r="R229" s="4"/>
      <c r="S229" s="4"/>
      <c r="T229" s="4"/>
    </row>
    <row r="230" spans="1:20" s="34" customFormat="1" x14ac:dyDescent="0.3">
      <c r="A230" s="33">
        <v>1252</v>
      </c>
      <c r="B230" s="34" t="s">
        <v>283</v>
      </c>
      <c r="C230" s="36">
        <v>20991</v>
      </c>
      <c r="D230" s="36">
        <v>378</v>
      </c>
      <c r="E230" s="37">
        <f t="shared" si="31"/>
        <v>55531.746031746028</v>
      </c>
      <c r="F230" s="38">
        <f t="shared" si="38"/>
        <v>3.4171014463519058</v>
      </c>
      <c r="G230" s="39">
        <f t="shared" si="32"/>
        <v>-23568.372041470309</v>
      </c>
      <c r="H230" s="39">
        <f t="shared" si="33"/>
        <v>0</v>
      </c>
      <c r="I230" s="37">
        <f t="shared" si="34"/>
        <v>-23568.372041470309</v>
      </c>
      <c r="J230" s="40">
        <f t="shared" si="40"/>
        <v>-202.45648845043868</v>
      </c>
      <c r="K230" s="37">
        <f t="shared" si="35"/>
        <v>-23770.828529920749</v>
      </c>
      <c r="L230" s="37">
        <f t="shared" si="36"/>
        <v>-8908844.6316757761</v>
      </c>
      <c r="M230" s="37">
        <f t="shared" si="37"/>
        <v>-8985373.1843100432</v>
      </c>
      <c r="N230" s="41">
        <f>'jan-mai'!M230</f>
        <v>-8993915.4499997776</v>
      </c>
      <c r="O230" s="41">
        <f t="shared" si="39"/>
        <v>8542.2656897343695</v>
      </c>
      <c r="P230" s="4"/>
      <c r="Q230" s="4"/>
      <c r="R230" s="4"/>
      <c r="S230" s="4"/>
      <c r="T230" s="4"/>
    </row>
    <row r="231" spans="1:20" s="34" customFormat="1" x14ac:dyDescent="0.3">
      <c r="A231" s="33">
        <v>1253</v>
      </c>
      <c r="B231" s="34" t="s">
        <v>284</v>
      </c>
      <c r="C231" s="36">
        <v>103714</v>
      </c>
      <c r="D231" s="36">
        <v>7842</v>
      </c>
      <c r="E231" s="37">
        <f t="shared" si="31"/>
        <v>13225.452690640142</v>
      </c>
      <c r="F231" s="38">
        <f t="shared" si="38"/>
        <v>0.81381762230219912</v>
      </c>
      <c r="G231" s="39">
        <f t="shared" si="32"/>
        <v>1815.4039631932203</v>
      </c>
      <c r="H231" s="39">
        <f t="shared" si="33"/>
        <v>490.19623650403543</v>
      </c>
      <c r="I231" s="37">
        <f t="shared" si="34"/>
        <v>2305.6001996972559</v>
      </c>
      <c r="J231" s="40">
        <f t="shared" si="40"/>
        <v>-202.45648845043868</v>
      </c>
      <c r="K231" s="37">
        <f t="shared" si="35"/>
        <v>2103.143711246817</v>
      </c>
      <c r="L231" s="37">
        <f t="shared" si="36"/>
        <v>18080516.766025882</v>
      </c>
      <c r="M231" s="37">
        <f t="shared" si="37"/>
        <v>16492852.983597539</v>
      </c>
      <c r="N231" s="41">
        <f>'jan-mai'!M231</f>
        <v>15490827.254392723</v>
      </c>
      <c r="O231" s="41">
        <f t="shared" si="39"/>
        <v>1002025.7292048167</v>
      </c>
      <c r="P231" s="4"/>
      <c r="Q231" s="4"/>
      <c r="R231" s="4"/>
      <c r="S231" s="4"/>
      <c r="T231" s="4"/>
    </row>
    <row r="232" spans="1:20" s="34" customFormat="1" x14ac:dyDescent="0.3">
      <c r="A232" s="33">
        <v>1256</v>
      </c>
      <c r="B232" s="34" t="s">
        <v>285</v>
      </c>
      <c r="C232" s="36">
        <v>107242</v>
      </c>
      <c r="D232" s="36">
        <v>7736</v>
      </c>
      <c r="E232" s="37">
        <f t="shared" si="31"/>
        <v>13862.71975180972</v>
      </c>
      <c r="F232" s="38">
        <f t="shared" si="38"/>
        <v>0.85303133971692102</v>
      </c>
      <c r="G232" s="39">
        <f t="shared" si="32"/>
        <v>1433.0437264914738</v>
      </c>
      <c r="H232" s="39">
        <f t="shared" si="33"/>
        <v>267.15276509468328</v>
      </c>
      <c r="I232" s="37">
        <f t="shared" si="34"/>
        <v>1700.196491586157</v>
      </c>
      <c r="J232" s="40">
        <f t="shared" si="40"/>
        <v>-202.45648845043868</v>
      </c>
      <c r="K232" s="37">
        <f t="shared" si="35"/>
        <v>1497.7400031357183</v>
      </c>
      <c r="L232" s="37">
        <f t="shared" si="36"/>
        <v>13152720.05891051</v>
      </c>
      <c r="M232" s="37">
        <f t="shared" si="37"/>
        <v>11586516.664257918</v>
      </c>
      <c r="N232" s="41">
        <f>'jan-mai'!M232</f>
        <v>9799420.5993346199</v>
      </c>
      <c r="O232" s="41">
        <f t="shared" si="39"/>
        <v>1787096.0649232976</v>
      </c>
      <c r="P232" s="4"/>
      <c r="Q232" s="4"/>
      <c r="R232" s="4"/>
      <c r="S232" s="4"/>
      <c r="T232" s="4"/>
    </row>
    <row r="233" spans="1:20" s="34" customFormat="1" x14ac:dyDescent="0.3">
      <c r="A233" s="33">
        <v>1259</v>
      </c>
      <c r="B233" s="34" t="s">
        <v>286</v>
      </c>
      <c r="C233" s="36">
        <v>67280</v>
      </c>
      <c r="D233" s="36">
        <v>4733</v>
      </c>
      <c r="E233" s="37">
        <f t="shared" si="31"/>
        <v>14215.085569406296</v>
      </c>
      <c r="F233" s="38">
        <f t="shared" si="38"/>
        <v>0.87471388764663849</v>
      </c>
      <c r="G233" s="39">
        <f t="shared" si="32"/>
        <v>1221.6242359335283</v>
      </c>
      <c r="H233" s="39">
        <f t="shared" si="33"/>
        <v>143.82472893588181</v>
      </c>
      <c r="I233" s="37">
        <f t="shared" si="34"/>
        <v>1365.4489648694102</v>
      </c>
      <c r="J233" s="40">
        <f t="shared" si="40"/>
        <v>-202.45648845043868</v>
      </c>
      <c r="K233" s="37">
        <f t="shared" si="35"/>
        <v>1162.9924764189716</v>
      </c>
      <c r="L233" s="37">
        <f t="shared" si="36"/>
        <v>6462669.9507269189</v>
      </c>
      <c r="M233" s="37">
        <f t="shared" si="37"/>
        <v>5504443.3908909922</v>
      </c>
      <c r="N233" s="41">
        <f>'jan-mai'!M233</f>
        <v>5572592.909339549</v>
      </c>
      <c r="O233" s="41">
        <f t="shared" si="39"/>
        <v>-68149.518448556773</v>
      </c>
      <c r="P233" s="4"/>
      <c r="Q233" s="4"/>
      <c r="R233" s="4"/>
      <c r="S233" s="4"/>
      <c r="T233" s="4"/>
    </row>
    <row r="234" spans="1:20" s="34" customFormat="1" x14ac:dyDescent="0.3">
      <c r="A234" s="33">
        <v>1260</v>
      </c>
      <c r="B234" s="34" t="s">
        <v>287</v>
      </c>
      <c r="C234" s="36">
        <v>69950</v>
      </c>
      <c r="D234" s="36">
        <v>5014</v>
      </c>
      <c r="E234" s="37">
        <f t="shared" si="31"/>
        <v>13950.937375349024</v>
      </c>
      <c r="F234" s="38">
        <f t="shared" si="38"/>
        <v>0.85845974041618145</v>
      </c>
      <c r="G234" s="39">
        <f t="shared" si="32"/>
        <v>1380.1131523678916</v>
      </c>
      <c r="H234" s="39">
        <f t="shared" si="33"/>
        <v>236.27659685592707</v>
      </c>
      <c r="I234" s="37">
        <f t="shared" si="34"/>
        <v>1616.3897492238186</v>
      </c>
      <c r="J234" s="40">
        <f t="shared" si="40"/>
        <v>-202.45648845043868</v>
      </c>
      <c r="K234" s="37">
        <f t="shared" si="35"/>
        <v>1413.93326077338</v>
      </c>
      <c r="L234" s="37">
        <f t="shared" si="36"/>
        <v>8104578.2026082268</v>
      </c>
      <c r="M234" s="37">
        <f t="shared" si="37"/>
        <v>7089461.3695177268</v>
      </c>
      <c r="N234" s="41">
        <f>'jan-mai'!M234</f>
        <v>6555656.306238858</v>
      </c>
      <c r="O234" s="41">
        <f t="shared" si="39"/>
        <v>533805.06327886879</v>
      </c>
      <c r="P234" s="4"/>
      <c r="Q234" s="4"/>
      <c r="R234" s="4"/>
      <c r="S234" s="4"/>
      <c r="T234" s="4"/>
    </row>
    <row r="235" spans="1:20" s="34" customFormat="1" x14ac:dyDescent="0.3">
      <c r="A235" s="33">
        <v>1263</v>
      </c>
      <c r="B235" s="34" t="s">
        <v>288</v>
      </c>
      <c r="C235" s="36">
        <v>236653</v>
      </c>
      <c r="D235" s="36">
        <v>15402</v>
      </c>
      <c r="E235" s="37">
        <f t="shared" si="31"/>
        <v>15365.082456823789</v>
      </c>
      <c r="F235" s="38">
        <f t="shared" si="38"/>
        <v>0.94547802362478739</v>
      </c>
      <c r="G235" s="39">
        <f t="shared" si="32"/>
        <v>531.62610348303201</v>
      </c>
      <c r="H235" s="39">
        <f t="shared" si="33"/>
        <v>0</v>
      </c>
      <c r="I235" s="37">
        <f t="shared" si="34"/>
        <v>531.62610348303201</v>
      </c>
      <c r="J235" s="40">
        <f t="shared" si="40"/>
        <v>-202.45648845043868</v>
      </c>
      <c r="K235" s="37">
        <f t="shared" si="35"/>
        <v>329.16961503259336</v>
      </c>
      <c r="L235" s="37">
        <f t="shared" si="36"/>
        <v>8188105.2458456587</v>
      </c>
      <c r="M235" s="37">
        <f t="shared" si="37"/>
        <v>5069870.4107320029</v>
      </c>
      <c r="N235" s="41">
        <f>'jan-mai'!M235</f>
        <v>4794045.0769931274</v>
      </c>
      <c r="O235" s="41">
        <f t="shared" si="39"/>
        <v>275825.33373887558</v>
      </c>
      <c r="P235" s="4"/>
      <c r="Q235" s="4"/>
      <c r="R235" s="4"/>
      <c r="S235" s="4"/>
      <c r="T235" s="4"/>
    </row>
    <row r="236" spans="1:20" s="34" customFormat="1" x14ac:dyDescent="0.3">
      <c r="A236" s="33">
        <v>1264</v>
      </c>
      <c r="B236" s="34" t="s">
        <v>289</v>
      </c>
      <c r="C236" s="36">
        <v>49701</v>
      </c>
      <c r="D236" s="36">
        <v>2856</v>
      </c>
      <c r="E236" s="37">
        <f t="shared" si="31"/>
        <v>17402.310924369747</v>
      </c>
      <c r="F236" s="38">
        <f t="shared" si="38"/>
        <v>1.0708372431786064</v>
      </c>
      <c r="G236" s="39">
        <f t="shared" si="32"/>
        <v>-690.71097704454257</v>
      </c>
      <c r="H236" s="39">
        <f t="shared" si="33"/>
        <v>0</v>
      </c>
      <c r="I236" s="37">
        <f t="shared" si="34"/>
        <v>-690.71097704454257</v>
      </c>
      <c r="J236" s="40">
        <f t="shared" si="40"/>
        <v>-202.45648845043868</v>
      </c>
      <c r="K236" s="37">
        <f t="shared" si="35"/>
        <v>-893.16746549498123</v>
      </c>
      <c r="L236" s="37">
        <f t="shared" si="36"/>
        <v>-1972670.5504392136</v>
      </c>
      <c r="M236" s="37">
        <f t="shared" si="37"/>
        <v>-2550886.2814536663</v>
      </c>
      <c r="N236" s="41">
        <f>'jan-mai'!M236</f>
        <v>-1463761.1777761101</v>
      </c>
      <c r="O236" s="41">
        <f t="shared" si="39"/>
        <v>-1087125.1036775562</v>
      </c>
      <c r="P236" s="4"/>
      <c r="Q236" s="4"/>
      <c r="R236" s="4"/>
      <c r="S236" s="4"/>
      <c r="T236" s="4"/>
    </row>
    <row r="237" spans="1:20" s="34" customFormat="1" x14ac:dyDescent="0.3">
      <c r="A237" s="33">
        <v>1265</v>
      </c>
      <c r="B237" s="34" t="s">
        <v>290</v>
      </c>
      <c r="C237" s="36">
        <v>8027</v>
      </c>
      <c r="D237" s="36">
        <v>563</v>
      </c>
      <c r="E237" s="37">
        <f t="shared" si="31"/>
        <v>14257.548845470692</v>
      </c>
      <c r="F237" s="38">
        <f t="shared" si="38"/>
        <v>0.87732683127663957</v>
      </c>
      <c r="G237" s="39">
        <f t="shared" si="32"/>
        <v>1196.1462702948904</v>
      </c>
      <c r="H237" s="39">
        <f t="shared" si="33"/>
        <v>128.96258231334312</v>
      </c>
      <c r="I237" s="37">
        <f t="shared" si="34"/>
        <v>1325.1088526082335</v>
      </c>
      <c r="J237" s="40">
        <f t="shared" si="40"/>
        <v>-202.45648845043868</v>
      </c>
      <c r="K237" s="37">
        <f t="shared" si="35"/>
        <v>1122.6523641577949</v>
      </c>
      <c r="L237" s="37">
        <f t="shared" si="36"/>
        <v>746036.28401843552</v>
      </c>
      <c r="M237" s="37">
        <f t="shared" si="37"/>
        <v>632053.28102083853</v>
      </c>
      <c r="N237" s="41">
        <f>'jan-mai'!M237</f>
        <v>701909.40375198959</v>
      </c>
      <c r="O237" s="41">
        <f t="shared" si="39"/>
        <v>-69856.122731151059</v>
      </c>
      <c r="P237" s="4"/>
      <c r="Q237" s="4"/>
      <c r="R237" s="4"/>
      <c r="S237" s="4"/>
      <c r="T237" s="4"/>
    </row>
    <row r="238" spans="1:20" s="34" customFormat="1" x14ac:dyDescent="0.3">
      <c r="A238" s="33">
        <v>1266</v>
      </c>
      <c r="B238" s="34" t="s">
        <v>291</v>
      </c>
      <c r="C238" s="36">
        <v>36371</v>
      </c>
      <c r="D238" s="36">
        <v>1704</v>
      </c>
      <c r="E238" s="37">
        <f t="shared" si="31"/>
        <v>21344.483568075117</v>
      </c>
      <c r="F238" s="38">
        <f t="shared" si="38"/>
        <v>1.3134156745298129</v>
      </c>
      <c r="G238" s="39">
        <f t="shared" si="32"/>
        <v>-3056.0145632677641</v>
      </c>
      <c r="H238" s="39">
        <f t="shared" si="33"/>
        <v>0</v>
      </c>
      <c r="I238" s="37">
        <f t="shared" si="34"/>
        <v>-3056.0145632677641</v>
      </c>
      <c r="J238" s="40">
        <f t="shared" si="40"/>
        <v>-202.45648845043868</v>
      </c>
      <c r="K238" s="37">
        <f t="shared" si="35"/>
        <v>-3258.4710517182029</v>
      </c>
      <c r="L238" s="37">
        <f t="shared" si="36"/>
        <v>-5207448.8158082701</v>
      </c>
      <c r="M238" s="37">
        <f t="shared" si="37"/>
        <v>-5552434.6721278178</v>
      </c>
      <c r="N238" s="41">
        <f>'jan-mai'!M238</f>
        <v>-5799018.8539672596</v>
      </c>
      <c r="O238" s="41">
        <f t="shared" si="39"/>
        <v>246584.18183944188</v>
      </c>
      <c r="P238" s="4"/>
      <c r="Q238" s="4"/>
      <c r="R238" s="4"/>
      <c r="S238" s="4"/>
      <c r="T238" s="4"/>
    </row>
    <row r="239" spans="1:20" s="34" customFormat="1" x14ac:dyDescent="0.3">
      <c r="A239" s="33">
        <v>1401</v>
      </c>
      <c r="B239" s="34" t="s">
        <v>292</v>
      </c>
      <c r="C239" s="36">
        <v>188210</v>
      </c>
      <c r="D239" s="36">
        <v>11862</v>
      </c>
      <c r="E239" s="37">
        <f t="shared" si="31"/>
        <v>15866.632945540381</v>
      </c>
      <c r="F239" s="38">
        <f t="shared" si="38"/>
        <v>0.97634053062091553</v>
      </c>
      <c r="G239" s="39">
        <f t="shared" si="32"/>
        <v>230.69581025307707</v>
      </c>
      <c r="H239" s="39">
        <f t="shared" si="33"/>
        <v>0</v>
      </c>
      <c r="I239" s="37">
        <f t="shared" si="34"/>
        <v>230.69581025307707</v>
      </c>
      <c r="J239" s="40">
        <f t="shared" si="40"/>
        <v>-202.45648845043868</v>
      </c>
      <c r="K239" s="37">
        <f t="shared" si="35"/>
        <v>28.239321802638386</v>
      </c>
      <c r="L239" s="37">
        <f t="shared" si="36"/>
        <v>2736513.7012220002</v>
      </c>
      <c r="M239" s="37">
        <f t="shared" si="37"/>
        <v>334974.83522289654</v>
      </c>
      <c r="N239" s="41">
        <f>'jan-mai'!M239</f>
        <v>2660053.2595307375</v>
      </c>
      <c r="O239" s="41">
        <f t="shared" si="39"/>
        <v>-2325078.4243078409</v>
      </c>
      <c r="P239" s="4"/>
      <c r="Q239" s="4"/>
      <c r="R239" s="4"/>
      <c r="S239" s="4"/>
      <c r="T239" s="4"/>
    </row>
    <row r="240" spans="1:20" s="34" customFormat="1" x14ac:dyDescent="0.3">
      <c r="A240" s="33">
        <v>1411</v>
      </c>
      <c r="B240" s="34" t="s">
        <v>293</v>
      </c>
      <c r="C240" s="36">
        <v>36779</v>
      </c>
      <c r="D240" s="36">
        <v>2335</v>
      </c>
      <c r="E240" s="37">
        <f t="shared" si="31"/>
        <v>15751.17773019272</v>
      </c>
      <c r="F240" s="38">
        <f t="shared" si="38"/>
        <v>0.9692360865588141</v>
      </c>
      <c r="G240" s="39">
        <f t="shared" si="32"/>
        <v>299.96893946167398</v>
      </c>
      <c r="H240" s="39">
        <f t="shared" si="33"/>
        <v>0</v>
      </c>
      <c r="I240" s="37">
        <f t="shared" si="34"/>
        <v>299.96893946167398</v>
      </c>
      <c r="J240" s="40">
        <f t="shared" si="40"/>
        <v>-202.45648845043868</v>
      </c>
      <c r="K240" s="37">
        <f t="shared" si="35"/>
        <v>97.512451011235299</v>
      </c>
      <c r="L240" s="37">
        <f t="shared" si="36"/>
        <v>700427.47364300874</v>
      </c>
      <c r="M240" s="37">
        <f t="shared" si="37"/>
        <v>227691.57311123444</v>
      </c>
      <c r="N240" s="41">
        <f>'jan-mai'!M240</f>
        <v>176288.95304369213</v>
      </c>
      <c r="O240" s="41">
        <f t="shared" si="39"/>
        <v>51402.620067542302</v>
      </c>
      <c r="P240" s="4"/>
      <c r="Q240" s="4"/>
      <c r="R240" s="4"/>
      <c r="S240" s="4"/>
      <c r="T240" s="4"/>
    </row>
    <row r="241" spans="1:20" s="34" customFormat="1" x14ac:dyDescent="0.3">
      <c r="A241" s="33">
        <v>1412</v>
      </c>
      <c r="B241" s="34" t="s">
        <v>294</v>
      </c>
      <c r="C241" s="36">
        <v>11570</v>
      </c>
      <c r="D241" s="36">
        <v>800</v>
      </c>
      <c r="E241" s="37">
        <f t="shared" si="31"/>
        <v>14462.5</v>
      </c>
      <c r="F241" s="38">
        <f t="shared" si="38"/>
        <v>0.88993833616563089</v>
      </c>
      <c r="G241" s="39">
        <f t="shared" si="32"/>
        <v>1073.1755775773056</v>
      </c>
      <c r="H241" s="39">
        <f t="shared" si="33"/>
        <v>57.229678228085319</v>
      </c>
      <c r="I241" s="37">
        <f t="shared" si="34"/>
        <v>1130.4052558053909</v>
      </c>
      <c r="J241" s="40">
        <f t="shared" si="40"/>
        <v>-202.45648845043868</v>
      </c>
      <c r="K241" s="37">
        <f t="shared" si="35"/>
        <v>927.94876735495222</v>
      </c>
      <c r="L241" s="37">
        <f t="shared" si="36"/>
        <v>904324.20464431273</v>
      </c>
      <c r="M241" s="37">
        <f t="shared" si="37"/>
        <v>742359.01388396183</v>
      </c>
      <c r="N241" s="41">
        <f>'jan-mai'!M241</f>
        <v>740887.96270264965</v>
      </c>
      <c r="O241" s="41">
        <f t="shared" si="39"/>
        <v>1471.0511813121848</v>
      </c>
      <c r="P241" s="4"/>
      <c r="Q241" s="4"/>
      <c r="R241" s="4"/>
      <c r="S241" s="4"/>
      <c r="T241" s="4"/>
    </row>
    <row r="242" spans="1:20" s="34" customFormat="1" x14ac:dyDescent="0.3">
      <c r="A242" s="33">
        <v>1413</v>
      </c>
      <c r="B242" s="34" t="s">
        <v>295</v>
      </c>
      <c r="C242" s="36">
        <v>22112</v>
      </c>
      <c r="D242" s="36">
        <v>1405</v>
      </c>
      <c r="E242" s="37">
        <f t="shared" si="31"/>
        <v>15738.078291814947</v>
      </c>
      <c r="F242" s="38">
        <f t="shared" si="38"/>
        <v>0.96843002312616966</v>
      </c>
      <c r="G242" s="39">
        <f t="shared" si="32"/>
        <v>307.82860248833748</v>
      </c>
      <c r="H242" s="39">
        <f t="shared" si="33"/>
        <v>0</v>
      </c>
      <c r="I242" s="37">
        <f t="shared" si="34"/>
        <v>307.82860248833748</v>
      </c>
      <c r="J242" s="40">
        <f t="shared" si="40"/>
        <v>-202.45648845043868</v>
      </c>
      <c r="K242" s="37">
        <f t="shared" si="35"/>
        <v>105.3721140378988</v>
      </c>
      <c r="L242" s="37">
        <f t="shared" si="36"/>
        <v>432499.18649611418</v>
      </c>
      <c r="M242" s="37">
        <f t="shared" si="37"/>
        <v>148047.82022324781</v>
      </c>
      <c r="N242" s="41">
        <f>'jan-mai'!M242</f>
        <v>573680.93320187833</v>
      </c>
      <c r="O242" s="41">
        <f t="shared" si="39"/>
        <v>-425633.11297863052</v>
      </c>
      <c r="P242" s="4"/>
      <c r="Q242" s="4"/>
      <c r="R242" s="4"/>
      <c r="S242" s="4"/>
      <c r="T242" s="4"/>
    </row>
    <row r="243" spans="1:20" s="34" customFormat="1" x14ac:dyDescent="0.3">
      <c r="A243" s="33">
        <v>1416</v>
      </c>
      <c r="B243" s="34" t="s">
        <v>296</v>
      </c>
      <c r="C243" s="36">
        <v>71682</v>
      </c>
      <c r="D243" s="36">
        <v>4169</v>
      </c>
      <c r="E243" s="37">
        <f t="shared" si="31"/>
        <v>17194.051331254497</v>
      </c>
      <c r="F243" s="38">
        <f t="shared" si="38"/>
        <v>1.0580221561751482</v>
      </c>
      <c r="G243" s="39">
        <f t="shared" si="32"/>
        <v>-565.75522117539253</v>
      </c>
      <c r="H243" s="39">
        <f t="shared" si="33"/>
        <v>0</v>
      </c>
      <c r="I243" s="37">
        <f t="shared" si="34"/>
        <v>-565.75522117539253</v>
      </c>
      <c r="J243" s="40">
        <f t="shared" si="40"/>
        <v>-202.45648845043868</v>
      </c>
      <c r="K243" s="37">
        <f t="shared" si="35"/>
        <v>-768.21170962583119</v>
      </c>
      <c r="L243" s="37">
        <f t="shared" si="36"/>
        <v>-2358633.5170802115</v>
      </c>
      <c r="M243" s="37">
        <f t="shared" si="37"/>
        <v>-3202674.6174300904</v>
      </c>
      <c r="N243" s="41">
        <f>'jan-mai'!M243</f>
        <v>-4052834.1562144938</v>
      </c>
      <c r="O243" s="41">
        <f t="shared" si="39"/>
        <v>850159.53878440335</v>
      </c>
      <c r="P243" s="4"/>
      <c r="Q243" s="4"/>
      <c r="R243" s="4"/>
      <c r="S243" s="4"/>
      <c r="T243" s="4"/>
    </row>
    <row r="244" spans="1:20" s="34" customFormat="1" x14ac:dyDescent="0.3">
      <c r="A244" s="33">
        <v>1417</v>
      </c>
      <c r="B244" s="34" t="s">
        <v>297</v>
      </c>
      <c r="C244" s="36">
        <v>47017</v>
      </c>
      <c r="D244" s="36">
        <v>2678</v>
      </c>
      <c r="E244" s="37">
        <f t="shared" si="31"/>
        <v>17556.758775205377</v>
      </c>
      <c r="F244" s="38">
        <f t="shared" si="38"/>
        <v>1.0803410677868703</v>
      </c>
      <c r="G244" s="39">
        <f t="shared" si="32"/>
        <v>-783.37968754592032</v>
      </c>
      <c r="H244" s="39">
        <f t="shared" si="33"/>
        <v>0</v>
      </c>
      <c r="I244" s="37">
        <f t="shared" si="34"/>
        <v>-783.37968754592032</v>
      </c>
      <c r="J244" s="40">
        <f t="shared" si="40"/>
        <v>-202.45648845043868</v>
      </c>
      <c r="K244" s="37">
        <f t="shared" si="35"/>
        <v>-985.83617599635897</v>
      </c>
      <c r="L244" s="37">
        <f t="shared" si="36"/>
        <v>-2097890.8032479747</v>
      </c>
      <c r="M244" s="37">
        <f t="shared" si="37"/>
        <v>-2640069.2793182493</v>
      </c>
      <c r="N244" s="41">
        <f>'jan-mai'!M244</f>
        <v>-3031467.6589931436</v>
      </c>
      <c r="O244" s="41">
        <f t="shared" si="39"/>
        <v>391398.37967489427</v>
      </c>
      <c r="P244" s="4"/>
      <c r="Q244" s="4"/>
      <c r="R244" s="4"/>
      <c r="S244" s="4"/>
      <c r="T244" s="4"/>
    </row>
    <row r="245" spans="1:20" s="34" customFormat="1" x14ac:dyDescent="0.3">
      <c r="A245" s="33">
        <v>1418</v>
      </c>
      <c r="B245" s="34" t="s">
        <v>298</v>
      </c>
      <c r="C245" s="36">
        <v>19055</v>
      </c>
      <c r="D245" s="36">
        <v>1304</v>
      </c>
      <c r="E245" s="37">
        <f t="shared" si="31"/>
        <v>14612.730061349694</v>
      </c>
      <c r="F245" s="38">
        <f t="shared" si="38"/>
        <v>0.8991826224812477</v>
      </c>
      <c r="G245" s="39">
        <f t="shared" si="32"/>
        <v>983.03754076748953</v>
      </c>
      <c r="H245" s="39">
        <f t="shared" si="33"/>
        <v>4.6491567556925473</v>
      </c>
      <c r="I245" s="37">
        <f t="shared" si="34"/>
        <v>987.68669752318203</v>
      </c>
      <c r="J245" s="40">
        <f t="shared" si="40"/>
        <v>-202.45648845043868</v>
      </c>
      <c r="K245" s="37">
        <f t="shared" si="35"/>
        <v>785.23020907274338</v>
      </c>
      <c r="L245" s="37">
        <f t="shared" si="36"/>
        <v>1287943.4535702295</v>
      </c>
      <c r="M245" s="37">
        <f t="shared" si="37"/>
        <v>1023940.1926308573</v>
      </c>
      <c r="N245" s="41">
        <f>'jan-mai'!M245</f>
        <v>638025.00846637017</v>
      </c>
      <c r="O245" s="41">
        <f t="shared" si="39"/>
        <v>385915.18416448717</v>
      </c>
      <c r="P245" s="4"/>
      <c r="Q245" s="4"/>
      <c r="R245" s="4"/>
      <c r="S245" s="4"/>
      <c r="T245" s="4"/>
    </row>
    <row r="246" spans="1:20" s="34" customFormat="1" x14ac:dyDescent="0.3">
      <c r="A246" s="33">
        <v>1419</v>
      </c>
      <c r="B246" s="34" t="s">
        <v>299</v>
      </c>
      <c r="C246" s="36">
        <v>33935</v>
      </c>
      <c r="D246" s="36">
        <v>2276</v>
      </c>
      <c r="E246" s="37">
        <f t="shared" si="31"/>
        <v>14909.929701230229</v>
      </c>
      <c r="F246" s="38">
        <f t="shared" si="38"/>
        <v>0.91747056391767345</v>
      </c>
      <c r="G246" s="39">
        <f t="shared" si="32"/>
        <v>804.7177568391686</v>
      </c>
      <c r="H246" s="39">
        <f t="shared" si="33"/>
        <v>0</v>
      </c>
      <c r="I246" s="37">
        <f t="shared" si="34"/>
        <v>804.7177568391686</v>
      </c>
      <c r="J246" s="40">
        <f t="shared" si="40"/>
        <v>-202.45648845043868</v>
      </c>
      <c r="K246" s="37">
        <f t="shared" si="35"/>
        <v>602.26126838872995</v>
      </c>
      <c r="L246" s="37">
        <f t="shared" si="36"/>
        <v>1831537.6145659478</v>
      </c>
      <c r="M246" s="37">
        <f t="shared" si="37"/>
        <v>1370746.6468527494</v>
      </c>
      <c r="N246" s="41">
        <f>'jan-mai'!M246</f>
        <v>946042.42275265197</v>
      </c>
      <c r="O246" s="41">
        <f t="shared" si="39"/>
        <v>424704.22410009743</v>
      </c>
      <c r="P246" s="4"/>
      <c r="Q246" s="4"/>
      <c r="R246" s="4"/>
      <c r="S246" s="4"/>
      <c r="T246" s="4"/>
    </row>
    <row r="247" spans="1:20" s="34" customFormat="1" x14ac:dyDescent="0.3">
      <c r="A247" s="33">
        <v>1420</v>
      </c>
      <c r="B247" s="34" t="s">
        <v>300</v>
      </c>
      <c r="C247" s="36">
        <v>106971</v>
      </c>
      <c r="D247" s="36">
        <v>7677</v>
      </c>
      <c r="E247" s="37">
        <f t="shared" si="31"/>
        <v>13933.958577569363</v>
      </c>
      <c r="F247" s="38">
        <f t="shared" si="38"/>
        <v>0.85741496371463444</v>
      </c>
      <c r="G247" s="39">
        <f t="shared" si="32"/>
        <v>1390.3004310356878</v>
      </c>
      <c r="H247" s="39">
        <f t="shared" si="33"/>
        <v>242.2191760788082</v>
      </c>
      <c r="I247" s="37">
        <f t="shared" si="34"/>
        <v>1632.519607114496</v>
      </c>
      <c r="J247" s="40">
        <f t="shared" si="40"/>
        <v>-202.45648845043868</v>
      </c>
      <c r="K247" s="37">
        <f t="shared" si="35"/>
        <v>1430.0631186640574</v>
      </c>
      <c r="L247" s="37">
        <f t="shared" si="36"/>
        <v>12532853.023817986</v>
      </c>
      <c r="M247" s="37">
        <f t="shared" si="37"/>
        <v>10978594.561983969</v>
      </c>
      <c r="N247" s="41">
        <f>'jan-mai'!M247</f>
        <v>8602946.612085307</v>
      </c>
      <c r="O247" s="41">
        <f t="shared" si="39"/>
        <v>2375647.949898662</v>
      </c>
      <c r="P247" s="4"/>
      <c r="Q247" s="4"/>
      <c r="R247" s="4"/>
      <c r="S247" s="4"/>
      <c r="T247" s="4"/>
    </row>
    <row r="248" spans="1:20" s="34" customFormat="1" x14ac:dyDescent="0.3">
      <c r="A248" s="33">
        <v>1421</v>
      </c>
      <c r="B248" s="34" t="s">
        <v>301</v>
      </c>
      <c r="C248" s="36">
        <v>53726</v>
      </c>
      <c r="D248" s="36">
        <v>1738</v>
      </c>
      <c r="E248" s="37">
        <f t="shared" si="31"/>
        <v>30912.543153049482</v>
      </c>
      <c r="F248" s="38">
        <f t="shared" si="38"/>
        <v>1.9021785459134399</v>
      </c>
      <c r="G248" s="39">
        <f t="shared" si="32"/>
        <v>-8796.8503142523841</v>
      </c>
      <c r="H248" s="39">
        <f t="shared" si="33"/>
        <v>0</v>
      </c>
      <c r="I248" s="37">
        <f t="shared" si="34"/>
        <v>-8796.8503142523841</v>
      </c>
      <c r="J248" s="40">
        <f t="shared" si="40"/>
        <v>-202.45648845043868</v>
      </c>
      <c r="K248" s="37">
        <f t="shared" si="35"/>
        <v>-8999.3068027028221</v>
      </c>
      <c r="L248" s="37">
        <f t="shared" si="36"/>
        <v>-15288925.846170643</v>
      </c>
      <c r="M248" s="37">
        <f t="shared" si="37"/>
        <v>-15640795.223097505</v>
      </c>
      <c r="N248" s="41">
        <f>'jan-mai'!M248</f>
        <v>-15397344.582274117</v>
      </c>
      <c r="O248" s="41">
        <f t="shared" si="39"/>
        <v>-243450.64082338847</v>
      </c>
      <c r="P248" s="4"/>
      <c r="Q248" s="4"/>
      <c r="R248" s="4"/>
      <c r="S248" s="4"/>
      <c r="T248" s="4"/>
    </row>
    <row r="249" spans="1:20" s="34" customFormat="1" x14ac:dyDescent="0.3">
      <c r="A249" s="33">
        <v>1422</v>
      </c>
      <c r="B249" s="34" t="s">
        <v>302</v>
      </c>
      <c r="C249" s="36">
        <v>45111</v>
      </c>
      <c r="D249" s="36">
        <v>2146</v>
      </c>
      <c r="E249" s="37">
        <f t="shared" si="31"/>
        <v>21020.969245107175</v>
      </c>
      <c r="F249" s="38">
        <f t="shared" si="38"/>
        <v>1.2935084801783632</v>
      </c>
      <c r="G249" s="39">
        <f t="shared" si="32"/>
        <v>-2861.9059694869993</v>
      </c>
      <c r="H249" s="39">
        <f t="shared" si="33"/>
        <v>0</v>
      </c>
      <c r="I249" s="37">
        <f t="shared" si="34"/>
        <v>-2861.9059694869993</v>
      </c>
      <c r="J249" s="40">
        <f t="shared" si="40"/>
        <v>-202.45648845043868</v>
      </c>
      <c r="K249" s="37">
        <f t="shared" si="35"/>
        <v>-3064.3624579374382</v>
      </c>
      <c r="L249" s="37">
        <f t="shared" si="36"/>
        <v>-6141650.2105191005</v>
      </c>
      <c r="M249" s="37">
        <f t="shared" si="37"/>
        <v>-6576121.8347337423</v>
      </c>
      <c r="N249" s="41">
        <f>'jan-mai'!M249</f>
        <v>-6080853.3219564175</v>
      </c>
      <c r="O249" s="41">
        <f t="shared" si="39"/>
        <v>-495268.51277732477</v>
      </c>
      <c r="P249" s="4"/>
      <c r="Q249" s="4"/>
      <c r="R249" s="4"/>
      <c r="S249" s="4"/>
      <c r="T249" s="4"/>
    </row>
    <row r="250" spans="1:20" s="34" customFormat="1" x14ac:dyDescent="0.3">
      <c r="A250" s="33">
        <v>1424</v>
      </c>
      <c r="B250" s="34" t="s">
        <v>303</v>
      </c>
      <c r="C250" s="36">
        <v>103155</v>
      </c>
      <c r="D250" s="36">
        <v>5429</v>
      </c>
      <c r="E250" s="37">
        <f t="shared" si="31"/>
        <v>19000.736783938111</v>
      </c>
      <c r="F250" s="38">
        <f t="shared" si="38"/>
        <v>1.1691950962433177</v>
      </c>
      <c r="G250" s="39">
        <f t="shared" si="32"/>
        <v>-1649.766492785561</v>
      </c>
      <c r="H250" s="39">
        <f t="shared" si="33"/>
        <v>0</v>
      </c>
      <c r="I250" s="37">
        <f t="shared" si="34"/>
        <v>-1649.766492785561</v>
      </c>
      <c r="J250" s="40">
        <f t="shared" si="40"/>
        <v>-202.45648845043868</v>
      </c>
      <c r="K250" s="37">
        <f t="shared" si="35"/>
        <v>-1852.2229812359997</v>
      </c>
      <c r="L250" s="37">
        <f t="shared" si="36"/>
        <v>-8956582.2893328108</v>
      </c>
      <c r="M250" s="37">
        <f t="shared" si="37"/>
        <v>-10055718.565130243</v>
      </c>
      <c r="N250" s="41">
        <f>'jan-mai'!M250</f>
        <v>-10971752.322880426</v>
      </c>
      <c r="O250" s="41">
        <f t="shared" si="39"/>
        <v>916033.75775018334</v>
      </c>
      <c r="P250" s="4"/>
      <c r="Q250" s="4"/>
      <c r="R250" s="4"/>
      <c r="S250" s="4"/>
      <c r="T250" s="4"/>
    </row>
    <row r="251" spans="1:20" s="34" customFormat="1" x14ac:dyDescent="0.3">
      <c r="A251" s="33">
        <v>1426</v>
      </c>
      <c r="B251" s="34" t="s">
        <v>304</v>
      </c>
      <c r="C251" s="36">
        <v>94489</v>
      </c>
      <c r="D251" s="36">
        <v>5118</v>
      </c>
      <c r="E251" s="37">
        <f t="shared" si="31"/>
        <v>18462.0945681907</v>
      </c>
      <c r="F251" s="38">
        <f t="shared" si="38"/>
        <v>1.1360501795780926</v>
      </c>
      <c r="G251" s="39">
        <f t="shared" si="32"/>
        <v>-1326.581163337114</v>
      </c>
      <c r="H251" s="39">
        <f t="shared" si="33"/>
        <v>0</v>
      </c>
      <c r="I251" s="37">
        <f t="shared" si="34"/>
        <v>-1326.581163337114</v>
      </c>
      <c r="J251" s="40">
        <f t="shared" si="40"/>
        <v>-202.45648845043868</v>
      </c>
      <c r="K251" s="37">
        <f t="shared" si="35"/>
        <v>-1529.0376517875527</v>
      </c>
      <c r="L251" s="37">
        <f t="shared" si="36"/>
        <v>-6789442.39395935</v>
      </c>
      <c r="M251" s="37">
        <f t="shared" si="37"/>
        <v>-7825614.7018486951</v>
      </c>
      <c r="N251" s="41">
        <f>'jan-mai'!M251</f>
        <v>-9670455.2198382802</v>
      </c>
      <c r="O251" s="41">
        <f t="shared" si="39"/>
        <v>1844840.5179895852</v>
      </c>
      <c r="P251" s="4"/>
      <c r="Q251" s="4"/>
      <c r="R251" s="4"/>
      <c r="S251" s="4"/>
      <c r="T251" s="4"/>
    </row>
    <row r="252" spans="1:20" s="34" customFormat="1" x14ac:dyDescent="0.3">
      <c r="A252" s="33">
        <v>1428</v>
      </c>
      <c r="B252" s="34" t="s">
        <v>305</v>
      </c>
      <c r="C252" s="36">
        <v>39355</v>
      </c>
      <c r="D252" s="36">
        <v>3008</v>
      </c>
      <c r="E252" s="37">
        <f t="shared" si="31"/>
        <v>13083.444148936171</v>
      </c>
      <c r="F252" s="38">
        <f t="shared" si="38"/>
        <v>0.80507924060295355</v>
      </c>
      <c r="G252" s="39">
        <f t="shared" si="32"/>
        <v>1900.6090882156032</v>
      </c>
      <c r="H252" s="39">
        <f t="shared" si="33"/>
        <v>539.89922610042549</v>
      </c>
      <c r="I252" s="37">
        <f t="shared" si="34"/>
        <v>2440.5083143160286</v>
      </c>
      <c r="J252" s="40">
        <f t="shared" si="40"/>
        <v>-202.45648845043868</v>
      </c>
      <c r="K252" s="37">
        <f t="shared" si="35"/>
        <v>2238.0518258655898</v>
      </c>
      <c r="L252" s="37">
        <f t="shared" si="36"/>
        <v>7341049.0094626145</v>
      </c>
      <c r="M252" s="37">
        <f t="shared" si="37"/>
        <v>6732059.8922036942</v>
      </c>
      <c r="N252" s="41">
        <f>'jan-mai'!M252</f>
        <v>6167890.7397619616</v>
      </c>
      <c r="O252" s="41">
        <f t="shared" si="39"/>
        <v>564169.15244173259</v>
      </c>
      <c r="P252" s="4"/>
      <c r="Q252" s="4"/>
      <c r="R252" s="4"/>
      <c r="S252" s="4"/>
      <c r="T252" s="4"/>
    </row>
    <row r="253" spans="1:20" s="34" customFormat="1" x14ac:dyDescent="0.3">
      <c r="A253" s="33">
        <v>1429</v>
      </c>
      <c r="B253" s="34" t="s">
        <v>306</v>
      </c>
      <c r="C253" s="36">
        <v>34182</v>
      </c>
      <c r="D253" s="36">
        <v>2823</v>
      </c>
      <c r="E253" s="37">
        <f t="shared" si="31"/>
        <v>12108.395324123274</v>
      </c>
      <c r="F253" s="38">
        <f t="shared" si="38"/>
        <v>0.7450803933196869</v>
      </c>
      <c r="G253" s="39">
        <f t="shared" si="32"/>
        <v>2485.6383831033413</v>
      </c>
      <c r="H253" s="39">
        <f t="shared" si="33"/>
        <v>881.16631478493946</v>
      </c>
      <c r="I253" s="37">
        <f t="shared" si="34"/>
        <v>3366.8046978882808</v>
      </c>
      <c r="J253" s="40">
        <f t="shared" si="40"/>
        <v>-202.45648845043868</v>
      </c>
      <c r="K253" s="37">
        <f t="shared" si="35"/>
        <v>3164.3482094378419</v>
      </c>
      <c r="L253" s="37">
        <f t="shared" si="36"/>
        <v>9504489.6621386167</v>
      </c>
      <c r="M253" s="37">
        <f t="shared" si="37"/>
        <v>8932954.9952430278</v>
      </c>
      <c r="N253" s="41">
        <f>'jan-mai'!M253</f>
        <v>7133757.8983869758</v>
      </c>
      <c r="O253" s="41">
        <f t="shared" si="39"/>
        <v>1799197.0968560521</v>
      </c>
      <c r="P253" s="4"/>
      <c r="Q253" s="4"/>
      <c r="R253" s="4"/>
      <c r="S253" s="4"/>
      <c r="T253" s="4"/>
    </row>
    <row r="254" spans="1:20" s="34" customFormat="1" x14ac:dyDescent="0.3">
      <c r="A254" s="33">
        <v>1430</v>
      </c>
      <c r="B254" s="34" t="s">
        <v>307</v>
      </c>
      <c r="C254" s="36">
        <v>37332</v>
      </c>
      <c r="D254" s="36">
        <v>2960</v>
      </c>
      <c r="E254" s="37">
        <f t="shared" si="31"/>
        <v>12612.162162162162</v>
      </c>
      <c r="F254" s="38">
        <f t="shared" si="38"/>
        <v>0.77607928159348116</v>
      </c>
      <c r="G254" s="39">
        <f t="shared" si="32"/>
        <v>2183.3782802800088</v>
      </c>
      <c r="H254" s="39">
        <f t="shared" si="33"/>
        <v>704.84792147132873</v>
      </c>
      <c r="I254" s="37">
        <f t="shared" si="34"/>
        <v>2888.2262017513376</v>
      </c>
      <c r="J254" s="40">
        <f t="shared" si="40"/>
        <v>-202.45648845043868</v>
      </c>
      <c r="K254" s="37">
        <f t="shared" si="35"/>
        <v>2685.7697133008987</v>
      </c>
      <c r="L254" s="37">
        <f t="shared" si="36"/>
        <v>8549149.5571839586</v>
      </c>
      <c r="M254" s="37">
        <f t="shared" si="37"/>
        <v>7949878.3513706606</v>
      </c>
      <c r="N254" s="41">
        <f>'jan-mai'!M254</f>
        <v>6451225.4619998066</v>
      </c>
      <c r="O254" s="41">
        <f t="shared" si="39"/>
        <v>1498652.889370854</v>
      </c>
      <c r="P254" s="4"/>
      <c r="Q254" s="4"/>
      <c r="R254" s="4"/>
      <c r="S254" s="4"/>
      <c r="T254" s="4"/>
    </row>
    <row r="255" spans="1:20" s="34" customFormat="1" x14ac:dyDescent="0.3">
      <c r="A255" s="33">
        <v>1431</v>
      </c>
      <c r="B255" s="34" t="s">
        <v>308</v>
      </c>
      <c r="C255" s="36">
        <v>44288</v>
      </c>
      <c r="D255" s="36">
        <v>3026</v>
      </c>
      <c r="E255" s="37">
        <f t="shared" si="31"/>
        <v>14635.822868473231</v>
      </c>
      <c r="F255" s="38">
        <f t="shared" si="38"/>
        <v>0.90060361984331616</v>
      </c>
      <c r="G255" s="39">
        <f t="shared" si="32"/>
        <v>969.18185649336692</v>
      </c>
      <c r="H255" s="39">
        <f t="shared" si="33"/>
        <v>0</v>
      </c>
      <c r="I255" s="37">
        <f t="shared" si="34"/>
        <v>969.18185649336692</v>
      </c>
      <c r="J255" s="40">
        <f t="shared" si="40"/>
        <v>-202.45648845043868</v>
      </c>
      <c r="K255" s="37">
        <f t="shared" si="35"/>
        <v>766.72536804292827</v>
      </c>
      <c r="L255" s="37">
        <f t="shared" si="36"/>
        <v>2932744.2977489284</v>
      </c>
      <c r="M255" s="37">
        <f t="shared" si="37"/>
        <v>2320110.963697901</v>
      </c>
      <c r="N255" s="41">
        <f>'jan-mai'!M255</f>
        <v>2045277.7189227701</v>
      </c>
      <c r="O255" s="41">
        <f t="shared" si="39"/>
        <v>274833.24477513088</v>
      </c>
      <c r="P255" s="4"/>
      <c r="Q255" s="4"/>
      <c r="R255" s="4"/>
      <c r="S255" s="4"/>
      <c r="T255" s="4"/>
    </row>
    <row r="256" spans="1:20" s="34" customFormat="1" x14ac:dyDescent="0.3">
      <c r="A256" s="33">
        <v>1432</v>
      </c>
      <c r="B256" s="34" t="s">
        <v>309</v>
      </c>
      <c r="C256" s="36">
        <v>195343</v>
      </c>
      <c r="D256" s="36">
        <v>12801</v>
      </c>
      <c r="E256" s="37">
        <f t="shared" si="31"/>
        <v>15259.979689086789</v>
      </c>
      <c r="F256" s="38">
        <f t="shared" si="38"/>
        <v>0.93901060912202039</v>
      </c>
      <c r="G256" s="39">
        <f t="shared" si="32"/>
        <v>594.68776412523221</v>
      </c>
      <c r="H256" s="39">
        <f t="shared" si="33"/>
        <v>0</v>
      </c>
      <c r="I256" s="37">
        <f t="shared" si="34"/>
        <v>594.68776412523221</v>
      </c>
      <c r="J256" s="40">
        <f t="shared" si="40"/>
        <v>-202.45648845043868</v>
      </c>
      <c r="K256" s="37">
        <f t="shared" si="35"/>
        <v>392.23127567479355</v>
      </c>
      <c r="L256" s="37">
        <f t="shared" si="36"/>
        <v>7612598.0685670972</v>
      </c>
      <c r="M256" s="37">
        <f t="shared" si="37"/>
        <v>5020952.5599130327</v>
      </c>
      <c r="N256" s="41">
        <f>'jan-mai'!M256</f>
        <v>3424563.2924677925</v>
      </c>
      <c r="O256" s="41">
        <f t="shared" si="39"/>
        <v>1596389.2674452402</v>
      </c>
      <c r="P256" s="4"/>
      <c r="Q256" s="4"/>
      <c r="R256" s="4"/>
      <c r="S256" s="4"/>
      <c r="T256" s="4"/>
    </row>
    <row r="257" spans="1:20" s="34" customFormat="1" x14ac:dyDescent="0.3">
      <c r="A257" s="33">
        <v>1433</v>
      </c>
      <c r="B257" s="34" t="s">
        <v>310</v>
      </c>
      <c r="C257" s="36">
        <v>35612</v>
      </c>
      <c r="D257" s="36">
        <v>2777</v>
      </c>
      <c r="E257" s="37">
        <f t="shared" si="31"/>
        <v>12823.910694994598</v>
      </c>
      <c r="F257" s="38">
        <f t="shared" si="38"/>
        <v>0.78910905770372564</v>
      </c>
      <c r="G257" s="39">
        <f t="shared" si="32"/>
        <v>2056.3291605805466</v>
      </c>
      <c r="H257" s="39">
        <f t="shared" si="33"/>
        <v>630.73593497997592</v>
      </c>
      <c r="I257" s="37">
        <f t="shared" si="34"/>
        <v>2687.0650955605224</v>
      </c>
      <c r="J257" s="40">
        <f t="shared" si="40"/>
        <v>-202.45648845043868</v>
      </c>
      <c r="K257" s="37">
        <f t="shared" si="35"/>
        <v>2484.6086071100835</v>
      </c>
      <c r="L257" s="37">
        <f t="shared" si="36"/>
        <v>7461979.7703715712</v>
      </c>
      <c r="M257" s="37">
        <f t="shared" si="37"/>
        <v>6899758.1019447017</v>
      </c>
      <c r="N257" s="41">
        <f>'jan-mai'!M257</f>
        <v>5829157.8405315708</v>
      </c>
      <c r="O257" s="41">
        <f t="shared" si="39"/>
        <v>1070600.2614131309</v>
      </c>
      <c r="P257" s="4"/>
      <c r="Q257" s="4"/>
      <c r="R257" s="4"/>
      <c r="S257" s="4"/>
      <c r="T257" s="4"/>
    </row>
    <row r="258" spans="1:20" s="34" customFormat="1" x14ac:dyDescent="0.3">
      <c r="A258" s="33">
        <v>1438</v>
      </c>
      <c r="B258" s="34" t="s">
        <v>311</v>
      </c>
      <c r="C258" s="36">
        <v>66569</v>
      </c>
      <c r="D258" s="36">
        <v>3890</v>
      </c>
      <c r="E258" s="37">
        <f t="shared" si="31"/>
        <v>17112.853470437018</v>
      </c>
      <c r="F258" s="38">
        <f t="shared" si="38"/>
        <v>1.053025710943956</v>
      </c>
      <c r="G258" s="39">
        <f t="shared" si="32"/>
        <v>-517.0365046849048</v>
      </c>
      <c r="H258" s="39">
        <f t="shared" si="33"/>
        <v>0</v>
      </c>
      <c r="I258" s="37">
        <f t="shared" si="34"/>
        <v>-517.0365046849048</v>
      </c>
      <c r="J258" s="40">
        <f t="shared" si="40"/>
        <v>-202.45648845043868</v>
      </c>
      <c r="K258" s="37">
        <f t="shared" si="35"/>
        <v>-719.49299313534345</v>
      </c>
      <c r="L258" s="37">
        <f t="shared" si="36"/>
        <v>-2011272.0032242797</v>
      </c>
      <c r="M258" s="37">
        <f t="shared" si="37"/>
        <v>-2798827.7432964859</v>
      </c>
      <c r="N258" s="41">
        <f>'jan-mai'!M258</f>
        <v>-1315996.5621670412</v>
      </c>
      <c r="O258" s="41">
        <f t="shared" si="39"/>
        <v>-1482831.1811294446</v>
      </c>
      <c r="P258" s="4"/>
      <c r="Q258" s="4"/>
      <c r="R258" s="4"/>
      <c r="S258" s="4"/>
      <c r="T258" s="4"/>
    </row>
    <row r="259" spans="1:20" s="34" customFormat="1" x14ac:dyDescent="0.3">
      <c r="A259" s="33">
        <v>1439</v>
      </c>
      <c r="B259" s="34" t="s">
        <v>312</v>
      </c>
      <c r="C259" s="36">
        <v>91079</v>
      </c>
      <c r="D259" s="36">
        <v>6082</v>
      </c>
      <c r="E259" s="37">
        <f t="shared" si="31"/>
        <v>14975.172640578758</v>
      </c>
      <c r="F259" s="38">
        <f t="shared" si="38"/>
        <v>0.92148523585477871</v>
      </c>
      <c r="G259" s="39">
        <f t="shared" si="32"/>
        <v>765.57199323005113</v>
      </c>
      <c r="H259" s="39">
        <f t="shared" si="33"/>
        <v>0</v>
      </c>
      <c r="I259" s="37">
        <f t="shared" si="34"/>
        <v>765.57199323005113</v>
      </c>
      <c r="J259" s="40">
        <f t="shared" si="40"/>
        <v>-202.45648845043868</v>
      </c>
      <c r="K259" s="37">
        <f t="shared" si="35"/>
        <v>563.11550477961248</v>
      </c>
      <c r="L259" s="37">
        <f t="shared" si="36"/>
        <v>4656208.8628251711</v>
      </c>
      <c r="M259" s="37">
        <f t="shared" si="37"/>
        <v>3424868.5000696033</v>
      </c>
      <c r="N259" s="41">
        <f>'jan-mai'!M259</f>
        <v>4240033.7364468928</v>
      </c>
      <c r="O259" s="41">
        <f t="shared" si="39"/>
        <v>-815165.23637728952</v>
      </c>
      <c r="P259" s="4"/>
      <c r="Q259" s="4"/>
      <c r="R259" s="4"/>
      <c r="S259" s="4"/>
      <c r="T259" s="4"/>
    </row>
    <row r="260" spans="1:20" s="34" customFormat="1" x14ac:dyDescent="0.3">
      <c r="A260" s="33">
        <v>1441</v>
      </c>
      <c r="B260" s="34" t="s">
        <v>313</v>
      </c>
      <c r="C260" s="36">
        <v>38837</v>
      </c>
      <c r="D260" s="36">
        <v>2752</v>
      </c>
      <c r="E260" s="37">
        <f t="shared" si="31"/>
        <v>14112.281976744185</v>
      </c>
      <c r="F260" s="38">
        <f t="shared" si="38"/>
        <v>0.86838795103778332</v>
      </c>
      <c r="G260" s="39">
        <f t="shared" si="32"/>
        <v>1283.3063915307946</v>
      </c>
      <c r="H260" s="39">
        <f t="shared" si="33"/>
        <v>179.80598636762051</v>
      </c>
      <c r="I260" s="37">
        <f t="shared" si="34"/>
        <v>1463.1123778984152</v>
      </c>
      <c r="J260" s="40">
        <f t="shared" si="40"/>
        <v>-202.45648845043868</v>
      </c>
      <c r="K260" s="37">
        <f t="shared" si="35"/>
        <v>1260.6558894479765</v>
      </c>
      <c r="L260" s="37">
        <f t="shared" si="36"/>
        <v>4026485.2639764384</v>
      </c>
      <c r="M260" s="37">
        <f t="shared" si="37"/>
        <v>3469325.0077608312</v>
      </c>
      <c r="N260" s="41">
        <f>'jan-mai'!M260</f>
        <v>3376142.5916971155</v>
      </c>
      <c r="O260" s="41">
        <f t="shared" si="39"/>
        <v>93182.416063715704</v>
      </c>
      <c r="P260" s="4"/>
      <c r="Q260" s="4"/>
      <c r="R260" s="4"/>
      <c r="S260" s="4"/>
      <c r="T260" s="4"/>
    </row>
    <row r="261" spans="1:20" s="34" customFormat="1" x14ac:dyDescent="0.3">
      <c r="A261" s="33">
        <v>1443</v>
      </c>
      <c r="B261" s="34" t="s">
        <v>314</v>
      </c>
      <c r="C261" s="36">
        <v>81260</v>
      </c>
      <c r="D261" s="36">
        <v>5987</v>
      </c>
      <c r="E261" s="37">
        <f t="shared" si="31"/>
        <v>13572.740938700517</v>
      </c>
      <c r="F261" s="38">
        <f t="shared" si="38"/>
        <v>0.83518772606356317</v>
      </c>
      <c r="G261" s="39">
        <f t="shared" si="32"/>
        <v>1607.0310143569952</v>
      </c>
      <c r="H261" s="39">
        <f t="shared" si="33"/>
        <v>368.64534968290423</v>
      </c>
      <c r="I261" s="37">
        <f t="shared" si="34"/>
        <v>1975.6763640398995</v>
      </c>
      <c r="J261" s="40">
        <f t="shared" si="40"/>
        <v>-202.45648845043868</v>
      </c>
      <c r="K261" s="37">
        <f t="shared" si="35"/>
        <v>1773.2198755894608</v>
      </c>
      <c r="L261" s="37">
        <f t="shared" si="36"/>
        <v>11828374.391506879</v>
      </c>
      <c r="M261" s="37">
        <f t="shared" si="37"/>
        <v>10616267.395154102</v>
      </c>
      <c r="N261" s="41">
        <f>'jan-mai'!M261</f>
        <v>10628535.790875958</v>
      </c>
      <c r="O261" s="41">
        <f t="shared" si="39"/>
        <v>-12268.395721856505</v>
      </c>
      <c r="P261" s="4"/>
      <c r="Q261" s="4"/>
      <c r="R261" s="4"/>
      <c r="S261" s="4"/>
      <c r="T261" s="4"/>
    </row>
    <row r="262" spans="1:20" s="34" customFormat="1" x14ac:dyDescent="0.3">
      <c r="A262" s="33">
        <v>1444</v>
      </c>
      <c r="B262" s="34" t="s">
        <v>315</v>
      </c>
      <c r="C262" s="36">
        <v>14491</v>
      </c>
      <c r="D262" s="36">
        <v>1221</v>
      </c>
      <c r="E262" s="37">
        <f t="shared" si="31"/>
        <v>11868.140868140868</v>
      </c>
      <c r="F262" s="38">
        <f t="shared" si="38"/>
        <v>0.7302965280949083</v>
      </c>
      <c r="G262" s="39">
        <f t="shared" si="32"/>
        <v>2629.7910566927844</v>
      </c>
      <c r="H262" s="39">
        <f t="shared" si="33"/>
        <v>965.25537437878131</v>
      </c>
      <c r="I262" s="37">
        <f t="shared" si="34"/>
        <v>3595.0464310715656</v>
      </c>
      <c r="J262" s="40">
        <f t="shared" si="40"/>
        <v>-202.45648845043868</v>
      </c>
      <c r="K262" s="37">
        <f t="shared" si="35"/>
        <v>3392.5899426211267</v>
      </c>
      <c r="L262" s="37">
        <f t="shared" si="36"/>
        <v>4389551.6923383819</v>
      </c>
      <c r="M262" s="37">
        <f t="shared" si="37"/>
        <v>4142352.3199403957</v>
      </c>
      <c r="N262" s="41">
        <f>'jan-mai'!M262</f>
        <v>3404766.7530749193</v>
      </c>
      <c r="O262" s="41">
        <f t="shared" si="39"/>
        <v>737585.56686547631</v>
      </c>
      <c r="P262" s="4"/>
      <c r="Q262" s="4"/>
      <c r="R262" s="4"/>
      <c r="S262" s="4"/>
      <c r="T262" s="4"/>
    </row>
    <row r="263" spans="1:20" s="34" customFormat="1" x14ac:dyDescent="0.3">
      <c r="A263" s="33">
        <v>1445</v>
      </c>
      <c r="B263" s="34" t="s">
        <v>316</v>
      </c>
      <c r="C263" s="36">
        <v>80221</v>
      </c>
      <c r="D263" s="36">
        <v>5751</v>
      </c>
      <c r="E263" s="37">
        <f t="shared" si="31"/>
        <v>13949.052338723701</v>
      </c>
      <c r="F263" s="38">
        <f t="shared" si="38"/>
        <v>0.85834374619955567</v>
      </c>
      <c r="G263" s="39">
        <f t="shared" si="32"/>
        <v>1381.2441743430852</v>
      </c>
      <c r="H263" s="39">
        <f t="shared" si="33"/>
        <v>236.93635967479003</v>
      </c>
      <c r="I263" s="37">
        <f t="shared" si="34"/>
        <v>1618.1805340178753</v>
      </c>
      <c r="J263" s="40">
        <f t="shared" si="40"/>
        <v>-202.45648845043868</v>
      </c>
      <c r="K263" s="37">
        <f t="shared" si="35"/>
        <v>1415.7240455674366</v>
      </c>
      <c r="L263" s="37">
        <f t="shared" si="36"/>
        <v>9306156.2511368003</v>
      </c>
      <c r="M263" s="37">
        <f t="shared" si="37"/>
        <v>8141828.9860583283</v>
      </c>
      <c r="N263" s="41">
        <f>'jan-mai'!M263</f>
        <v>7399689.841878674</v>
      </c>
      <c r="O263" s="41">
        <f t="shared" si="39"/>
        <v>742139.14417965431</v>
      </c>
      <c r="P263" s="4"/>
      <c r="Q263" s="4"/>
      <c r="R263" s="4"/>
      <c r="S263" s="4"/>
      <c r="T263" s="4"/>
    </row>
    <row r="264" spans="1:20" s="34" customFormat="1" x14ac:dyDescent="0.3">
      <c r="A264" s="33">
        <v>1449</v>
      </c>
      <c r="B264" s="34" t="s">
        <v>317</v>
      </c>
      <c r="C264" s="36">
        <v>90999</v>
      </c>
      <c r="D264" s="36">
        <v>7155</v>
      </c>
      <c r="E264" s="37">
        <f t="shared" ref="E264:E327" si="41">(C264*1000)/D264</f>
        <v>12718.238993710691</v>
      </c>
      <c r="F264" s="38">
        <f t="shared" si="38"/>
        <v>0.78260663433152922</v>
      </c>
      <c r="G264" s="39">
        <f t="shared" ref="G264:G327" si="42">(E$437-E264)*0.6</f>
        <v>2119.7321813508911</v>
      </c>
      <c r="H264" s="39">
        <f t="shared" ref="H264:H327" si="43">IF(E264&gt;=E$437*0.9,0,IF(E264&lt;0.9*E$437,(E$437*0.9-E264)*0.35))</f>
        <v>667.7210304293435</v>
      </c>
      <c r="I264" s="37">
        <f t="shared" ref="I264:I327" si="44">G264+H264</f>
        <v>2787.4532117802346</v>
      </c>
      <c r="J264" s="40">
        <f t="shared" si="40"/>
        <v>-202.45648845043868</v>
      </c>
      <c r="K264" s="37">
        <f t="shared" ref="K264:K327" si="45">I264+J264</f>
        <v>2584.9967233297957</v>
      </c>
      <c r="L264" s="37">
        <f t="shared" ref="L264:L327" si="46">(I264*D264)</f>
        <v>19944227.730287578</v>
      </c>
      <c r="M264" s="37">
        <f t="shared" ref="M264:M327" si="47">(K264*D264)</f>
        <v>18495651.555424687</v>
      </c>
      <c r="N264" s="41">
        <f>'jan-mai'!M264</f>
        <v>17271874.216421824</v>
      </c>
      <c r="O264" s="41">
        <f t="shared" si="39"/>
        <v>1223777.3390028626</v>
      </c>
      <c r="P264" s="4"/>
      <c r="Q264" s="4"/>
      <c r="R264" s="4"/>
      <c r="S264" s="4"/>
      <c r="T264" s="4"/>
    </row>
    <row r="265" spans="1:20" s="34" customFormat="1" x14ac:dyDescent="0.3">
      <c r="A265" s="33">
        <v>1502</v>
      </c>
      <c r="B265" s="34" t="s">
        <v>318</v>
      </c>
      <c r="C265" s="36">
        <v>428121</v>
      </c>
      <c r="D265" s="36">
        <v>26392</v>
      </c>
      <c r="E265" s="37">
        <f t="shared" si="41"/>
        <v>16221.620187935738</v>
      </c>
      <c r="F265" s="38">
        <f t="shared" ref="F265:F328" si="48">IF(ISNUMBER(C265),E265/E$437,"")</f>
        <v>0.99818438582280655</v>
      </c>
      <c r="G265" s="39">
        <f t="shared" si="42"/>
        <v>17.703464815863118</v>
      </c>
      <c r="H265" s="39">
        <f t="shared" si="43"/>
        <v>0</v>
      </c>
      <c r="I265" s="37">
        <f t="shared" si="44"/>
        <v>17.703464815863118</v>
      </c>
      <c r="J265" s="40">
        <f t="shared" si="40"/>
        <v>-202.45648845043868</v>
      </c>
      <c r="K265" s="37">
        <f t="shared" si="45"/>
        <v>-184.75302363457556</v>
      </c>
      <c r="L265" s="37">
        <f t="shared" si="46"/>
        <v>467229.84342025942</v>
      </c>
      <c r="M265" s="37">
        <f t="shared" si="47"/>
        <v>-4876001.7997637177</v>
      </c>
      <c r="N265" s="41">
        <f>'jan-mai'!M265</f>
        <v>-3041830.0433708243</v>
      </c>
      <c r="O265" s="41">
        <f t="shared" ref="O265:O328" si="49">M265-N265</f>
        <v>-1834171.7563928934</v>
      </c>
      <c r="P265" s="4"/>
      <c r="Q265" s="4"/>
      <c r="R265" s="4"/>
      <c r="S265" s="4"/>
      <c r="T265" s="4"/>
    </row>
    <row r="266" spans="1:20" s="34" customFormat="1" x14ac:dyDescent="0.3">
      <c r="A266" s="33">
        <v>1504</v>
      </c>
      <c r="B266" s="34" t="s">
        <v>319</v>
      </c>
      <c r="C266" s="36">
        <v>768583</v>
      </c>
      <c r="D266" s="36">
        <v>46316</v>
      </c>
      <c r="E266" s="37">
        <f t="shared" si="41"/>
        <v>16594.330253044303</v>
      </c>
      <c r="F266" s="38">
        <f t="shared" si="48"/>
        <v>1.0211188007036986</v>
      </c>
      <c r="G266" s="39">
        <f t="shared" si="42"/>
        <v>-205.92257424927629</v>
      </c>
      <c r="H266" s="39">
        <f t="shared" si="43"/>
        <v>0</v>
      </c>
      <c r="I266" s="37">
        <f t="shared" si="44"/>
        <v>-205.92257424927629</v>
      </c>
      <c r="J266" s="40">
        <f t="shared" ref="J266:J329" si="50">I$439</f>
        <v>-202.45648845043868</v>
      </c>
      <c r="K266" s="37">
        <f t="shared" si="45"/>
        <v>-408.37906269971495</v>
      </c>
      <c r="L266" s="37">
        <f t="shared" si="46"/>
        <v>-9537509.9489294812</v>
      </c>
      <c r="M266" s="37">
        <f t="shared" si="47"/>
        <v>-18914484.667999998</v>
      </c>
      <c r="N266" s="41">
        <f>'jan-mai'!M266</f>
        <v>-19004106.831189856</v>
      </c>
      <c r="O266" s="41">
        <f t="shared" si="49"/>
        <v>89622.163189858198</v>
      </c>
      <c r="P266" s="4"/>
      <c r="Q266" s="4"/>
      <c r="R266" s="4"/>
      <c r="S266" s="4"/>
      <c r="T266" s="4"/>
    </row>
    <row r="267" spans="1:20" s="34" customFormat="1" x14ac:dyDescent="0.3">
      <c r="A267" s="33">
        <v>1505</v>
      </c>
      <c r="B267" s="34" t="s">
        <v>320</v>
      </c>
      <c r="C267" s="36">
        <v>360960</v>
      </c>
      <c r="D267" s="36">
        <v>24507</v>
      </c>
      <c r="E267" s="37">
        <f t="shared" si="41"/>
        <v>14728.852980781001</v>
      </c>
      <c r="F267" s="38">
        <f t="shared" si="48"/>
        <v>0.90632815317852633</v>
      </c>
      <c r="G267" s="39">
        <f t="shared" si="42"/>
        <v>913.36378910870519</v>
      </c>
      <c r="H267" s="39">
        <f t="shared" si="43"/>
        <v>0</v>
      </c>
      <c r="I267" s="37">
        <f t="shared" si="44"/>
        <v>913.36378910870519</v>
      </c>
      <c r="J267" s="40">
        <f t="shared" si="50"/>
        <v>-202.45648845043868</v>
      </c>
      <c r="K267" s="37">
        <f t="shared" si="45"/>
        <v>710.90730065826654</v>
      </c>
      <c r="L267" s="37">
        <f t="shared" si="46"/>
        <v>22383806.379687037</v>
      </c>
      <c r="M267" s="37">
        <f t="shared" si="47"/>
        <v>17422205.217232138</v>
      </c>
      <c r="N267" s="41">
        <f>'jan-mai'!M267</f>
        <v>17694322.127442304</v>
      </c>
      <c r="O267" s="41">
        <f t="shared" si="49"/>
        <v>-272116.91021016613</v>
      </c>
      <c r="P267" s="4"/>
      <c r="Q267" s="4"/>
      <c r="R267" s="4"/>
      <c r="S267" s="4"/>
      <c r="T267" s="4"/>
    </row>
    <row r="268" spans="1:20" s="34" customFormat="1" x14ac:dyDescent="0.3">
      <c r="A268" s="33">
        <v>1511</v>
      </c>
      <c r="B268" s="34" t="s">
        <v>321</v>
      </c>
      <c r="C268" s="36">
        <v>47344</v>
      </c>
      <c r="D268" s="36">
        <v>3258</v>
      </c>
      <c r="E268" s="37">
        <f t="shared" si="41"/>
        <v>14531.614487415593</v>
      </c>
      <c r="F268" s="38">
        <f t="shared" si="48"/>
        <v>0.8941912407074164</v>
      </c>
      <c r="G268" s="39">
        <f t="shared" si="42"/>
        <v>1031.7068851279503</v>
      </c>
      <c r="H268" s="39">
        <f t="shared" si="43"/>
        <v>33.039607632627941</v>
      </c>
      <c r="I268" s="37">
        <f t="shared" si="44"/>
        <v>1064.7464927605781</v>
      </c>
      <c r="J268" s="40">
        <f t="shared" si="50"/>
        <v>-202.45648845043868</v>
      </c>
      <c r="K268" s="37">
        <f t="shared" si="45"/>
        <v>862.29000431013947</v>
      </c>
      <c r="L268" s="37">
        <f t="shared" si="46"/>
        <v>3468944.0734139634</v>
      </c>
      <c r="M268" s="37">
        <f t="shared" si="47"/>
        <v>2809340.8340424346</v>
      </c>
      <c r="N268" s="41">
        <f>'jan-mai'!M268</f>
        <v>2661643.2281065397</v>
      </c>
      <c r="O268" s="41">
        <f t="shared" si="49"/>
        <v>147697.60593589488</v>
      </c>
      <c r="P268" s="4"/>
      <c r="Q268" s="4"/>
      <c r="R268" s="4"/>
      <c r="S268" s="4"/>
      <c r="T268" s="4"/>
    </row>
    <row r="269" spans="1:20" s="34" customFormat="1" x14ac:dyDescent="0.3">
      <c r="A269" s="33">
        <v>1514</v>
      </c>
      <c r="B269" s="34" t="s">
        <v>178</v>
      </c>
      <c r="C269" s="36">
        <v>40045</v>
      </c>
      <c r="D269" s="36">
        <v>2635</v>
      </c>
      <c r="E269" s="37">
        <f t="shared" si="41"/>
        <v>15197.343453510437</v>
      </c>
      <c r="F269" s="38">
        <f t="shared" si="48"/>
        <v>0.93515633861052527</v>
      </c>
      <c r="G269" s="39">
        <f t="shared" si="42"/>
        <v>632.26950547104354</v>
      </c>
      <c r="H269" s="39">
        <f t="shared" si="43"/>
        <v>0</v>
      </c>
      <c r="I269" s="37">
        <f t="shared" si="44"/>
        <v>632.26950547104354</v>
      </c>
      <c r="J269" s="40">
        <f t="shared" si="50"/>
        <v>-202.45648845043868</v>
      </c>
      <c r="K269" s="37">
        <f t="shared" si="45"/>
        <v>429.81301702060489</v>
      </c>
      <c r="L269" s="37">
        <f t="shared" si="46"/>
        <v>1666030.1469161997</v>
      </c>
      <c r="M269" s="37">
        <f t="shared" si="47"/>
        <v>1132557.2998492939</v>
      </c>
      <c r="N269" s="41">
        <f>'jan-mai'!M269</f>
        <v>1451556.0562184693</v>
      </c>
      <c r="O269" s="41">
        <f t="shared" si="49"/>
        <v>-318998.75636917539</v>
      </c>
      <c r="P269" s="4"/>
      <c r="Q269" s="4"/>
      <c r="R269" s="4"/>
      <c r="S269" s="4"/>
      <c r="T269" s="4"/>
    </row>
    <row r="270" spans="1:20" s="34" customFormat="1" x14ac:dyDescent="0.3">
      <c r="A270" s="33">
        <v>1515</v>
      </c>
      <c r="B270" s="34" t="s">
        <v>322</v>
      </c>
      <c r="C270" s="36">
        <v>158565</v>
      </c>
      <c r="D270" s="36">
        <v>8934</v>
      </c>
      <c r="E270" s="37">
        <f t="shared" si="41"/>
        <v>17748.488918737406</v>
      </c>
      <c r="F270" s="38">
        <f t="shared" si="48"/>
        <v>1.0921390283695975</v>
      </c>
      <c r="G270" s="39">
        <f t="shared" si="42"/>
        <v>-898.41777366513816</v>
      </c>
      <c r="H270" s="39">
        <f t="shared" si="43"/>
        <v>0</v>
      </c>
      <c r="I270" s="37">
        <f t="shared" si="44"/>
        <v>-898.41777366513816</v>
      </c>
      <c r="J270" s="40">
        <f t="shared" si="50"/>
        <v>-202.45648845043868</v>
      </c>
      <c r="K270" s="37">
        <f t="shared" si="45"/>
        <v>-1100.8742621155768</v>
      </c>
      <c r="L270" s="37">
        <f t="shared" si="46"/>
        <v>-8026464.3899243446</v>
      </c>
      <c r="M270" s="37">
        <f t="shared" si="47"/>
        <v>-9835210.6577405632</v>
      </c>
      <c r="N270" s="41">
        <f>'jan-mai'!M270</f>
        <v>-5572801.6674550977</v>
      </c>
      <c r="O270" s="41">
        <f t="shared" si="49"/>
        <v>-4262408.9902854655</v>
      </c>
      <c r="P270" s="4"/>
      <c r="Q270" s="4"/>
      <c r="R270" s="4"/>
      <c r="S270" s="4"/>
      <c r="T270" s="4"/>
    </row>
    <row r="271" spans="1:20" s="34" customFormat="1" x14ac:dyDescent="0.3">
      <c r="A271" s="33">
        <v>1516</v>
      </c>
      <c r="B271" s="34" t="s">
        <v>323</v>
      </c>
      <c r="C271" s="36">
        <v>159744</v>
      </c>
      <c r="D271" s="36">
        <v>8292</v>
      </c>
      <c r="E271" s="37">
        <f t="shared" si="41"/>
        <v>19264.833574529668</v>
      </c>
      <c r="F271" s="38">
        <f t="shared" si="48"/>
        <v>1.1854460804027462</v>
      </c>
      <c r="G271" s="39">
        <f t="shared" si="42"/>
        <v>-1808.2245671404951</v>
      </c>
      <c r="H271" s="39">
        <f t="shared" si="43"/>
        <v>0</v>
      </c>
      <c r="I271" s="37">
        <f t="shared" si="44"/>
        <v>-1808.2245671404951</v>
      </c>
      <c r="J271" s="40">
        <f t="shared" si="50"/>
        <v>-202.45648845043868</v>
      </c>
      <c r="K271" s="37">
        <f t="shared" si="45"/>
        <v>-2010.6810555909337</v>
      </c>
      <c r="L271" s="37">
        <f t="shared" si="46"/>
        <v>-14993798.110728985</v>
      </c>
      <c r="M271" s="37">
        <f t="shared" si="47"/>
        <v>-16672567.312960023</v>
      </c>
      <c r="N271" s="41">
        <f>'jan-mai'!M271</f>
        <v>-11946945.268249122</v>
      </c>
      <c r="O271" s="41">
        <f t="shared" si="49"/>
        <v>-4725622.0447109006</v>
      </c>
      <c r="P271" s="4"/>
      <c r="Q271" s="4"/>
      <c r="R271" s="4"/>
      <c r="S271" s="4"/>
      <c r="T271" s="4"/>
    </row>
    <row r="272" spans="1:20" s="34" customFormat="1" x14ac:dyDescent="0.3">
      <c r="A272" s="33">
        <v>1517</v>
      </c>
      <c r="B272" s="34" t="s">
        <v>324</v>
      </c>
      <c r="C272" s="36">
        <v>72738</v>
      </c>
      <c r="D272" s="36">
        <v>5065</v>
      </c>
      <c r="E272" s="37">
        <f t="shared" si="41"/>
        <v>14360.908193484698</v>
      </c>
      <c r="F272" s="38">
        <f t="shared" si="48"/>
        <v>0.88368696584526529</v>
      </c>
      <c r="G272" s="39">
        <f t="shared" si="42"/>
        <v>1134.1306614864868</v>
      </c>
      <c r="H272" s="39">
        <f t="shared" si="43"/>
        <v>92.786810508440965</v>
      </c>
      <c r="I272" s="37">
        <f t="shared" si="44"/>
        <v>1226.9174719949278</v>
      </c>
      <c r="J272" s="40">
        <f t="shared" si="50"/>
        <v>-202.45648845043868</v>
      </c>
      <c r="K272" s="37">
        <f t="shared" si="45"/>
        <v>1024.4609835444892</v>
      </c>
      <c r="L272" s="37">
        <f t="shared" si="46"/>
        <v>6214336.9956543092</v>
      </c>
      <c r="M272" s="37">
        <f t="shared" si="47"/>
        <v>5188894.8816528376</v>
      </c>
      <c r="N272" s="41">
        <f>'jan-mai'!M272</f>
        <v>4285619.413861149</v>
      </c>
      <c r="O272" s="41">
        <f t="shared" si="49"/>
        <v>903275.46779168863</v>
      </c>
      <c r="P272" s="4"/>
      <c r="Q272" s="4"/>
      <c r="R272" s="4"/>
      <c r="S272" s="4"/>
      <c r="T272" s="4"/>
    </row>
    <row r="273" spans="1:20" s="34" customFormat="1" x14ac:dyDescent="0.3">
      <c r="A273" s="33">
        <v>1519</v>
      </c>
      <c r="B273" s="34" t="s">
        <v>325</v>
      </c>
      <c r="C273" s="36">
        <v>118674</v>
      </c>
      <c r="D273" s="36">
        <v>8977</v>
      </c>
      <c r="E273" s="37">
        <f t="shared" si="41"/>
        <v>13219.783892168876</v>
      </c>
      <c r="F273" s="38">
        <f t="shared" si="48"/>
        <v>0.81346879733559052</v>
      </c>
      <c r="G273" s="39">
        <f t="shared" si="42"/>
        <v>1818.8052422759799</v>
      </c>
      <c r="H273" s="39">
        <f t="shared" si="43"/>
        <v>492.18031596897862</v>
      </c>
      <c r="I273" s="37">
        <f t="shared" si="44"/>
        <v>2310.9855582449586</v>
      </c>
      <c r="J273" s="40">
        <f t="shared" si="50"/>
        <v>-202.45648845043868</v>
      </c>
      <c r="K273" s="37">
        <f t="shared" si="45"/>
        <v>2108.5290697945197</v>
      </c>
      <c r="L273" s="37">
        <f t="shared" si="46"/>
        <v>20745717.356364995</v>
      </c>
      <c r="M273" s="37">
        <f t="shared" si="47"/>
        <v>18928265.459545404</v>
      </c>
      <c r="N273" s="41">
        <f>'jan-mai'!M273</f>
        <v>15066089.551477108</v>
      </c>
      <c r="O273" s="41">
        <f t="shared" si="49"/>
        <v>3862175.9080682956</v>
      </c>
      <c r="P273" s="4"/>
      <c r="Q273" s="4"/>
      <c r="R273" s="4"/>
      <c r="S273" s="4"/>
      <c r="T273" s="4"/>
    </row>
    <row r="274" spans="1:20" s="34" customFormat="1" x14ac:dyDescent="0.3">
      <c r="A274" s="33">
        <v>1520</v>
      </c>
      <c r="B274" s="34" t="s">
        <v>326</v>
      </c>
      <c r="C274" s="36">
        <v>150352</v>
      </c>
      <c r="D274" s="36">
        <v>10589</v>
      </c>
      <c r="E274" s="37">
        <f t="shared" si="41"/>
        <v>14198.885636037397</v>
      </c>
      <c r="F274" s="38">
        <f t="shared" si="48"/>
        <v>0.87371703774182874</v>
      </c>
      <c r="G274" s="39">
        <f t="shared" si="42"/>
        <v>1231.3441959548672</v>
      </c>
      <c r="H274" s="39">
        <f t="shared" si="43"/>
        <v>149.49470561499618</v>
      </c>
      <c r="I274" s="37">
        <f t="shared" si="44"/>
        <v>1380.8389015698635</v>
      </c>
      <c r="J274" s="40">
        <f t="shared" si="50"/>
        <v>-202.45648845043868</v>
      </c>
      <c r="K274" s="37">
        <f t="shared" si="45"/>
        <v>1178.3824131194249</v>
      </c>
      <c r="L274" s="37">
        <f t="shared" si="46"/>
        <v>14621703.128723284</v>
      </c>
      <c r="M274" s="37">
        <f t="shared" si="47"/>
        <v>12477891.37252159</v>
      </c>
      <c r="N274" s="41">
        <f>'jan-mai'!M274</f>
        <v>9651756.7963229436</v>
      </c>
      <c r="O274" s="41">
        <f t="shared" si="49"/>
        <v>2826134.5761986468</v>
      </c>
      <c r="P274" s="4"/>
      <c r="Q274" s="4"/>
      <c r="R274" s="4"/>
      <c r="S274" s="4"/>
      <c r="T274" s="4"/>
    </row>
    <row r="275" spans="1:20" s="34" customFormat="1" x14ac:dyDescent="0.3">
      <c r="A275" s="33">
        <v>1523</v>
      </c>
      <c r="B275" s="34" t="s">
        <v>327</v>
      </c>
      <c r="C275" s="36">
        <v>31510</v>
      </c>
      <c r="D275" s="36">
        <v>2294</v>
      </c>
      <c r="E275" s="37">
        <f t="shared" si="41"/>
        <v>13735.832606800348</v>
      </c>
      <c r="F275" s="38">
        <f t="shared" si="48"/>
        <v>0.8452234410333983</v>
      </c>
      <c r="G275" s="39">
        <f t="shared" si="42"/>
        <v>1509.1760134970968</v>
      </c>
      <c r="H275" s="39">
        <f t="shared" si="43"/>
        <v>311.56326584796352</v>
      </c>
      <c r="I275" s="37">
        <f t="shared" si="44"/>
        <v>1820.7392793450604</v>
      </c>
      <c r="J275" s="40">
        <f t="shared" si="50"/>
        <v>-202.45648845043868</v>
      </c>
      <c r="K275" s="37">
        <f t="shared" si="45"/>
        <v>1618.2827908946217</v>
      </c>
      <c r="L275" s="37">
        <f t="shared" si="46"/>
        <v>4176775.9068175685</v>
      </c>
      <c r="M275" s="37">
        <f t="shared" si="47"/>
        <v>3712340.7223122623</v>
      </c>
      <c r="N275" s="41">
        <f>'jan-mai'!M275</f>
        <v>2928557.2330498481</v>
      </c>
      <c r="O275" s="41">
        <f t="shared" si="49"/>
        <v>783783.48926241416</v>
      </c>
      <c r="P275" s="4"/>
      <c r="Q275" s="4"/>
      <c r="R275" s="4"/>
      <c r="S275" s="4"/>
      <c r="T275" s="4"/>
    </row>
    <row r="276" spans="1:20" s="34" customFormat="1" x14ac:dyDescent="0.3">
      <c r="A276" s="33">
        <v>1524</v>
      </c>
      <c r="B276" s="34" t="s">
        <v>328</v>
      </c>
      <c r="C276" s="36">
        <v>29861</v>
      </c>
      <c r="D276" s="36">
        <v>1676</v>
      </c>
      <c r="E276" s="37">
        <f t="shared" si="41"/>
        <v>17816.825775656325</v>
      </c>
      <c r="F276" s="38">
        <f t="shared" si="48"/>
        <v>1.0963440820425596</v>
      </c>
      <c r="G276" s="39">
        <f t="shared" si="42"/>
        <v>-939.41988781648934</v>
      </c>
      <c r="H276" s="39">
        <f t="shared" si="43"/>
        <v>0</v>
      </c>
      <c r="I276" s="37">
        <f t="shared" si="44"/>
        <v>-939.41988781648934</v>
      </c>
      <c r="J276" s="40">
        <f t="shared" si="50"/>
        <v>-202.45648845043868</v>
      </c>
      <c r="K276" s="37">
        <f t="shared" si="45"/>
        <v>-1141.876376266928</v>
      </c>
      <c r="L276" s="37">
        <f t="shared" si="46"/>
        <v>-1574467.731980436</v>
      </c>
      <c r="M276" s="37">
        <f t="shared" si="47"/>
        <v>-1913784.8066233713</v>
      </c>
      <c r="N276" s="41">
        <f>'jan-mai'!M276</f>
        <v>-2785291.7835969045</v>
      </c>
      <c r="O276" s="41">
        <f t="shared" si="49"/>
        <v>871506.97697353316</v>
      </c>
      <c r="P276" s="4"/>
      <c r="Q276" s="4"/>
      <c r="R276" s="4"/>
      <c r="S276" s="4"/>
      <c r="T276" s="4"/>
    </row>
    <row r="277" spans="1:20" s="34" customFormat="1" x14ac:dyDescent="0.3">
      <c r="A277" s="33">
        <v>1525</v>
      </c>
      <c r="B277" s="34" t="s">
        <v>329</v>
      </c>
      <c r="C277" s="36">
        <v>66564</v>
      </c>
      <c r="D277" s="36">
        <v>4605</v>
      </c>
      <c r="E277" s="37">
        <f t="shared" si="41"/>
        <v>14454.72312703583</v>
      </c>
      <c r="F277" s="38">
        <f t="shared" si="48"/>
        <v>0.88945979252612839</v>
      </c>
      <c r="G277" s="39">
        <f t="shared" si="42"/>
        <v>1077.8417013558078</v>
      </c>
      <c r="H277" s="39">
        <f t="shared" si="43"/>
        <v>59.951583765544903</v>
      </c>
      <c r="I277" s="37">
        <f t="shared" si="44"/>
        <v>1137.7932851213527</v>
      </c>
      <c r="J277" s="40">
        <f t="shared" si="50"/>
        <v>-202.45648845043868</v>
      </c>
      <c r="K277" s="37">
        <f t="shared" si="45"/>
        <v>935.33679667091405</v>
      </c>
      <c r="L277" s="37">
        <f t="shared" si="46"/>
        <v>5239538.0779838292</v>
      </c>
      <c r="M277" s="37">
        <f t="shared" si="47"/>
        <v>4307225.9486695593</v>
      </c>
      <c r="N277" s="41">
        <f>'jan-mai'!M277</f>
        <v>5265418.8353071259</v>
      </c>
      <c r="O277" s="41">
        <f t="shared" si="49"/>
        <v>-958192.88663756661</v>
      </c>
      <c r="P277" s="4"/>
      <c r="Q277" s="4"/>
      <c r="R277" s="4"/>
      <c r="S277" s="4"/>
      <c r="T277" s="4"/>
    </row>
    <row r="278" spans="1:20" s="34" customFormat="1" x14ac:dyDescent="0.3">
      <c r="A278" s="33">
        <v>1526</v>
      </c>
      <c r="B278" s="34" t="s">
        <v>330</v>
      </c>
      <c r="C278" s="36">
        <v>11884</v>
      </c>
      <c r="D278" s="36">
        <v>1043</v>
      </c>
      <c r="E278" s="37">
        <f t="shared" si="41"/>
        <v>11394.055608820709</v>
      </c>
      <c r="F278" s="38">
        <f t="shared" si="48"/>
        <v>0.70112407195800008</v>
      </c>
      <c r="G278" s="39">
        <f t="shared" si="42"/>
        <v>2914.2422122848807</v>
      </c>
      <c r="H278" s="39">
        <f t="shared" si="43"/>
        <v>1131.1852151408373</v>
      </c>
      <c r="I278" s="37">
        <f t="shared" si="44"/>
        <v>4045.4274274257177</v>
      </c>
      <c r="J278" s="40">
        <f t="shared" si="50"/>
        <v>-202.45648845043868</v>
      </c>
      <c r="K278" s="37">
        <f t="shared" si="45"/>
        <v>3842.9709389752788</v>
      </c>
      <c r="L278" s="37">
        <f t="shared" si="46"/>
        <v>4219380.8068050239</v>
      </c>
      <c r="M278" s="37">
        <f t="shared" si="47"/>
        <v>4008218.689351216</v>
      </c>
      <c r="N278" s="41">
        <f>'jan-mai'!M278</f>
        <v>3409912.181373579</v>
      </c>
      <c r="O278" s="41">
        <f t="shared" si="49"/>
        <v>598306.507977637</v>
      </c>
      <c r="P278" s="4"/>
      <c r="Q278" s="4"/>
      <c r="R278" s="4"/>
      <c r="S278" s="4"/>
      <c r="T278" s="4"/>
    </row>
    <row r="279" spans="1:20" s="34" customFormat="1" x14ac:dyDescent="0.3">
      <c r="A279" s="33">
        <v>1528</v>
      </c>
      <c r="B279" s="34" t="s">
        <v>331</v>
      </c>
      <c r="C279" s="36">
        <v>104637</v>
      </c>
      <c r="D279" s="36">
        <v>7707</v>
      </c>
      <c r="E279" s="37">
        <f t="shared" si="41"/>
        <v>13576.878162709225</v>
      </c>
      <c r="F279" s="38">
        <f t="shared" si="48"/>
        <v>0.83544230682419607</v>
      </c>
      <c r="G279" s="39">
        <f t="shared" si="42"/>
        <v>1604.5486799517707</v>
      </c>
      <c r="H279" s="39">
        <f t="shared" si="43"/>
        <v>367.19732127985662</v>
      </c>
      <c r="I279" s="37">
        <f t="shared" si="44"/>
        <v>1971.7460012316274</v>
      </c>
      <c r="J279" s="40">
        <f t="shared" si="50"/>
        <v>-202.45648845043868</v>
      </c>
      <c r="K279" s="37">
        <f t="shared" si="45"/>
        <v>1769.2895127811887</v>
      </c>
      <c r="L279" s="37">
        <f t="shared" si="46"/>
        <v>15196246.431492152</v>
      </c>
      <c r="M279" s="37">
        <f t="shared" si="47"/>
        <v>13635914.275004622</v>
      </c>
      <c r="N279" s="41">
        <f>'jan-mai'!M279</f>
        <v>12791824.910686648</v>
      </c>
      <c r="O279" s="41">
        <f t="shared" si="49"/>
        <v>844089.36431797408</v>
      </c>
      <c r="P279" s="4"/>
      <c r="Q279" s="4"/>
      <c r="R279" s="4"/>
      <c r="S279" s="4"/>
      <c r="T279" s="4"/>
    </row>
    <row r="280" spans="1:20" s="34" customFormat="1" x14ac:dyDescent="0.3">
      <c r="A280" s="33">
        <v>1529</v>
      </c>
      <c r="B280" s="34" t="s">
        <v>332</v>
      </c>
      <c r="C280" s="36">
        <v>60960</v>
      </c>
      <c r="D280" s="36">
        <v>4465</v>
      </c>
      <c r="E280" s="37">
        <f t="shared" si="41"/>
        <v>13652.855543113103</v>
      </c>
      <c r="F280" s="38">
        <f t="shared" si="48"/>
        <v>0.84011751398083223</v>
      </c>
      <c r="G280" s="39">
        <f t="shared" si="42"/>
        <v>1558.9622517094442</v>
      </c>
      <c r="H280" s="39">
        <f t="shared" si="43"/>
        <v>340.60523813849937</v>
      </c>
      <c r="I280" s="37">
        <f t="shared" si="44"/>
        <v>1899.5674898479435</v>
      </c>
      <c r="J280" s="40">
        <f t="shared" si="50"/>
        <v>-202.45648845043868</v>
      </c>
      <c r="K280" s="37">
        <f t="shared" si="45"/>
        <v>1697.1110013975049</v>
      </c>
      <c r="L280" s="37">
        <f t="shared" si="46"/>
        <v>8481568.8421710674</v>
      </c>
      <c r="M280" s="37">
        <f t="shared" si="47"/>
        <v>7577600.6212398596</v>
      </c>
      <c r="N280" s="41">
        <f>'jan-mai'!M280</f>
        <v>6057453.4418341629</v>
      </c>
      <c r="O280" s="41">
        <f t="shared" si="49"/>
        <v>1520147.1794056967</v>
      </c>
      <c r="P280" s="4"/>
      <c r="Q280" s="4"/>
      <c r="R280" s="4"/>
      <c r="S280" s="4"/>
      <c r="T280" s="4"/>
    </row>
    <row r="281" spans="1:20" s="34" customFormat="1" x14ac:dyDescent="0.3">
      <c r="A281" s="33">
        <v>1531</v>
      </c>
      <c r="B281" s="34" t="s">
        <v>333</v>
      </c>
      <c r="C281" s="36">
        <v>119052</v>
      </c>
      <c r="D281" s="36">
        <v>8855</v>
      </c>
      <c r="E281" s="37">
        <f t="shared" si="41"/>
        <v>13444.607566346696</v>
      </c>
      <c r="F281" s="38">
        <f t="shared" si="48"/>
        <v>0.82730314178008169</v>
      </c>
      <c r="G281" s="39">
        <f t="shared" si="42"/>
        <v>1683.911037769288</v>
      </c>
      <c r="H281" s="39">
        <f t="shared" si="43"/>
        <v>413.49203000674157</v>
      </c>
      <c r="I281" s="37">
        <f t="shared" si="44"/>
        <v>2097.4030677760297</v>
      </c>
      <c r="J281" s="40">
        <f t="shared" si="50"/>
        <v>-202.45648845043868</v>
      </c>
      <c r="K281" s="37">
        <f t="shared" si="45"/>
        <v>1894.9465793255911</v>
      </c>
      <c r="L281" s="37">
        <f t="shared" si="46"/>
        <v>18572504.165156744</v>
      </c>
      <c r="M281" s="37">
        <f t="shared" si="47"/>
        <v>16779751.95992811</v>
      </c>
      <c r="N281" s="41">
        <f>'jan-mai'!M281</f>
        <v>13646911.13716495</v>
      </c>
      <c r="O281" s="41">
        <f t="shared" si="49"/>
        <v>3132840.8227631599</v>
      </c>
      <c r="P281" s="4"/>
      <c r="Q281" s="4"/>
      <c r="R281" s="4"/>
      <c r="S281" s="4"/>
      <c r="T281" s="4"/>
    </row>
    <row r="282" spans="1:20" s="34" customFormat="1" x14ac:dyDescent="0.3">
      <c r="A282" s="33">
        <v>1532</v>
      </c>
      <c r="B282" s="34" t="s">
        <v>334</v>
      </c>
      <c r="C282" s="36">
        <v>119307</v>
      </c>
      <c r="D282" s="36">
        <v>7924</v>
      </c>
      <c r="E282" s="37">
        <f t="shared" si="41"/>
        <v>15056.410903584048</v>
      </c>
      <c r="F282" s="38">
        <f t="shared" si="48"/>
        <v>0.92648416720218851</v>
      </c>
      <c r="G282" s="39">
        <f t="shared" si="42"/>
        <v>716.82903542687666</v>
      </c>
      <c r="H282" s="39">
        <f t="shared" si="43"/>
        <v>0</v>
      </c>
      <c r="I282" s="37">
        <f t="shared" si="44"/>
        <v>716.82903542687666</v>
      </c>
      <c r="J282" s="40">
        <f t="shared" si="50"/>
        <v>-202.45648845043868</v>
      </c>
      <c r="K282" s="37">
        <f t="shared" si="45"/>
        <v>514.372546976438</v>
      </c>
      <c r="L282" s="37">
        <f t="shared" si="46"/>
        <v>5680153.2767225709</v>
      </c>
      <c r="M282" s="37">
        <f t="shared" si="47"/>
        <v>4075888.0622412949</v>
      </c>
      <c r="N282" s="41">
        <f>'jan-mai'!M282</f>
        <v>3650039.0851898105</v>
      </c>
      <c r="O282" s="41">
        <f t="shared" si="49"/>
        <v>425848.9770514844</v>
      </c>
      <c r="P282" s="4"/>
      <c r="Q282" s="4"/>
      <c r="R282" s="4"/>
      <c r="S282" s="4"/>
      <c r="T282" s="4"/>
    </row>
    <row r="283" spans="1:20" s="34" customFormat="1" x14ac:dyDescent="0.3">
      <c r="A283" s="33">
        <v>1534</v>
      </c>
      <c r="B283" s="34" t="s">
        <v>335</v>
      </c>
      <c r="C283" s="36">
        <v>140020</v>
      </c>
      <c r="D283" s="36">
        <v>9120</v>
      </c>
      <c r="E283" s="37">
        <f t="shared" si="41"/>
        <v>15353.070175438597</v>
      </c>
      <c r="F283" s="38">
        <f t="shared" si="48"/>
        <v>0.9447388575256005</v>
      </c>
      <c r="G283" s="39">
        <f t="shared" si="42"/>
        <v>538.83347231414734</v>
      </c>
      <c r="H283" s="39">
        <f t="shared" si="43"/>
        <v>0</v>
      </c>
      <c r="I283" s="37">
        <f t="shared" si="44"/>
        <v>538.83347231414734</v>
      </c>
      <c r="J283" s="40">
        <f t="shared" si="50"/>
        <v>-202.45648845043868</v>
      </c>
      <c r="K283" s="37">
        <f t="shared" si="45"/>
        <v>336.37698386370869</v>
      </c>
      <c r="L283" s="37">
        <f t="shared" si="46"/>
        <v>4914161.2675050236</v>
      </c>
      <c r="M283" s="37">
        <f t="shared" si="47"/>
        <v>3067758.0928370231</v>
      </c>
      <c r="N283" s="41">
        <f>'jan-mai'!M283</f>
        <v>2803639.9365132633</v>
      </c>
      <c r="O283" s="41">
        <f t="shared" si="49"/>
        <v>264118.15632375982</v>
      </c>
      <c r="P283" s="4"/>
      <c r="Q283" s="4"/>
      <c r="R283" s="4"/>
      <c r="S283" s="4"/>
      <c r="T283" s="4"/>
    </row>
    <row r="284" spans="1:20" s="34" customFormat="1" x14ac:dyDescent="0.3">
      <c r="A284" s="33">
        <v>1535</v>
      </c>
      <c r="B284" s="34" t="s">
        <v>336</v>
      </c>
      <c r="C284" s="36">
        <v>100138</v>
      </c>
      <c r="D284" s="36">
        <v>6708</v>
      </c>
      <c r="E284" s="37">
        <f t="shared" si="41"/>
        <v>14928.145497912939</v>
      </c>
      <c r="F284" s="38">
        <f t="shared" si="48"/>
        <v>0.91859145835444045</v>
      </c>
      <c r="G284" s="39">
        <f t="shared" si="42"/>
        <v>793.78827882954204</v>
      </c>
      <c r="H284" s="39">
        <f t="shared" si="43"/>
        <v>0</v>
      </c>
      <c r="I284" s="37">
        <f t="shared" si="44"/>
        <v>793.78827882954204</v>
      </c>
      <c r="J284" s="40">
        <f t="shared" si="50"/>
        <v>-202.45648845043868</v>
      </c>
      <c r="K284" s="37">
        <f t="shared" si="45"/>
        <v>591.33179037910338</v>
      </c>
      <c r="L284" s="37">
        <f t="shared" si="46"/>
        <v>5324731.7743885675</v>
      </c>
      <c r="M284" s="37">
        <f t="shared" si="47"/>
        <v>3966653.6498630256</v>
      </c>
      <c r="N284" s="41">
        <f>'jan-mai'!M284</f>
        <v>4799847.5672617145</v>
      </c>
      <c r="O284" s="41">
        <f t="shared" si="49"/>
        <v>-833193.91739868885</v>
      </c>
      <c r="P284" s="4"/>
      <c r="Q284" s="4"/>
      <c r="R284" s="4"/>
      <c r="S284" s="4"/>
      <c r="T284" s="4"/>
    </row>
    <row r="285" spans="1:20" s="34" customFormat="1" x14ac:dyDescent="0.3">
      <c r="A285" s="33">
        <v>1539</v>
      </c>
      <c r="B285" s="34" t="s">
        <v>337</v>
      </c>
      <c r="C285" s="36">
        <v>109011</v>
      </c>
      <c r="D285" s="36">
        <v>7445</v>
      </c>
      <c r="E285" s="37">
        <f t="shared" si="41"/>
        <v>14642.175957018133</v>
      </c>
      <c r="F285" s="38">
        <f t="shared" si="48"/>
        <v>0.90099455205069123</v>
      </c>
      <c r="G285" s="39">
        <f t="shared" si="42"/>
        <v>965.37000336642586</v>
      </c>
      <c r="H285" s="39">
        <f t="shared" si="43"/>
        <v>0</v>
      </c>
      <c r="I285" s="37">
        <f t="shared" si="44"/>
        <v>965.37000336642586</v>
      </c>
      <c r="J285" s="40">
        <f t="shared" si="50"/>
        <v>-202.45648845043868</v>
      </c>
      <c r="K285" s="37">
        <f t="shared" si="45"/>
        <v>762.91351491598721</v>
      </c>
      <c r="L285" s="37">
        <f t="shared" si="46"/>
        <v>7187179.6750630401</v>
      </c>
      <c r="M285" s="37">
        <f t="shared" si="47"/>
        <v>5679891.1185495248</v>
      </c>
      <c r="N285" s="41">
        <f>'jan-mai'!M285</f>
        <v>6090381.1029015332</v>
      </c>
      <c r="O285" s="41">
        <f t="shared" si="49"/>
        <v>-410489.98435200844</v>
      </c>
      <c r="P285" s="4"/>
      <c r="Q285" s="4"/>
      <c r="R285" s="4"/>
      <c r="S285" s="4"/>
      <c r="T285" s="4"/>
    </row>
    <row r="286" spans="1:20" s="34" customFormat="1" x14ac:dyDescent="0.3">
      <c r="A286" s="33">
        <v>1543</v>
      </c>
      <c r="B286" s="34" t="s">
        <v>338</v>
      </c>
      <c r="C286" s="36">
        <v>51283</v>
      </c>
      <c r="D286" s="36">
        <v>2975</v>
      </c>
      <c r="E286" s="37">
        <f t="shared" si="41"/>
        <v>17237.983193277312</v>
      </c>
      <c r="F286" s="38">
        <f t="shared" si="48"/>
        <v>1.0607254680640499</v>
      </c>
      <c r="G286" s="39">
        <f t="shared" si="42"/>
        <v>-592.11433838908158</v>
      </c>
      <c r="H286" s="39">
        <f t="shared" si="43"/>
        <v>0</v>
      </c>
      <c r="I286" s="37">
        <f t="shared" si="44"/>
        <v>-592.11433838908158</v>
      </c>
      <c r="J286" s="40">
        <f t="shared" si="50"/>
        <v>-202.45648845043868</v>
      </c>
      <c r="K286" s="37">
        <f t="shared" si="45"/>
        <v>-794.57082683952024</v>
      </c>
      <c r="L286" s="37">
        <f t="shared" si="46"/>
        <v>-1761540.1567075178</v>
      </c>
      <c r="M286" s="37">
        <f t="shared" si="47"/>
        <v>-2363848.2098475727</v>
      </c>
      <c r="N286" s="41">
        <f>'jan-mai'!M286</f>
        <v>-2935101.2268501129</v>
      </c>
      <c r="O286" s="41">
        <f t="shared" si="49"/>
        <v>571253.01700254017</v>
      </c>
      <c r="P286" s="4"/>
      <c r="Q286" s="4"/>
      <c r="R286" s="4"/>
      <c r="S286" s="4"/>
      <c r="T286" s="4"/>
    </row>
    <row r="287" spans="1:20" s="34" customFormat="1" x14ac:dyDescent="0.3">
      <c r="A287" s="33">
        <v>1545</v>
      </c>
      <c r="B287" s="34" t="s">
        <v>339</v>
      </c>
      <c r="C287" s="36">
        <v>30345</v>
      </c>
      <c r="D287" s="36">
        <v>2068</v>
      </c>
      <c r="E287" s="37">
        <f t="shared" si="41"/>
        <v>14673.597678916827</v>
      </c>
      <c r="F287" s="38">
        <f t="shared" si="48"/>
        <v>0.90292806250227176</v>
      </c>
      <c r="G287" s="39">
        <f t="shared" si="42"/>
        <v>946.51697022720941</v>
      </c>
      <c r="H287" s="39">
        <f t="shared" si="43"/>
        <v>0</v>
      </c>
      <c r="I287" s="37">
        <f t="shared" si="44"/>
        <v>946.51697022720941</v>
      </c>
      <c r="J287" s="40">
        <f t="shared" si="50"/>
        <v>-202.45648845043868</v>
      </c>
      <c r="K287" s="37">
        <f t="shared" si="45"/>
        <v>744.06048177677076</v>
      </c>
      <c r="L287" s="37">
        <f t="shared" si="46"/>
        <v>1957397.094429869</v>
      </c>
      <c r="M287" s="37">
        <f t="shared" si="47"/>
        <v>1538717.076314362</v>
      </c>
      <c r="N287" s="41">
        <f>'jan-mai'!M287</f>
        <v>1526987.3835863483</v>
      </c>
      <c r="O287" s="41">
        <f t="shared" si="49"/>
        <v>11729.692728013732</v>
      </c>
      <c r="P287" s="4"/>
      <c r="Q287" s="4"/>
      <c r="R287" s="4"/>
      <c r="S287" s="4"/>
      <c r="T287" s="4"/>
    </row>
    <row r="288" spans="1:20" s="34" customFormat="1" x14ac:dyDescent="0.3">
      <c r="A288" s="33">
        <v>1546</v>
      </c>
      <c r="B288" s="34" t="s">
        <v>340</v>
      </c>
      <c r="C288" s="36">
        <v>22551</v>
      </c>
      <c r="D288" s="36">
        <v>1262</v>
      </c>
      <c r="E288" s="37">
        <f t="shared" si="41"/>
        <v>17869.255150554676</v>
      </c>
      <c r="F288" s="38">
        <f t="shared" si="48"/>
        <v>1.0995702815698365</v>
      </c>
      <c r="G288" s="39">
        <f t="shared" si="42"/>
        <v>-970.87751275549999</v>
      </c>
      <c r="H288" s="39">
        <f t="shared" si="43"/>
        <v>0</v>
      </c>
      <c r="I288" s="37">
        <f t="shared" si="44"/>
        <v>-970.87751275549999</v>
      </c>
      <c r="J288" s="40">
        <f t="shared" si="50"/>
        <v>-202.45648845043868</v>
      </c>
      <c r="K288" s="37">
        <f t="shared" si="45"/>
        <v>-1173.3340012059386</v>
      </c>
      <c r="L288" s="37">
        <f t="shared" si="46"/>
        <v>-1225247.4210974409</v>
      </c>
      <c r="M288" s="37">
        <f t="shared" si="47"/>
        <v>-1480747.5095218946</v>
      </c>
      <c r="N288" s="41">
        <f>'jan-mai'!M288</f>
        <v>-1383184.3859780992</v>
      </c>
      <c r="O288" s="41">
        <f t="shared" si="49"/>
        <v>-97563.123543795431</v>
      </c>
      <c r="P288" s="4"/>
      <c r="Q288" s="4"/>
      <c r="R288" s="4"/>
      <c r="S288" s="4"/>
      <c r="T288" s="4"/>
    </row>
    <row r="289" spans="1:20" s="34" customFormat="1" x14ac:dyDescent="0.3">
      <c r="A289" s="33">
        <v>1547</v>
      </c>
      <c r="B289" s="34" t="s">
        <v>341</v>
      </c>
      <c r="C289" s="36">
        <v>57652</v>
      </c>
      <c r="D289" s="36">
        <v>3466</v>
      </c>
      <c r="E289" s="37">
        <f t="shared" si="41"/>
        <v>16633.583381419503</v>
      </c>
      <c r="F289" s="38">
        <f t="shared" si="48"/>
        <v>1.0235342104707181</v>
      </c>
      <c r="G289" s="39">
        <f t="shared" si="42"/>
        <v>-229.47445127439605</v>
      </c>
      <c r="H289" s="39">
        <f t="shared" si="43"/>
        <v>0</v>
      </c>
      <c r="I289" s="37">
        <f t="shared" si="44"/>
        <v>-229.47445127439605</v>
      </c>
      <c r="J289" s="40">
        <f t="shared" si="50"/>
        <v>-202.45648845043868</v>
      </c>
      <c r="K289" s="37">
        <f t="shared" si="45"/>
        <v>-431.93093972483473</v>
      </c>
      <c r="L289" s="37">
        <f t="shared" si="46"/>
        <v>-795358.44811705675</v>
      </c>
      <c r="M289" s="37">
        <f t="shared" si="47"/>
        <v>-1497072.6370862771</v>
      </c>
      <c r="N289" s="41">
        <f>'jan-mai'!M289</f>
        <v>109441.93201260838</v>
      </c>
      <c r="O289" s="41">
        <f t="shared" si="49"/>
        <v>-1606514.5690988854</v>
      </c>
      <c r="P289" s="4"/>
      <c r="Q289" s="4"/>
      <c r="R289" s="4"/>
      <c r="S289" s="4"/>
      <c r="T289" s="4"/>
    </row>
    <row r="290" spans="1:20" s="34" customFormat="1" x14ac:dyDescent="0.3">
      <c r="A290" s="33">
        <v>1548</v>
      </c>
      <c r="B290" s="34" t="s">
        <v>342</v>
      </c>
      <c r="C290" s="36">
        <v>133650</v>
      </c>
      <c r="D290" s="36">
        <v>9787</v>
      </c>
      <c r="E290" s="37">
        <f t="shared" si="41"/>
        <v>13655.870031674671</v>
      </c>
      <c r="F290" s="38">
        <f t="shared" si="48"/>
        <v>0.84030300811634628</v>
      </c>
      <c r="G290" s="39">
        <f t="shared" si="42"/>
        <v>1557.1535585725032</v>
      </c>
      <c r="H290" s="39">
        <f t="shared" si="43"/>
        <v>339.55016714195051</v>
      </c>
      <c r="I290" s="37">
        <f t="shared" si="44"/>
        <v>1896.7037257144539</v>
      </c>
      <c r="J290" s="40">
        <f t="shared" si="50"/>
        <v>-202.45648845043868</v>
      </c>
      <c r="K290" s="37">
        <f t="shared" si="45"/>
        <v>1694.2472372640152</v>
      </c>
      <c r="L290" s="37">
        <f t="shared" si="46"/>
        <v>18563039.36356736</v>
      </c>
      <c r="M290" s="37">
        <f t="shared" si="47"/>
        <v>16581597.711102918</v>
      </c>
      <c r="N290" s="41">
        <f>'jan-mai'!M290</f>
        <v>15397003.613713531</v>
      </c>
      <c r="O290" s="41">
        <f t="shared" si="49"/>
        <v>1184594.097389387</v>
      </c>
      <c r="P290" s="4"/>
      <c r="Q290" s="4"/>
      <c r="R290" s="4"/>
      <c r="S290" s="4"/>
      <c r="T290" s="4"/>
    </row>
    <row r="291" spans="1:20" s="34" customFormat="1" x14ac:dyDescent="0.3">
      <c r="A291" s="33">
        <v>1551</v>
      </c>
      <c r="B291" s="34" t="s">
        <v>343</v>
      </c>
      <c r="C291" s="36">
        <v>46703</v>
      </c>
      <c r="D291" s="36">
        <v>3463</v>
      </c>
      <c r="E291" s="37">
        <f t="shared" si="41"/>
        <v>13486.283569159688</v>
      </c>
      <c r="F291" s="38">
        <f t="shared" si="48"/>
        <v>0.82986764118208189</v>
      </c>
      <c r="G291" s="39">
        <f t="shared" si="42"/>
        <v>1658.9054360814928</v>
      </c>
      <c r="H291" s="39">
        <f t="shared" si="43"/>
        <v>398.90542902219437</v>
      </c>
      <c r="I291" s="37">
        <f t="shared" si="44"/>
        <v>2057.8108651036873</v>
      </c>
      <c r="J291" s="40">
        <f t="shared" si="50"/>
        <v>-202.45648845043868</v>
      </c>
      <c r="K291" s="37">
        <f t="shared" si="45"/>
        <v>1855.3543766532487</v>
      </c>
      <c r="L291" s="37">
        <f t="shared" si="46"/>
        <v>7126199.0258540688</v>
      </c>
      <c r="M291" s="37">
        <f t="shared" si="47"/>
        <v>6425092.2063501999</v>
      </c>
      <c r="N291" s="41">
        <f>'jan-mai'!M291</f>
        <v>6116028.268549093</v>
      </c>
      <c r="O291" s="41">
        <f t="shared" si="49"/>
        <v>309063.93780110683</v>
      </c>
      <c r="P291" s="4"/>
      <c r="Q291" s="4"/>
      <c r="R291" s="4"/>
      <c r="S291" s="4"/>
      <c r="T291" s="4"/>
    </row>
    <row r="292" spans="1:20" s="34" customFormat="1" x14ac:dyDescent="0.3">
      <c r="A292" s="33">
        <v>1554</v>
      </c>
      <c r="B292" s="34" t="s">
        <v>344</v>
      </c>
      <c r="C292" s="36">
        <v>84881</v>
      </c>
      <c r="D292" s="36">
        <v>5794</v>
      </c>
      <c r="E292" s="37">
        <f t="shared" si="41"/>
        <v>14649.810148429409</v>
      </c>
      <c r="F292" s="38">
        <f t="shared" si="48"/>
        <v>0.90146431589529086</v>
      </c>
      <c r="G292" s="39">
        <f t="shared" si="42"/>
        <v>960.78948851966015</v>
      </c>
      <c r="H292" s="39">
        <f t="shared" si="43"/>
        <v>0</v>
      </c>
      <c r="I292" s="37">
        <f t="shared" si="44"/>
        <v>960.78948851966015</v>
      </c>
      <c r="J292" s="40">
        <f t="shared" si="50"/>
        <v>-202.45648845043868</v>
      </c>
      <c r="K292" s="37">
        <f t="shared" si="45"/>
        <v>758.3330000692215</v>
      </c>
      <c r="L292" s="37">
        <f t="shared" si="46"/>
        <v>5566814.2964829113</v>
      </c>
      <c r="M292" s="37">
        <f t="shared" si="47"/>
        <v>4393781.4024010692</v>
      </c>
      <c r="N292" s="41">
        <f>'jan-mai'!M292</f>
        <v>4963442.069873943</v>
      </c>
      <c r="O292" s="41">
        <f t="shared" si="49"/>
        <v>-569660.66747287381</v>
      </c>
      <c r="P292" s="4"/>
      <c r="Q292" s="4"/>
      <c r="R292" s="4"/>
      <c r="S292" s="4"/>
      <c r="T292" s="4"/>
    </row>
    <row r="293" spans="1:20" s="34" customFormat="1" x14ac:dyDescent="0.3">
      <c r="A293" s="33">
        <v>1557</v>
      </c>
      <c r="B293" s="34" t="s">
        <v>345</v>
      </c>
      <c r="C293" s="36">
        <v>36815</v>
      </c>
      <c r="D293" s="36">
        <v>2580</v>
      </c>
      <c r="E293" s="37">
        <f t="shared" si="41"/>
        <v>14269.37984496124</v>
      </c>
      <c r="F293" s="38">
        <f t="shared" si="48"/>
        <v>0.87805484233985798</v>
      </c>
      <c r="G293" s="39">
        <f t="shared" si="42"/>
        <v>1189.0476706005613</v>
      </c>
      <c r="H293" s="39">
        <f t="shared" si="43"/>
        <v>124.82173249165116</v>
      </c>
      <c r="I293" s="37">
        <f t="shared" si="44"/>
        <v>1313.8694030922125</v>
      </c>
      <c r="J293" s="40">
        <f t="shared" si="50"/>
        <v>-202.45648845043868</v>
      </c>
      <c r="K293" s="37">
        <f t="shared" si="45"/>
        <v>1111.4129146417738</v>
      </c>
      <c r="L293" s="37">
        <f t="shared" si="46"/>
        <v>3389783.0599779082</v>
      </c>
      <c r="M293" s="37">
        <f t="shared" si="47"/>
        <v>2867445.3197757765</v>
      </c>
      <c r="N293" s="41">
        <f>'jan-mai'!M293</f>
        <v>2976083.679716046</v>
      </c>
      <c r="O293" s="41">
        <f t="shared" si="49"/>
        <v>-108638.3599402695</v>
      </c>
      <c r="P293" s="4"/>
      <c r="Q293" s="4"/>
      <c r="R293" s="4"/>
      <c r="S293" s="4"/>
      <c r="T293" s="4"/>
    </row>
    <row r="294" spans="1:20" s="34" customFormat="1" x14ac:dyDescent="0.3">
      <c r="A294" s="33">
        <v>1560</v>
      </c>
      <c r="B294" s="34" t="s">
        <v>346</v>
      </c>
      <c r="C294" s="36">
        <v>37333</v>
      </c>
      <c r="D294" s="36">
        <v>3090</v>
      </c>
      <c r="E294" s="37">
        <f t="shared" si="41"/>
        <v>12081.877022653722</v>
      </c>
      <c r="F294" s="38">
        <f t="shared" si="48"/>
        <v>0.74344861091085357</v>
      </c>
      <c r="G294" s="39">
        <f t="shared" si="42"/>
        <v>2501.5493639850724</v>
      </c>
      <c r="H294" s="39">
        <f t="shared" si="43"/>
        <v>890.44772029928265</v>
      </c>
      <c r="I294" s="37">
        <f t="shared" si="44"/>
        <v>3391.997084284355</v>
      </c>
      <c r="J294" s="40">
        <f t="shared" si="50"/>
        <v>-202.45648845043868</v>
      </c>
      <c r="K294" s="37">
        <f t="shared" si="45"/>
        <v>3189.5405958339161</v>
      </c>
      <c r="L294" s="37">
        <f t="shared" si="46"/>
        <v>10481270.990438657</v>
      </c>
      <c r="M294" s="37">
        <f t="shared" si="47"/>
        <v>9855680.4411268011</v>
      </c>
      <c r="N294" s="41">
        <f>'jan-mai'!M294</f>
        <v>8607564.7559389807</v>
      </c>
      <c r="O294" s="41">
        <f t="shared" si="49"/>
        <v>1248115.6851878203</v>
      </c>
      <c r="P294" s="4"/>
      <c r="Q294" s="4"/>
      <c r="R294" s="4"/>
      <c r="S294" s="4"/>
      <c r="T294" s="4"/>
    </row>
    <row r="295" spans="1:20" s="34" customFormat="1" x14ac:dyDescent="0.3">
      <c r="A295" s="33">
        <v>1563</v>
      </c>
      <c r="B295" s="34" t="s">
        <v>347</v>
      </c>
      <c r="C295" s="36">
        <v>115250</v>
      </c>
      <c r="D295" s="36">
        <v>7155</v>
      </c>
      <c r="E295" s="37">
        <f t="shared" si="41"/>
        <v>16107.617051013278</v>
      </c>
      <c r="F295" s="38">
        <f t="shared" si="48"/>
        <v>0.99116929424179112</v>
      </c>
      <c r="G295" s="39">
        <f t="shared" si="42"/>
        <v>86.10534696933901</v>
      </c>
      <c r="H295" s="39">
        <f t="shared" si="43"/>
        <v>0</v>
      </c>
      <c r="I295" s="37">
        <f t="shared" si="44"/>
        <v>86.10534696933901</v>
      </c>
      <c r="J295" s="40">
        <f t="shared" si="50"/>
        <v>-202.45648845043868</v>
      </c>
      <c r="K295" s="37">
        <f t="shared" si="45"/>
        <v>-116.35114148109967</v>
      </c>
      <c r="L295" s="37">
        <f t="shared" si="46"/>
        <v>616083.75756562059</v>
      </c>
      <c r="M295" s="37">
        <f t="shared" si="47"/>
        <v>-832492.41729726817</v>
      </c>
      <c r="N295" s="41">
        <f>'jan-mai'!M295</f>
        <v>-2377699.5892815329</v>
      </c>
      <c r="O295" s="41">
        <f t="shared" si="49"/>
        <v>1545207.1719842646</v>
      </c>
      <c r="P295" s="4"/>
      <c r="Q295" s="4"/>
      <c r="R295" s="4"/>
      <c r="S295" s="4"/>
      <c r="T295" s="4"/>
    </row>
    <row r="296" spans="1:20" s="34" customFormat="1" x14ac:dyDescent="0.3">
      <c r="A296" s="33">
        <v>1566</v>
      </c>
      <c r="B296" s="34" t="s">
        <v>348</v>
      </c>
      <c r="C296" s="36">
        <v>76851</v>
      </c>
      <c r="D296" s="36">
        <v>5976</v>
      </c>
      <c r="E296" s="37">
        <f t="shared" si="41"/>
        <v>12859.939759036144</v>
      </c>
      <c r="F296" s="38">
        <f t="shared" si="48"/>
        <v>0.79132607725821058</v>
      </c>
      <c r="G296" s="39">
        <f t="shared" si="42"/>
        <v>2034.7117221556191</v>
      </c>
      <c r="H296" s="39">
        <f t="shared" si="43"/>
        <v>618.1257625654348</v>
      </c>
      <c r="I296" s="37">
        <f t="shared" si="44"/>
        <v>2652.8374847210539</v>
      </c>
      <c r="J296" s="40">
        <f t="shared" si="50"/>
        <v>-202.45648845043868</v>
      </c>
      <c r="K296" s="37">
        <f t="shared" si="45"/>
        <v>2450.380996270615</v>
      </c>
      <c r="L296" s="37">
        <f t="shared" si="46"/>
        <v>15853356.808693018</v>
      </c>
      <c r="M296" s="37">
        <f t="shared" si="47"/>
        <v>14643476.833713196</v>
      </c>
      <c r="N296" s="41">
        <f>'jan-mai'!M296</f>
        <v>11140877.08138879</v>
      </c>
      <c r="O296" s="41">
        <f t="shared" si="49"/>
        <v>3502599.7523244061</v>
      </c>
      <c r="P296" s="4"/>
      <c r="Q296" s="4"/>
      <c r="R296" s="4"/>
      <c r="S296" s="4"/>
      <c r="T296" s="4"/>
    </row>
    <row r="297" spans="1:20" s="34" customFormat="1" x14ac:dyDescent="0.3">
      <c r="A297" s="33">
        <v>1567</v>
      </c>
      <c r="B297" s="34" t="s">
        <v>349</v>
      </c>
      <c r="C297" s="36">
        <v>27151</v>
      </c>
      <c r="D297" s="36">
        <v>2038</v>
      </c>
      <c r="E297" s="37">
        <f t="shared" si="41"/>
        <v>13322.374877330716</v>
      </c>
      <c r="F297" s="38">
        <f t="shared" si="48"/>
        <v>0.81978165131246317</v>
      </c>
      <c r="G297" s="39">
        <f t="shared" si="42"/>
        <v>1757.2506511788761</v>
      </c>
      <c r="H297" s="39">
        <f t="shared" si="43"/>
        <v>456.27347116233466</v>
      </c>
      <c r="I297" s="37">
        <f t="shared" si="44"/>
        <v>2213.5241223412108</v>
      </c>
      <c r="J297" s="40">
        <f t="shared" si="50"/>
        <v>-202.45648845043868</v>
      </c>
      <c r="K297" s="37">
        <f t="shared" si="45"/>
        <v>2011.0676338907722</v>
      </c>
      <c r="L297" s="37">
        <f t="shared" si="46"/>
        <v>4511162.1613313872</v>
      </c>
      <c r="M297" s="37">
        <f t="shared" si="47"/>
        <v>4098555.8378693936</v>
      </c>
      <c r="N297" s="41">
        <f>'jan-mai'!M297</f>
        <v>2707509.0849849987</v>
      </c>
      <c r="O297" s="41">
        <f t="shared" si="49"/>
        <v>1391046.752884395</v>
      </c>
      <c r="P297" s="4"/>
      <c r="Q297" s="4"/>
      <c r="R297" s="4"/>
      <c r="S297" s="4"/>
      <c r="T297" s="4"/>
    </row>
    <row r="298" spans="1:20" s="34" customFormat="1" x14ac:dyDescent="0.3">
      <c r="A298" s="33">
        <v>1571</v>
      </c>
      <c r="B298" s="34" t="s">
        <v>350</v>
      </c>
      <c r="C298" s="36">
        <v>19915</v>
      </c>
      <c r="D298" s="36">
        <v>1563</v>
      </c>
      <c r="E298" s="37">
        <f t="shared" si="41"/>
        <v>12741.522712731925</v>
      </c>
      <c r="F298" s="38">
        <f t="shared" si="48"/>
        <v>0.78403937930407919</v>
      </c>
      <c r="G298" s="39">
        <f t="shared" si="42"/>
        <v>2105.7619499381508</v>
      </c>
      <c r="H298" s="39">
        <f t="shared" si="43"/>
        <v>659.57172877191158</v>
      </c>
      <c r="I298" s="37">
        <f t="shared" si="44"/>
        <v>2765.3336787100625</v>
      </c>
      <c r="J298" s="40">
        <f t="shared" si="50"/>
        <v>-202.45648845043868</v>
      </c>
      <c r="K298" s="37">
        <f t="shared" si="45"/>
        <v>2562.8771902596236</v>
      </c>
      <c r="L298" s="37">
        <f t="shared" si="46"/>
        <v>4322216.5398238273</v>
      </c>
      <c r="M298" s="37">
        <f t="shared" si="47"/>
        <v>4005777.0483757919</v>
      </c>
      <c r="N298" s="41">
        <f>'jan-mai'!M298</f>
        <v>3596419.3571303012</v>
      </c>
      <c r="O298" s="41">
        <f t="shared" si="49"/>
        <v>409357.69124549069</v>
      </c>
      <c r="P298" s="4"/>
      <c r="Q298" s="4"/>
      <c r="R298" s="4"/>
      <c r="S298" s="4"/>
      <c r="T298" s="4"/>
    </row>
    <row r="299" spans="1:20" s="34" customFormat="1" x14ac:dyDescent="0.3">
      <c r="A299" s="33">
        <v>1573</v>
      </c>
      <c r="B299" s="34" t="s">
        <v>351</v>
      </c>
      <c r="C299" s="36">
        <v>27834</v>
      </c>
      <c r="D299" s="36">
        <v>2146</v>
      </c>
      <c r="E299" s="37">
        <f t="shared" si="41"/>
        <v>12970.177073625349</v>
      </c>
      <c r="F299" s="38">
        <f t="shared" si="48"/>
        <v>0.79810944198276612</v>
      </c>
      <c r="G299" s="39">
        <f t="shared" si="42"/>
        <v>1968.5693334020962</v>
      </c>
      <c r="H299" s="39">
        <f t="shared" si="43"/>
        <v>579.54270245921305</v>
      </c>
      <c r="I299" s="37">
        <f t="shared" si="44"/>
        <v>2548.1120358613093</v>
      </c>
      <c r="J299" s="40">
        <f t="shared" si="50"/>
        <v>-202.45648845043868</v>
      </c>
      <c r="K299" s="37">
        <f t="shared" si="45"/>
        <v>2345.6555474108704</v>
      </c>
      <c r="L299" s="37">
        <f t="shared" si="46"/>
        <v>5468248.4289583694</v>
      </c>
      <c r="M299" s="37">
        <f t="shared" si="47"/>
        <v>5033776.8047437277</v>
      </c>
      <c r="N299" s="41">
        <f>'jan-mai'!M299</f>
        <v>3986630.9599498562</v>
      </c>
      <c r="O299" s="41">
        <f t="shared" si="49"/>
        <v>1047145.8447938715</v>
      </c>
      <c r="P299" s="4"/>
      <c r="Q299" s="4"/>
      <c r="R299" s="4"/>
      <c r="S299" s="4"/>
      <c r="T299" s="4"/>
    </row>
    <row r="300" spans="1:20" s="34" customFormat="1" x14ac:dyDescent="0.3">
      <c r="A300" s="33">
        <v>1576</v>
      </c>
      <c r="B300" s="34" t="s">
        <v>352</v>
      </c>
      <c r="C300" s="36">
        <v>46361</v>
      </c>
      <c r="D300" s="36">
        <v>3549</v>
      </c>
      <c r="E300" s="37">
        <f t="shared" si="41"/>
        <v>13063.116370808679</v>
      </c>
      <c r="F300" s="38">
        <f t="shared" si="48"/>
        <v>0.80382838708214288</v>
      </c>
      <c r="G300" s="39">
        <f t="shared" si="42"/>
        <v>1912.8057550920985</v>
      </c>
      <c r="H300" s="39">
        <f t="shared" si="43"/>
        <v>547.01394844504773</v>
      </c>
      <c r="I300" s="37">
        <f t="shared" si="44"/>
        <v>2459.8197035371463</v>
      </c>
      <c r="J300" s="40">
        <f t="shared" si="50"/>
        <v>-202.45648845043868</v>
      </c>
      <c r="K300" s="37">
        <f t="shared" si="45"/>
        <v>2257.3632150867074</v>
      </c>
      <c r="L300" s="37">
        <f t="shared" si="46"/>
        <v>8729900.1278533321</v>
      </c>
      <c r="M300" s="37">
        <f t="shared" si="47"/>
        <v>8011382.0503427247</v>
      </c>
      <c r="N300" s="41">
        <f>'jan-mai'!M300</f>
        <v>7561982.7245396301</v>
      </c>
      <c r="O300" s="41">
        <f t="shared" si="49"/>
        <v>449399.32580309454</v>
      </c>
      <c r="P300" s="4"/>
      <c r="Q300" s="4"/>
      <c r="R300" s="4"/>
      <c r="S300" s="4"/>
      <c r="T300" s="4"/>
    </row>
    <row r="301" spans="1:20" s="34" customFormat="1" x14ac:dyDescent="0.3">
      <c r="A301" s="33">
        <v>1601</v>
      </c>
      <c r="B301" s="34" t="s">
        <v>353</v>
      </c>
      <c r="C301" s="36">
        <v>2930994</v>
      </c>
      <c r="D301" s="36">
        <v>184960</v>
      </c>
      <c r="E301" s="37">
        <f t="shared" si="41"/>
        <v>15846.637110726644</v>
      </c>
      <c r="F301" s="38">
        <f t="shared" si="48"/>
        <v>0.97511010296564293</v>
      </c>
      <c r="G301" s="39">
        <f t="shared" si="42"/>
        <v>242.69331114131927</v>
      </c>
      <c r="H301" s="39">
        <f t="shared" si="43"/>
        <v>0</v>
      </c>
      <c r="I301" s="37">
        <f t="shared" si="44"/>
        <v>242.69331114131927</v>
      </c>
      <c r="J301" s="40">
        <f t="shared" si="50"/>
        <v>-202.45648845043868</v>
      </c>
      <c r="K301" s="37">
        <f t="shared" si="45"/>
        <v>40.236822690880587</v>
      </c>
      <c r="L301" s="37">
        <f t="shared" si="46"/>
        <v>44888554.828698412</v>
      </c>
      <c r="M301" s="37">
        <f t="shared" si="47"/>
        <v>7442202.7249052729</v>
      </c>
      <c r="N301" s="41">
        <f>'jan-mai'!M301</f>
        <v>-9158361.9893100373</v>
      </c>
      <c r="O301" s="41">
        <f t="shared" si="49"/>
        <v>16600564.71421531</v>
      </c>
      <c r="P301" s="4"/>
      <c r="Q301" s="4"/>
      <c r="R301" s="4"/>
      <c r="S301" s="4"/>
      <c r="T301" s="4"/>
    </row>
    <row r="302" spans="1:20" s="34" customFormat="1" x14ac:dyDescent="0.3">
      <c r="A302" s="33">
        <v>1612</v>
      </c>
      <c r="B302" s="34" t="s">
        <v>354</v>
      </c>
      <c r="C302" s="36">
        <v>57101</v>
      </c>
      <c r="D302" s="36">
        <v>4254</v>
      </c>
      <c r="E302" s="37">
        <f t="shared" si="41"/>
        <v>13422.896097790315</v>
      </c>
      <c r="F302" s="38">
        <f t="shared" si="48"/>
        <v>0.82596714397867954</v>
      </c>
      <c r="G302" s="39">
        <f t="shared" si="42"/>
        <v>1696.9379189031165</v>
      </c>
      <c r="H302" s="39">
        <f t="shared" si="43"/>
        <v>421.09104400147498</v>
      </c>
      <c r="I302" s="37">
        <f t="shared" si="44"/>
        <v>2118.0289629045915</v>
      </c>
      <c r="J302" s="40">
        <f t="shared" si="50"/>
        <v>-202.45648845043868</v>
      </c>
      <c r="K302" s="37">
        <f t="shared" si="45"/>
        <v>1915.5724744541528</v>
      </c>
      <c r="L302" s="37">
        <f t="shared" si="46"/>
        <v>9010095.2081961315</v>
      </c>
      <c r="M302" s="37">
        <f t="shared" si="47"/>
        <v>8148845.306327966</v>
      </c>
      <c r="N302" s="41">
        <f>'jan-mai'!M302</f>
        <v>7058122.7416713415</v>
      </c>
      <c r="O302" s="41">
        <f t="shared" si="49"/>
        <v>1090722.5646566246</v>
      </c>
      <c r="P302" s="4"/>
      <c r="Q302" s="4"/>
      <c r="R302" s="4"/>
      <c r="S302" s="4"/>
      <c r="T302" s="4"/>
    </row>
    <row r="303" spans="1:20" s="34" customFormat="1" x14ac:dyDescent="0.3">
      <c r="A303" s="33">
        <v>1613</v>
      </c>
      <c r="B303" s="34" t="s">
        <v>355</v>
      </c>
      <c r="C303" s="36">
        <v>12296</v>
      </c>
      <c r="D303" s="36">
        <v>982</v>
      </c>
      <c r="E303" s="37">
        <f t="shared" si="41"/>
        <v>12521.384928716905</v>
      </c>
      <c r="F303" s="38">
        <f t="shared" si="48"/>
        <v>0.77049337735189138</v>
      </c>
      <c r="G303" s="39">
        <f t="shared" si="42"/>
        <v>2237.8446203471626</v>
      </c>
      <c r="H303" s="39">
        <f t="shared" si="43"/>
        <v>736.61995317716855</v>
      </c>
      <c r="I303" s="37">
        <f t="shared" si="44"/>
        <v>2974.4645735243312</v>
      </c>
      <c r="J303" s="40">
        <f t="shared" si="50"/>
        <v>-202.45648845043868</v>
      </c>
      <c r="K303" s="37">
        <f t="shared" si="45"/>
        <v>2772.0080850738923</v>
      </c>
      <c r="L303" s="37">
        <f t="shared" si="46"/>
        <v>2920924.2112008934</v>
      </c>
      <c r="M303" s="37">
        <f t="shared" si="47"/>
        <v>2722111.9395425622</v>
      </c>
      <c r="N303" s="41">
        <f>'jan-mai'!M303</f>
        <v>2186372.9742175024</v>
      </c>
      <c r="O303" s="41">
        <f t="shared" si="49"/>
        <v>535738.96532505983</v>
      </c>
      <c r="P303" s="4"/>
      <c r="Q303" s="4"/>
      <c r="R303" s="4"/>
      <c r="S303" s="4"/>
      <c r="T303" s="4"/>
    </row>
    <row r="304" spans="1:20" s="34" customFormat="1" x14ac:dyDescent="0.3">
      <c r="A304" s="33">
        <v>1617</v>
      </c>
      <c r="B304" s="34" t="s">
        <v>356</v>
      </c>
      <c r="C304" s="36">
        <v>56769</v>
      </c>
      <c r="D304" s="36">
        <v>4569</v>
      </c>
      <c r="E304" s="37">
        <f t="shared" si="41"/>
        <v>12424.819435325016</v>
      </c>
      <c r="F304" s="38">
        <f t="shared" si="48"/>
        <v>0.76455129717763448</v>
      </c>
      <c r="G304" s="39">
        <f t="shared" si="42"/>
        <v>2295.783916382296</v>
      </c>
      <c r="H304" s="39">
        <f t="shared" si="43"/>
        <v>770.41787586432952</v>
      </c>
      <c r="I304" s="37">
        <f t="shared" si="44"/>
        <v>3066.2017922466257</v>
      </c>
      <c r="J304" s="40">
        <f t="shared" si="50"/>
        <v>-202.45648845043868</v>
      </c>
      <c r="K304" s="37">
        <f t="shared" si="45"/>
        <v>2863.7453037961868</v>
      </c>
      <c r="L304" s="37">
        <f t="shared" si="46"/>
        <v>14009475.988774832</v>
      </c>
      <c r="M304" s="37">
        <f t="shared" si="47"/>
        <v>13084452.293044778</v>
      </c>
      <c r="N304" s="41">
        <f>'jan-mai'!M304</f>
        <v>11796844.876985509</v>
      </c>
      <c r="O304" s="41">
        <f t="shared" si="49"/>
        <v>1287607.4160592686</v>
      </c>
      <c r="P304" s="4"/>
      <c r="Q304" s="4"/>
      <c r="R304" s="4"/>
      <c r="S304" s="4"/>
      <c r="T304" s="4"/>
    </row>
    <row r="305" spans="1:20" s="34" customFormat="1" x14ac:dyDescent="0.3">
      <c r="A305" s="33">
        <v>1620</v>
      </c>
      <c r="B305" s="34" t="s">
        <v>357</v>
      </c>
      <c r="C305" s="36">
        <v>79284</v>
      </c>
      <c r="D305" s="36">
        <v>4634</v>
      </c>
      <c r="E305" s="37">
        <f t="shared" si="41"/>
        <v>17109.192921881742</v>
      </c>
      <c r="F305" s="38">
        <f t="shared" si="48"/>
        <v>1.0528004620249769</v>
      </c>
      <c r="G305" s="39">
        <f t="shared" si="42"/>
        <v>-514.84017555173955</v>
      </c>
      <c r="H305" s="39">
        <f t="shared" si="43"/>
        <v>0</v>
      </c>
      <c r="I305" s="37">
        <f t="shared" si="44"/>
        <v>-514.84017555173955</v>
      </c>
      <c r="J305" s="40">
        <f t="shared" si="50"/>
        <v>-202.45648845043868</v>
      </c>
      <c r="K305" s="37">
        <f t="shared" si="45"/>
        <v>-717.2966640021782</v>
      </c>
      <c r="L305" s="37">
        <f t="shared" si="46"/>
        <v>-2385769.3735067612</v>
      </c>
      <c r="M305" s="37">
        <f t="shared" si="47"/>
        <v>-3323952.7409860939</v>
      </c>
      <c r="N305" s="41">
        <f>'jan-mai'!M305</f>
        <v>-1673630.1462935877</v>
      </c>
      <c r="O305" s="41">
        <f t="shared" si="49"/>
        <v>-1650322.5946925061</v>
      </c>
      <c r="P305" s="4"/>
      <c r="Q305" s="4"/>
      <c r="R305" s="4"/>
      <c r="S305" s="4"/>
      <c r="T305" s="4"/>
    </row>
    <row r="306" spans="1:20" s="34" customFormat="1" x14ac:dyDescent="0.3">
      <c r="A306" s="33">
        <v>1621</v>
      </c>
      <c r="B306" s="34" t="s">
        <v>358</v>
      </c>
      <c r="C306" s="36">
        <v>67067</v>
      </c>
      <c r="D306" s="36">
        <v>5183</v>
      </c>
      <c r="E306" s="37">
        <f t="shared" si="41"/>
        <v>12939.803202778314</v>
      </c>
      <c r="F306" s="38">
        <f t="shared" si="48"/>
        <v>0.79624041020509839</v>
      </c>
      <c r="G306" s="39">
        <f t="shared" si="42"/>
        <v>1986.7936559103173</v>
      </c>
      <c r="H306" s="39">
        <f t="shared" si="43"/>
        <v>590.17355725567541</v>
      </c>
      <c r="I306" s="37">
        <f t="shared" si="44"/>
        <v>2576.9672131659927</v>
      </c>
      <c r="J306" s="40">
        <f t="shared" si="50"/>
        <v>-202.45648845043868</v>
      </c>
      <c r="K306" s="37">
        <f t="shared" si="45"/>
        <v>2374.5107247155538</v>
      </c>
      <c r="L306" s="37">
        <f t="shared" si="46"/>
        <v>13356421.065839341</v>
      </c>
      <c r="M306" s="37">
        <f t="shared" si="47"/>
        <v>12307089.086200716</v>
      </c>
      <c r="N306" s="41">
        <f>'jan-mai'!M306</f>
        <v>10487117.388359794</v>
      </c>
      <c r="O306" s="41">
        <f t="shared" si="49"/>
        <v>1819971.6978409216</v>
      </c>
      <c r="P306" s="4"/>
      <c r="Q306" s="4"/>
      <c r="R306" s="4"/>
      <c r="S306" s="4"/>
      <c r="T306" s="4"/>
    </row>
    <row r="307" spans="1:20" s="34" customFormat="1" x14ac:dyDescent="0.3">
      <c r="A307" s="33">
        <v>1622</v>
      </c>
      <c r="B307" s="34" t="s">
        <v>359</v>
      </c>
      <c r="C307" s="36">
        <v>20743</v>
      </c>
      <c r="D307" s="36">
        <v>1770</v>
      </c>
      <c r="E307" s="37">
        <f t="shared" si="41"/>
        <v>11719.209039548023</v>
      </c>
      <c r="F307" s="38">
        <f t="shared" si="48"/>
        <v>0.72113212749058531</v>
      </c>
      <c r="G307" s="39">
        <f t="shared" si="42"/>
        <v>2719.1501538484922</v>
      </c>
      <c r="H307" s="39">
        <f t="shared" si="43"/>
        <v>1017.3815143862773</v>
      </c>
      <c r="I307" s="37">
        <f t="shared" si="44"/>
        <v>3736.5316682347693</v>
      </c>
      <c r="J307" s="40">
        <f t="shared" si="50"/>
        <v>-202.45648845043868</v>
      </c>
      <c r="K307" s="37">
        <f t="shared" si="45"/>
        <v>3534.0751797843304</v>
      </c>
      <c r="L307" s="37">
        <f t="shared" si="46"/>
        <v>6613661.0527755413</v>
      </c>
      <c r="M307" s="37">
        <f t="shared" si="47"/>
        <v>6255313.0682182647</v>
      </c>
      <c r="N307" s="41">
        <f>'jan-mai'!M307</f>
        <v>5467619.6174796131</v>
      </c>
      <c r="O307" s="41">
        <f t="shared" si="49"/>
        <v>787693.45073865168</v>
      </c>
      <c r="P307" s="4"/>
      <c r="Q307" s="4"/>
      <c r="R307" s="4"/>
      <c r="S307" s="4"/>
      <c r="T307" s="4"/>
    </row>
    <row r="308" spans="1:20" s="34" customFormat="1" x14ac:dyDescent="0.3">
      <c r="A308" s="33">
        <v>1624</v>
      </c>
      <c r="B308" s="34" t="s">
        <v>360</v>
      </c>
      <c r="C308" s="36">
        <v>77252</v>
      </c>
      <c r="D308" s="36">
        <v>6676</v>
      </c>
      <c r="E308" s="37">
        <f t="shared" si="41"/>
        <v>11571.59976033553</v>
      </c>
      <c r="F308" s="38">
        <f t="shared" si="48"/>
        <v>0.71204910890147732</v>
      </c>
      <c r="G308" s="39">
        <f t="shared" si="42"/>
        <v>2807.7157213759879</v>
      </c>
      <c r="H308" s="39">
        <f t="shared" si="43"/>
        <v>1069.0447621106498</v>
      </c>
      <c r="I308" s="37">
        <f t="shared" si="44"/>
        <v>3876.7604834866379</v>
      </c>
      <c r="J308" s="40">
        <f t="shared" si="50"/>
        <v>-202.45648845043868</v>
      </c>
      <c r="K308" s="37">
        <f t="shared" si="45"/>
        <v>3674.303995036199</v>
      </c>
      <c r="L308" s="37">
        <f t="shared" si="46"/>
        <v>25881252.987756796</v>
      </c>
      <c r="M308" s="37">
        <f t="shared" si="47"/>
        <v>24529653.470861666</v>
      </c>
      <c r="N308" s="41">
        <f>'jan-mai'!M308</f>
        <v>20929104.048753615</v>
      </c>
      <c r="O308" s="41">
        <f t="shared" si="49"/>
        <v>3600549.4221080504</v>
      </c>
      <c r="P308" s="4"/>
      <c r="Q308" s="4"/>
      <c r="R308" s="4"/>
      <c r="S308" s="4"/>
      <c r="T308" s="4"/>
    </row>
    <row r="309" spans="1:20" s="34" customFormat="1" x14ac:dyDescent="0.3">
      <c r="A309" s="33">
        <v>1627</v>
      </c>
      <c r="B309" s="34" t="s">
        <v>361</v>
      </c>
      <c r="C309" s="36">
        <v>53846</v>
      </c>
      <c r="D309" s="36">
        <v>4715</v>
      </c>
      <c r="E309" s="37">
        <f t="shared" si="41"/>
        <v>11420.148462354189</v>
      </c>
      <c r="F309" s="38">
        <f t="shared" si="48"/>
        <v>0.70272967476936743</v>
      </c>
      <c r="G309" s="39">
        <f t="shared" si="42"/>
        <v>2898.5865001647921</v>
      </c>
      <c r="H309" s="39">
        <f t="shared" si="43"/>
        <v>1122.0527164041191</v>
      </c>
      <c r="I309" s="37">
        <f t="shared" si="44"/>
        <v>4020.6392165689113</v>
      </c>
      <c r="J309" s="40">
        <f t="shared" si="50"/>
        <v>-202.45648845043868</v>
      </c>
      <c r="K309" s="37">
        <f t="shared" si="45"/>
        <v>3818.1827281184724</v>
      </c>
      <c r="L309" s="37">
        <f t="shared" si="46"/>
        <v>18957313.906122416</v>
      </c>
      <c r="M309" s="37">
        <f t="shared" si="47"/>
        <v>18002731.563078597</v>
      </c>
      <c r="N309" s="41">
        <f>'jan-mai'!M309</f>
        <v>14891705.930178737</v>
      </c>
      <c r="O309" s="41">
        <f t="shared" si="49"/>
        <v>3111025.6328998599</v>
      </c>
      <c r="P309" s="4"/>
      <c r="Q309" s="4"/>
      <c r="R309" s="4"/>
      <c r="S309" s="4"/>
      <c r="T309" s="4"/>
    </row>
    <row r="310" spans="1:20" s="34" customFormat="1" x14ac:dyDescent="0.3">
      <c r="A310" s="33">
        <v>1630</v>
      </c>
      <c r="B310" s="34" t="s">
        <v>362</v>
      </c>
      <c r="C310" s="36">
        <v>42335</v>
      </c>
      <c r="D310" s="36">
        <v>3248</v>
      </c>
      <c r="E310" s="37">
        <f t="shared" si="41"/>
        <v>13034.17487684729</v>
      </c>
      <c r="F310" s="38">
        <f t="shared" si="48"/>
        <v>0.80204749546712839</v>
      </c>
      <c r="G310" s="39">
        <f t="shared" si="42"/>
        <v>1930.1706514689317</v>
      </c>
      <c r="H310" s="39">
        <f t="shared" si="43"/>
        <v>557.14347133153387</v>
      </c>
      <c r="I310" s="37">
        <f t="shared" si="44"/>
        <v>2487.3141228004656</v>
      </c>
      <c r="J310" s="40">
        <f t="shared" si="50"/>
        <v>-202.45648845043868</v>
      </c>
      <c r="K310" s="37">
        <f t="shared" si="45"/>
        <v>2284.8576343500267</v>
      </c>
      <c r="L310" s="37">
        <f t="shared" si="46"/>
        <v>8078796.270855912</v>
      </c>
      <c r="M310" s="37">
        <f t="shared" si="47"/>
        <v>7421217.5963688865</v>
      </c>
      <c r="N310" s="41">
        <f>'jan-mai'!M310</f>
        <v>7287717.1285727564</v>
      </c>
      <c r="O310" s="41">
        <f t="shared" si="49"/>
        <v>133500.46779613011</v>
      </c>
      <c r="P310" s="4"/>
      <c r="Q310" s="4"/>
      <c r="R310" s="4"/>
      <c r="S310" s="4"/>
      <c r="T310" s="4"/>
    </row>
    <row r="311" spans="1:20" s="34" customFormat="1" x14ac:dyDescent="0.3">
      <c r="A311" s="33">
        <v>1632</v>
      </c>
      <c r="B311" s="34" t="s">
        <v>363</v>
      </c>
      <c r="C311" s="36">
        <v>10992</v>
      </c>
      <c r="D311" s="36">
        <v>977</v>
      </c>
      <c r="E311" s="37">
        <f t="shared" si="41"/>
        <v>11250.767656090071</v>
      </c>
      <c r="F311" s="38">
        <f t="shared" si="48"/>
        <v>0.69230696272752934</v>
      </c>
      <c r="G311" s="39">
        <f t="shared" si="42"/>
        <v>3000.2149839232629</v>
      </c>
      <c r="H311" s="39">
        <f t="shared" si="43"/>
        <v>1181.3359985965603</v>
      </c>
      <c r="I311" s="37">
        <f t="shared" si="44"/>
        <v>4181.5509825198233</v>
      </c>
      <c r="J311" s="40">
        <f t="shared" si="50"/>
        <v>-202.45648845043868</v>
      </c>
      <c r="K311" s="37">
        <f t="shared" si="45"/>
        <v>3979.0944940693844</v>
      </c>
      <c r="L311" s="37">
        <f t="shared" si="46"/>
        <v>4085375.3099218672</v>
      </c>
      <c r="M311" s="37">
        <f t="shared" si="47"/>
        <v>3887575.3207057887</v>
      </c>
      <c r="N311" s="41">
        <f>'jan-mai'!M311</f>
        <v>3339459.9244506117</v>
      </c>
      <c r="O311" s="41">
        <f t="shared" si="49"/>
        <v>548115.39625517698</v>
      </c>
      <c r="P311" s="4"/>
      <c r="Q311" s="4"/>
      <c r="R311" s="4"/>
      <c r="S311" s="4"/>
      <c r="T311" s="4"/>
    </row>
    <row r="312" spans="1:20" s="34" customFormat="1" x14ac:dyDescent="0.3">
      <c r="A312" s="33">
        <v>1633</v>
      </c>
      <c r="B312" s="34" t="s">
        <v>364</v>
      </c>
      <c r="C312" s="36">
        <v>11600</v>
      </c>
      <c r="D312" s="36">
        <v>1010</v>
      </c>
      <c r="E312" s="37">
        <f t="shared" si="41"/>
        <v>11485.148514851486</v>
      </c>
      <c r="F312" s="38">
        <f t="shared" si="48"/>
        <v>0.70672940085891778</v>
      </c>
      <c r="G312" s="39">
        <f t="shared" si="42"/>
        <v>2859.586468666414</v>
      </c>
      <c r="H312" s="39">
        <f t="shared" si="43"/>
        <v>1099.3026980300651</v>
      </c>
      <c r="I312" s="37">
        <f t="shared" si="44"/>
        <v>3958.8891666964792</v>
      </c>
      <c r="J312" s="40">
        <f t="shared" si="50"/>
        <v>-202.45648845043868</v>
      </c>
      <c r="K312" s="37">
        <f t="shared" si="45"/>
        <v>3756.4326782460403</v>
      </c>
      <c r="L312" s="37">
        <f t="shared" si="46"/>
        <v>3998478.0583634442</v>
      </c>
      <c r="M312" s="37">
        <f t="shared" si="47"/>
        <v>3793997.0050285007</v>
      </c>
      <c r="N312" s="41">
        <f>'jan-mai'!M312</f>
        <v>3280636.052912096</v>
      </c>
      <c r="O312" s="41">
        <f t="shared" si="49"/>
        <v>513360.95211640466</v>
      </c>
      <c r="P312" s="4"/>
      <c r="Q312" s="4"/>
      <c r="R312" s="4"/>
      <c r="S312" s="4"/>
      <c r="T312" s="4"/>
    </row>
    <row r="313" spans="1:20" s="34" customFormat="1" x14ac:dyDescent="0.3">
      <c r="A313" s="33">
        <v>1634</v>
      </c>
      <c r="B313" s="34" t="s">
        <v>365</v>
      </c>
      <c r="C313" s="36">
        <v>87663</v>
      </c>
      <c r="D313" s="36">
        <v>6852</v>
      </c>
      <c r="E313" s="37">
        <f t="shared" si="41"/>
        <v>12793.782837127847</v>
      </c>
      <c r="F313" s="38">
        <f t="shared" si="48"/>
        <v>0.78725516413745622</v>
      </c>
      <c r="G313" s="39">
        <f t="shared" si="42"/>
        <v>2074.4058753005979</v>
      </c>
      <c r="H313" s="39">
        <f t="shared" si="43"/>
        <v>641.280685233339</v>
      </c>
      <c r="I313" s="37">
        <f t="shared" si="44"/>
        <v>2715.6865605339372</v>
      </c>
      <c r="J313" s="40">
        <f t="shared" si="50"/>
        <v>-202.45648845043868</v>
      </c>
      <c r="K313" s="37">
        <f t="shared" si="45"/>
        <v>2513.2300720834983</v>
      </c>
      <c r="L313" s="37">
        <f t="shared" si="46"/>
        <v>18607884.312778536</v>
      </c>
      <c r="M313" s="37">
        <f t="shared" si="47"/>
        <v>17220652.453916129</v>
      </c>
      <c r="N313" s="41">
        <f>'jan-mai'!M313</f>
        <v>14302943.400548195</v>
      </c>
      <c r="O313" s="41">
        <f t="shared" si="49"/>
        <v>2917709.0533679333</v>
      </c>
      <c r="P313" s="4"/>
      <c r="Q313" s="4"/>
      <c r="R313" s="4"/>
      <c r="S313" s="4"/>
      <c r="T313" s="4"/>
    </row>
    <row r="314" spans="1:20" s="34" customFormat="1" x14ac:dyDescent="0.3">
      <c r="A314" s="33">
        <v>1635</v>
      </c>
      <c r="B314" s="34" t="s">
        <v>366</v>
      </c>
      <c r="C314" s="36">
        <v>35529</v>
      </c>
      <c r="D314" s="36">
        <v>2567</v>
      </c>
      <c r="E314" s="37">
        <f t="shared" si="41"/>
        <v>13840.670042851578</v>
      </c>
      <c r="F314" s="38">
        <f t="shared" si="48"/>
        <v>0.85167452856372172</v>
      </c>
      <c r="G314" s="39">
        <f t="shared" si="42"/>
        <v>1446.273551866359</v>
      </c>
      <c r="H314" s="39">
        <f t="shared" si="43"/>
        <v>274.87016323003309</v>
      </c>
      <c r="I314" s="37">
        <f t="shared" si="44"/>
        <v>1721.143715096392</v>
      </c>
      <c r="J314" s="40">
        <f t="shared" si="50"/>
        <v>-202.45648845043868</v>
      </c>
      <c r="K314" s="37">
        <f t="shared" si="45"/>
        <v>1518.6872266459534</v>
      </c>
      <c r="L314" s="37">
        <f t="shared" si="46"/>
        <v>4418175.9166524382</v>
      </c>
      <c r="M314" s="37">
        <f t="shared" si="47"/>
        <v>3898470.1108001624</v>
      </c>
      <c r="N314" s="41">
        <f>'jan-mai'!M314</f>
        <v>2217809.7503221254</v>
      </c>
      <c r="O314" s="41">
        <f t="shared" si="49"/>
        <v>1680660.360478037</v>
      </c>
      <c r="P314" s="4"/>
      <c r="Q314" s="4"/>
      <c r="R314" s="4"/>
      <c r="S314" s="4"/>
      <c r="T314" s="4"/>
    </row>
    <row r="315" spans="1:20" s="34" customFormat="1" x14ac:dyDescent="0.3">
      <c r="A315" s="33">
        <v>1636</v>
      </c>
      <c r="B315" s="34" t="s">
        <v>367</v>
      </c>
      <c r="C315" s="36">
        <v>46002</v>
      </c>
      <c r="D315" s="36">
        <v>3967</v>
      </c>
      <c r="E315" s="37">
        <f t="shared" si="41"/>
        <v>11596.16838921099</v>
      </c>
      <c r="F315" s="38">
        <f t="shared" si="48"/>
        <v>0.7135609197711954</v>
      </c>
      <c r="G315" s="39">
        <f t="shared" si="42"/>
        <v>2792.9745440507113</v>
      </c>
      <c r="H315" s="39">
        <f t="shared" si="43"/>
        <v>1060.4457420042386</v>
      </c>
      <c r="I315" s="37">
        <f t="shared" si="44"/>
        <v>3853.4202860549499</v>
      </c>
      <c r="J315" s="40">
        <f t="shared" si="50"/>
        <v>-202.45648845043868</v>
      </c>
      <c r="K315" s="37">
        <f t="shared" si="45"/>
        <v>3650.963797604511</v>
      </c>
      <c r="L315" s="37">
        <f t="shared" si="46"/>
        <v>15286518.274779987</v>
      </c>
      <c r="M315" s="37">
        <f t="shared" si="47"/>
        <v>14483373.385097096</v>
      </c>
      <c r="N315" s="41">
        <f>'jan-mai'!M315</f>
        <v>11951313.685051765</v>
      </c>
      <c r="O315" s="41">
        <f t="shared" si="49"/>
        <v>2532059.7000453304</v>
      </c>
      <c r="P315" s="4"/>
      <c r="Q315" s="4"/>
      <c r="R315" s="4"/>
      <c r="S315" s="4"/>
      <c r="T315" s="4"/>
    </row>
    <row r="316" spans="1:20" s="34" customFormat="1" x14ac:dyDescent="0.3">
      <c r="A316" s="33">
        <v>1638</v>
      </c>
      <c r="B316" s="34" t="s">
        <v>368</v>
      </c>
      <c r="C316" s="36">
        <v>153695</v>
      </c>
      <c r="D316" s="36">
        <v>11722</v>
      </c>
      <c r="E316" s="37">
        <f t="shared" si="41"/>
        <v>13111.670363419211</v>
      </c>
      <c r="F316" s="38">
        <f t="shared" si="48"/>
        <v>0.80681611806904108</v>
      </c>
      <c r="G316" s="39">
        <f t="shared" si="42"/>
        <v>1883.6733595257792</v>
      </c>
      <c r="H316" s="39">
        <f t="shared" si="43"/>
        <v>530.0200510313615</v>
      </c>
      <c r="I316" s="37">
        <f t="shared" si="44"/>
        <v>2413.6934105571409</v>
      </c>
      <c r="J316" s="40">
        <f t="shared" si="50"/>
        <v>-202.45648845043868</v>
      </c>
      <c r="K316" s="37">
        <f t="shared" si="45"/>
        <v>2211.236922106702</v>
      </c>
      <c r="L316" s="37">
        <f t="shared" si="46"/>
        <v>28293314.158550806</v>
      </c>
      <c r="M316" s="37">
        <f t="shared" si="47"/>
        <v>25920119.20093476</v>
      </c>
      <c r="N316" s="41">
        <f>'jan-mai'!M316</f>
        <v>22109503.873500582</v>
      </c>
      <c r="O316" s="41">
        <f t="shared" si="49"/>
        <v>3810615.3274341784</v>
      </c>
      <c r="P316" s="4"/>
      <c r="Q316" s="4"/>
      <c r="R316" s="4"/>
      <c r="S316" s="4"/>
      <c r="T316" s="4"/>
    </row>
    <row r="317" spans="1:20" s="34" customFormat="1" x14ac:dyDescent="0.3">
      <c r="A317" s="33">
        <v>1640</v>
      </c>
      <c r="B317" s="34" t="s">
        <v>369</v>
      </c>
      <c r="C317" s="36">
        <v>76946</v>
      </c>
      <c r="D317" s="36">
        <v>5593</v>
      </c>
      <c r="E317" s="37">
        <f t="shared" si="41"/>
        <v>13757.554085463973</v>
      </c>
      <c r="F317" s="38">
        <f t="shared" si="48"/>
        <v>0.84656005479871987</v>
      </c>
      <c r="G317" s="39">
        <f t="shared" si="42"/>
        <v>1496.143126298922</v>
      </c>
      <c r="H317" s="39">
        <f t="shared" si="43"/>
        <v>303.96074831569473</v>
      </c>
      <c r="I317" s="37">
        <f t="shared" si="44"/>
        <v>1800.1038746146166</v>
      </c>
      <c r="J317" s="40">
        <f t="shared" si="50"/>
        <v>-202.45648845043868</v>
      </c>
      <c r="K317" s="37">
        <f t="shared" si="45"/>
        <v>1597.647386164178</v>
      </c>
      <c r="L317" s="37">
        <f t="shared" si="46"/>
        <v>10067980.970719552</v>
      </c>
      <c r="M317" s="37">
        <f t="shared" si="47"/>
        <v>8935641.8308162466</v>
      </c>
      <c r="N317" s="41">
        <f>'jan-mai'!M317</f>
        <v>6839487.4692449048</v>
      </c>
      <c r="O317" s="41">
        <f t="shared" si="49"/>
        <v>2096154.3615713418</v>
      </c>
      <c r="P317" s="4"/>
      <c r="Q317" s="4"/>
      <c r="R317" s="4"/>
      <c r="S317" s="4"/>
      <c r="T317" s="4"/>
    </row>
    <row r="318" spans="1:20" s="34" customFormat="1" x14ac:dyDescent="0.3">
      <c r="A318" s="33">
        <v>1644</v>
      </c>
      <c r="B318" s="34" t="s">
        <v>370</v>
      </c>
      <c r="C318" s="36">
        <v>23247</v>
      </c>
      <c r="D318" s="36">
        <v>2014</v>
      </c>
      <c r="E318" s="37">
        <f t="shared" si="41"/>
        <v>11542.701092353525</v>
      </c>
      <c r="F318" s="38">
        <f t="shared" si="48"/>
        <v>0.71027085254875066</v>
      </c>
      <c r="G318" s="39">
        <f t="shared" si="42"/>
        <v>2825.0549221651904</v>
      </c>
      <c r="H318" s="39">
        <f t="shared" si="43"/>
        <v>1079.1592959043514</v>
      </c>
      <c r="I318" s="37">
        <f t="shared" si="44"/>
        <v>3904.2142180695419</v>
      </c>
      <c r="J318" s="40">
        <f t="shared" si="50"/>
        <v>-202.45648845043868</v>
      </c>
      <c r="K318" s="37">
        <f t="shared" si="45"/>
        <v>3701.757729619103</v>
      </c>
      <c r="L318" s="37">
        <f t="shared" si="46"/>
        <v>7863087.4351920569</v>
      </c>
      <c r="M318" s="37">
        <f t="shared" si="47"/>
        <v>7455340.0674528731</v>
      </c>
      <c r="N318" s="41">
        <f>'jan-mai'!M318</f>
        <v>6548476.4461039202</v>
      </c>
      <c r="O318" s="41">
        <f t="shared" si="49"/>
        <v>906863.62134895287</v>
      </c>
      <c r="P318" s="4"/>
      <c r="Q318" s="4"/>
      <c r="R318" s="4"/>
      <c r="S318" s="4"/>
      <c r="T318" s="4"/>
    </row>
    <row r="319" spans="1:20" s="34" customFormat="1" x14ac:dyDescent="0.3">
      <c r="A319" s="33">
        <v>1648</v>
      </c>
      <c r="B319" s="34" t="s">
        <v>371</v>
      </c>
      <c r="C319" s="36">
        <v>72420</v>
      </c>
      <c r="D319" s="36">
        <v>6336</v>
      </c>
      <c r="E319" s="37">
        <f t="shared" si="41"/>
        <v>11429.924242424242</v>
      </c>
      <c r="F319" s="38">
        <f t="shared" si="48"/>
        <v>0.70333121955417388</v>
      </c>
      <c r="G319" s="39">
        <f t="shared" si="42"/>
        <v>2892.7210321227603</v>
      </c>
      <c r="H319" s="39">
        <f t="shared" si="43"/>
        <v>1118.6311933796005</v>
      </c>
      <c r="I319" s="37">
        <f t="shared" si="44"/>
        <v>4011.3522255023609</v>
      </c>
      <c r="J319" s="40">
        <f t="shared" si="50"/>
        <v>-202.45648845043868</v>
      </c>
      <c r="K319" s="37">
        <f t="shared" si="45"/>
        <v>3808.895737051922</v>
      </c>
      <c r="L319" s="37">
        <f t="shared" si="46"/>
        <v>25415927.700782958</v>
      </c>
      <c r="M319" s="37">
        <f t="shared" si="47"/>
        <v>24133163.389960978</v>
      </c>
      <c r="N319" s="41">
        <f>'jan-mai'!M319</f>
        <v>20461466.664604984</v>
      </c>
      <c r="O319" s="41">
        <f t="shared" si="49"/>
        <v>3671696.725355994</v>
      </c>
      <c r="P319" s="4"/>
      <c r="Q319" s="4"/>
      <c r="R319" s="4"/>
      <c r="S319" s="4"/>
      <c r="T319" s="4"/>
    </row>
    <row r="320" spans="1:20" s="34" customFormat="1" x14ac:dyDescent="0.3">
      <c r="A320" s="33">
        <v>1653</v>
      </c>
      <c r="B320" s="34" t="s">
        <v>372</v>
      </c>
      <c r="C320" s="36">
        <v>208615</v>
      </c>
      <c r="D320" s="36">
        <v>15916</v>
      </c>
      <c r="E320" s="37">
        <f t="shared" si="41"/>
        <v>13107.25056546871</v>
      </c>
      <c r="F320" s="38">
        <f t="shared" si="48"/>
        <v>0.80654414934757124</v>
      </c>
      <c r="G320" s="39">
        <f t="shared" si="42"/>
        <v>1886.3252382960795</v>
      </c>
      <c r="H320" s="39">
        <f t="shared" si="43"/>
        <v>531.56698031403675</v>
      </c>
      <c r="I320" s="37">
        <f t="shared" si="44"/>
        <v>2417.8922186101163</v>
      </c>
      <c r="J320" s="40">
        <f t="shared" si="50"/>
        <v>-202.45648845043868</v>
      </c>
      <c r="K320" s="37">
        <f t="shared" si="45"/>
        <v>2215.4357301596774</v>
      </c>
      <c r="L320" s="37">
        <f t="shared" si="46"/>
        <v>38483172.551398613</v>
      </c>
      <c r="M320" s="37">
        <f t="shared" si="47"/>
        <v>35260875.081221424</v>
      </c>
      <c r="N320" s="41">
        <f>'jan-mai'!M320</f>
        <v>28463970.017969217</v>
      </c>
      <c r="O320" s="41">
        <f t="shared" si="49"/>
        <v>6796905.0632522069</v>
      </c>
      <c r="P320" s="4"/>
      <c r="Q320" s="4"/>
      <c r="R320" s="4"/>
      <c r="S320" s="4"/>
      <c r="T320" s="4"/>
    </row>
    <row r="321" spans="1:20" s="34" customFormat="1" x14ac:dyDescent="0.3">
      <c r="A321" s="33">
        <v>1657</v>
      </c>
      <c r="B321" s="34" t="s">
        <v>373</v>
      </c>
      <c r="C321" s="36">
        <v>93846</v>
      </c>
      <c r="D321" s="36">
        <v>7668</v>
      </c>
      <c r="E321" s="37">
        <f t="shared" si="41"/>
        <v>12238.654147104851</v>
      </c>
      <c r="F321" s="38">
        <f t="shared" si="48"/>
        <v>0.75309576550258184</v>
      </c>
      <c r="G321" s="39">
        <f t="shared" si="42"/>
        <v>2407.4830893143949</v>
      </c>
      <c r="H321" s="39">
        <f t="shared" si="43"/>
        <v>835.57572674138737</v>
      </c>
      <c r="I321" s="37">
        <f t="shared" si="44"/>
        <v>3243.0588160557822</v>
      </c>
      <c r="J321" s="40">
        <f t="shared" si="50"/>
        <v>-202.45648845043868</v>
      </c>
      <c r="K321" s="37">
        <f t="shared" si="45"/>
        <v>3040.6023276053434</v>
      </c>
      <c r="L321" s="37">
        <f t="shared" si="46"/>
        <v>24867775.001515739</v>
      </c>
      <c r="M321" s="37">
        <f t="shared" si="47"/>
        <v>23315338.648077771</v>
      </c>
      <c r="N321" s="41">
        <f>'jan-mai'!M321</f>
        <v>19235153.122504901</v>
      </c>
      <c r="O321" s="41">
        <f t="shared" si="49"/>
        <v>4080185.5255728699</v>
      </c>
      <c r="P321" s="4"/>
      <c r="Q321" s="4"/>
      <c r="R321" s="4"/>
      <c r="S321" s="4"/>
      <c r="T321" s="4"/>
    </row>
    <row r="322" spans="1:20" s="34" customFormat="1" x14ac:dyDescent="0.3">
      <c r="A322" s="33">
        <v>1662</v>
      </c>
      <c r="B322" s="34" t="s">
        <v>374</v>
      </c>
      <c r="C322" s="36">
        <v>83805</v>
      </c>
      <c r="D322" s="36">
        <v>5995</v>
      </c>
      <c r="E322" s="37">
        <f t="shared" si="41"/>
        <v>13979.149291075897</v>
      </c>
      <c r="F322" s="38">
        <f t="shared" si="48"/>
        <v>0.86019573801977822</v>
      </c>
      <c r="G322" s="39">
        <f t="shared" si="42"/>
        <v>1363.1860029317675</v>
      </c>
      <c r="H322" s="39">
        <f t="shared" si="43"/>
        <v>226.40242635152134</v>
      </c>
      <c r="I322" s="37">
        <f t="shared" si="44"/>
        <v>1589.5884292832889</v>
      </c>
      <c r="J322" s="40">
        <f t="shared" si="50"/>
        <v>-202.45648845043868</v>
      </c>
      <c r="K322" s="37">
        <f t="shared" si="45"/>
        <v>1387.1319408328502</v>
      </c>
      <c r="L322" s="37">
        <f t="shared" si="46"/>
        <v>9529582.6335533168</v>
      </c>
      <c r="M322" s="37">
        <f t="shared" si="47"/>
        <v>8315855.9852929367</v>
      </c>
      <c r="N322" s="41">
        <f>'jan-mai'!M322</f>
        <v>5788246.670502984</v>
      </c>
      <c r="O322" s="41">
        <f t="shared" si="49"/>
        <v>2527609.3147899527</v>
      </c>
      <c r="P322" s="4"/>
      <c r="Q322" s="4"/>
      <c r="R322" s="4"/>
      <c r="S322" s="4"/>
      <c r="T322" s="4"/>
    </row>
    <row r="323" spans="1:20" s="34" customFormat="1" x14ac:dyDescent="0.3">
      <c r="A323" s="33">
        <v>1663</v>
      </c>
      <c r="B323" s="34" t="s">
        <v>375</v>
      </c>
      <c r="C323" s="36">
        <v>195084</v>
      </c>
      <c r="D323" s="36">
        <v>13498</v>
      </c>
      <c r="E323" s="37">
        <f t="shared" si="41"/>
        <v>14452.807823381241</v>
      </c>
      <c r="F323" s="38">
        <f t="shared" si="48"/>
        <v>0.88934193585213595</v>
      </c>
      <c r="G323" s="39">
        <f t="shared" si="42"/>
        <v>1078.990883548561</v>
      </c>
      <c r="H323" s="39">
        <f t="shared" si="43"/>
        <v>60.621940044650906</v>
      </c>
      <c r="I323" s="37">
        <f t="shared" si="44"/>
        <v>1139.6128235932119</v>
      </c>
      <c r="J323" s="40">
        <f t="shared" si="50"/>
        <v>-202.45648845043868</v>
      </c>
      <c r="K323" s="37">
        <f t="shared" si="45"/>
        <v>937.15633514277329</v>
      </c>
      <c r="L323" s="37">
        <f t="shared" si="46"/>
        <v>15382493.892861174</v>
      </c>
      <c r="M323" s="37">
        <f t="shared" si="47"/>
        <v>12649736.211757153</v>
      </c>
      <c r="N323" s="41">
        <f>'jan-mai'!M323</f>
        <v>7684685.8621771978</v>
      </c>
      <c r="O323" s="41">
        <f t="shared" si="49"/>
        <v>4965050.3495799555</v>
      </c>
      <c r="P323" s="4"/>
      <c r="Q323" s="4"/>
      <c r="R323" s="4"/>
      <c r="S323" s="4"/>
      <c r="T323" s="4"/>
    </row>
    <row r="324" spans="1:20" s="34" customFormat="1" x14ac:dyDescent="0.3">
      <c r="A324" s="33">
        <v>1664</v>
      </c>
      <c r="B324" s="34" t="s">
        <v>376</v>
      </c>
      <c r="C324" s="36">
        <v>53203</v>
      </c>
      <c r="D324" s="36">
        <v>4078</v>
      </c>
      <c r="E324" s="37">
        <f t="shared" si="41"/>
        <v>13046.346248160864</v>
      </c>
      <c r="F324" s="38">
        <f t="shared" si="48"/>
        <v>0.80279645103744168</v>
      </c>
      <c r="G324" s="39">
        <f t="shared" si="42"/>
        <v>1922.8678286807872</v>
      </c>
      <c r="H324" s="39">
        <f t="shared" si="43"/>
        <v>552.88349137178284</v>
      </c>
      <c r="I324" s="37">
        <f t="shared" si="44"/>
        <v>2475.75132005257</v>
      </c>
      <c r="J324" s="40">
        <f t="shared" si="50"/>
        <v>-202.45648845043868</v>
      </c>
      <c r="K324" s="37">
        <f t="shared" si="45"/>
        <v>2273.2948316021311</v>
      </c>
      <c r="L324" s="37">
        <f t="shared" si="46"/>
        <v>10096113.88317438</v>
      </c>
      <c r="M324" s="37">
        <f t="shared" si="47"/>
        <v>9270496.3232734911</v>
      </c>
      <c r="N324" s="41">
        <f>'jan-mai'!M324</f>
        <v>7350633.389876754</v>
      </c>
      <c r="O324" s="41">
        <f t="shared" si="49"/>
        <v>1919862.9333967371</v>
      </c>
      <c r="P324" s="4"/>
      <c r="Q324" s="4"/>
      <c r="R324" s="4"/>
      <c r="S324" s="4"/>
      <c r="T324" s="4"/>
    </row>
    <row r="325" spans="1:20" s="34" customFormat="1" x14ac:dyDescent="0.3">
      <c r="A325" s="33">
        <v>1665</v>
      </c>
      <c r="B325" s="34" t="s">
        <v>377</v>
      </c>
      <c r="C325" s="36">
        <v>25774</v>
      </c>
      <c r="D325" s="36">
        <v>863</v>
      </c>
      <c r="E325" s="37">
        <f t="shared" si="41"/>
        <v>29865.585168018541</v>
      </c>
      <c r="F325" s="38">
        <f t="shared" si="48"/>
        <v>1.837754826139282</v>
      </c>
      <c r="G325" s="39">
        <f t="shared" si="42"/>
        <v>-8168.6755232338182</v>
      </c>
      <c r="H325" s="39">
        <f t="shared" si="43"/>
        <v>0</v>
      </c>
      <c r="I325" s="37">
        <f t="shared" si="44"/>
        <v>-8168.6755232338182</v>
      </c>
      <c r="J325" s="40">
        <f t="shared" si="50"/>
        <v>-202.45648845043868</v>
      </c>
      <c r="K325" s="37">
        <f t="shared" si="45"/>
        <v>-8371.1320116842562</v>
      </c>
      <c r="L325" s="37">
        <f t="shared" si="46"/>
        <v>-7049566.9765507849</v>
      </c>
      <c r="M325" s="37">
        <f t="shared" si="47"/>
        <v>-7224286.9260835135</v>
      </c>
      <c r="N325" s="41">
        <f>'jan-mai'!M325</f>
        <v>-7423973.6332005542</v>
      </c>
      <c r="O325" s="41">
        <f t="shared" si="49"/>
        <v>199686.70711704064</v>
      </c>
      <c r="P325" s="4"/>
      <c r="Q325" s="4"/>
      <c r="R325" s="4"/>
      <c r="S325" s="4"/>
      <c r="T325" s="4"/>
    </row>
    <row r="326" spans="1:20" s="34" customFormat="1" x14ac:dyDescent="0.3">
      <c r="A326" s="33">
        <v>1702</v>
      </c>
      <c r="B326" s="34" t="s">
        <v>378</v>
      </c>
      <c r="C326" s="36">
        <v>262115</v>
      </c>
      <c r="D326" s="36">
        <v>21650</v>
      </c>
      <c r="E326" s="37">
        <f t="shared" si="41"/>
        <v>12106.928406466513</v>
      </c>
      <c r="F326" s="38">
        <f t="shared" si="48"/>
        <v>0.74499012771839046</v>
      </c>
      <c r="G326" s="39">
        <f t="shared" si="42"/>
        <v>2486.5185336973977</v>
      </c>
      <c r="H326" s="39">
        <f t="shared" si="43"/>
        <v>881.67973596480556</v>
      </c>
      <c r="I326" s="37">
        <f t="shared" si="44"/>
        <v>3368.1982696622035</v>
      </c>
      <c r="J326" s="40">
        <f t="shared" si="50"/>
        <v>-202.45648845043868</v>
      </c>
      <c r="K326" s="37">
        <f t="shared" si="45"/>
        <v>3165.7417812117646</v>
      </c>
      <c r="L326" s="37">
        <f t="shared" si="46"/>
        <v>72921492.538186699</v>
      </c>
      <c r="M326" s="37">
        <f t="shared" si="47"/>
        <v>68538309.563234702</v>
      </c>
      <c r="N326" s="41">
        <f>'jan-mai'!M326</f>
        <v>56347405.490640461</v>
      </c>
      <c r="O326" s="41">
        <f t="shared" si="49"/>
        <v>12190904.07259424</v>
      </c>
      <c r="P326" s="4"/>
      <c r="Q326" s="4"/>
      <c r="R326" s="4"/>
      <c r="S326" s="4"/>
      <c r="T326" s="4"/>
    </row>
    <row r="327" spans="1:20" s="34" customFormat="1" x14ac:dyDescent="0.3">
      <c r="A327" s="33">
        <v>1703</v>
      </c>
      <c r="B327" s="34" t="s">
        <v>379</v>
      </c>
      <c r="C327" s="36">
        <v>165702</v>
      </c>
      <c r="D327" s="36">
        <v>13026</v>
      </c>
      <c r="E327" s="37">
        <f t="shared" si="41"/>
        <v>12720.865960386918</v>
      </c>
      <c r="F327" s="38">
        <f t="shared" si="48"/>
        <v>0.78276828261868592</v>
      </c>
      <c r="G327" s="39">
        <f t="shared" si="42"/>
        <v>2118.1560013451549</v>
      </c>
      <c r="H327" s="39">
        <f t="shared" si="43"/>
        <v>666.8015920926639</v>
      </c>
      <c r="I327" s="37">
        <f t="shared" si="44"/>
        <v>2784.957593437819</v>
      </c>
      <c r="J327" s="40">
        <f t="shared" si="50"/>
        <v>-202.45648845043868</v>
      </c>
      <c r="K327" s="37">
        <f t="shared" si="45"/>
        <v>2582.5011049873801</v>
      </c>
      <c r="L327" s="37">
        <f t="shared" si="46"/>
        <v>36276857.612121031</v>
      </c>
      <c r="M327" s="37">
        <f t="shared" si="47"/>
        <v>33639659.39356561</v>
      </c>
      <c r="N327" s="41">
        <f>'jan-mai'!M327</f>
        <v>27733777.252705909</v>
      </c>
      <c r="O327" s="41">
        <f t="shared" si="49"/>
        <v>5905882.1408597007</v>
      </c>
      <c r="P327" s="4"/>
      <c r="Q327" s="4"/>
      <c r="R327" s="4"/>
      <c r="S327" s="4"/>
      <c r="T327" s="4"/>
    </row>
    <row r="328" spans="1:20" s="34" customFormat="1" x14ac:dyDescent="0.3">
      <c r="A328" s="33">
        <v>1711</v>
      </c>
      <c r="B328" s="34" t="s">
        <v>380</v>
      </c>
      <c r="C328" s="36">
        <v>33575</v>
      </c>
      <c r="D328" s="36">
        <v>2558</v>
      </c>
      <c r="E328" s="37">
        <f t="shared" ref="E328:E391" si="51">(C328*1000)/D328</f>
        <v>13125.488663017983</v>
      </c>
      <c r="F328" s="38">
        <f t="shared" si="48"/>
        <v>0.80766641605027312</v>
      </c>
      <c r="G328" s="39">
        <f t="shared" ref="G328:G391" si="52">(E$437-E328)*0.6</f>
        <v>1875.3823797665161</v>
      </c>
      <c r="H328" s="39">
        <f t="shared" ref="H328:H391" si="53">IF(E328&gt;=E$437*0.9,0,IF(E328&lt;0.9*E$437,(E$437*0.9-E328)*0.35))</f>
        <v>525.18364617179134</v>
      </c>
      <c r="I328" s="37">
        <f t="shared" ref="I328:I391" si="54">G328+H328</f>
        <v>2400.5660259383076</v>
      </c>
      <c r="J328" s="40">
        <f t="shared" si="50"/>
        <v>-202.45648845043868</v>
      </c>
      <c r="K328" s="37">
        <f t="shared" ref="K328:K391" si="55">I328+J328</f>
        <v>2198.1095374878687</v>
      </c>
      <c r="L328" s="37">
        <f t="shared" ref="L328:L391" si="56">(I328*D328)</f>
        <v>6140647.8943501906</v>
      </c>
      <c r="M328" s="37">
        <f t="shared" ref="M328:M391" si="57">(K328*D328)</f>
        <v>5622764.1968939677</v>
      </c>
      <c r="N328" s="41">
        <f>'jan-mai'!M328</f>
        <v>3688216.2607417223</v>
      </c>
      <c r="O328" s="41">
        <f t="shared" si="49"/>
        <v>1934547.9361522454</v>
      </c>
      <c r="P328" s="4"/>
      <c r="Q328" s="4"/>
      <c r="R328" s="4"/>
      <c r="S328" s="4"/>
      <c r="T328" s="4"/>
    </row>
    <row r="329" spans="1:20" s="34" customFormat="1" x14ac:dyDescent="0.3">
      <c r="A329" s="33">
        <v>1714</v>
      </c>
      <c r="B329" s="34" t="s">
        <v>381</v>
      </c>
      <c r="C329" s="36">
        <v>302307</v>
      </c>
      <c r="D329" s="36">
        <v>22957</v>
      </c>
      <c r="E329" s="37">
        <f t="shared" si="51"/>
        <v>13168.401794659581</v>
      </c>
      <c r="F329" s="38">
        <f t="shared" ref="F329:F392" si="58">IF(ISNUMBER(C329),E329/E$437,"")</f>
        <v>0.8103070411823583</v>
      </c>
      <c r="G329" s="39">
        <f t="shared" si="52"/>
        <v>1849.6345007815569</v>
      </c>
      <c r="H329" s="39">
        <f t="shared" si="53"/>
        <v>510.16405009723184</v>
      </c>
      <c r="I329" s="37">
        <f t="shared" si="54"/>
        <v>2359.7985508787888</v>
      </c>
      <c r="J329" s="40">
        <f t="shared" si="50"/>
        <v>-202.45648845043868</v>
      </c>
      <c r="K329" s="37">
        <f t="shared" si="55"/>
        <v>2157.3420624283499</v>
      </c>
      <c r="L329" s="37">
        <f t="shared" si="56"/>
        <v>54173895.332524352</v>
      </c>
      <c r="M329" s="37">
        <f t="shared" si="57"/>
        <v>49526101.727167629</v>
      </c>
      <c r="N329" s="41">
        <f>'jan-mai'!M329</f>
        <v>40525176.699705921</v>
      </c>
      <c r="O329" s="41">
        <f t="shared" ref="O329:O392" si="59">M329-N329</f>
        <v>9000925.0274617076</v>
      </c>
      <c r="P329" s="4"/>
      <c r="Q329" s="4"/>
      <c r="R329" s="4"/>
      <c r="S329" s="4"/>
      <c r="T329" s="4"/>
    </row>
    <row r="330" spans="1:20" s="34" customFormat="1" x14ac:dyDescent="0.3">
      <c r="A330" s="33">
        <v>1717</v>
      </c>
      <c r="B330" s="34" t="s">
        <v>382</v>
      </c>
      <c r="C330" s="36">
        <v>27310</v>
      </c>
      <c r="D330" s="36">
        <v>2624</v>
      </c>
      <c r="E330" s="37">
        <f t="shared" si="51"/>
        <v>10407.774390243903</v>
      </c>
      <c r="F330" s="38">
        <f t="shared" si="58"/>
        <v>0.64043404833472251</v>
      </c>
      <c r="G330" s="39">
        <f t="shared" si="52"/>
        <v>3506.0109434309638</v>
      </c>
      <c r="H330" s="39">
        <f t="shared" si="53"/>
        <v>1476.3836416427191</v>
      </c>
      <c r="I330" s="37">
        <f t="shared" si="54"/>
        <v>4982.3945850736827</v>
      </c>
      <c r="J330" s="40">
        <f t="shared" ref="J330:J393" si="60">I$439</f>
        <v>-202.45648845043868</v>
      </c>
      <c r="K330" s="37">
        <f t="shared" si="55"/>
        <v>4779.9380966232438</v>
      </c>
      <c r="L330" s="37">
        <f t="shared" si="56"/>
        <v>13073803.391233344</v>
      </c>
      <c r="M330" s="37">
        <f t="shared" si="57"/>
        <v>12542557.565539392</v>
      </c>
      <c r="N330" s="41">
        <f>'jan-mai'!M330</f>
        <v>10143618.51766469</v>
      </c>
      <c r="O330" s="41">
        <f t="shared" si="59"/>
        <v>2398939.0478747021</v>
      </c>
      <c r="P330" s="4"/>
      <c r="Q330" s="4"/>
      <c r="R330" s="4"/>
      <c r="S330" s="4"/>
      <c r="T330" s="4"/>
    </row>
    <row r="331" spans="1:20" s="34" customFormat="1" x14ac:dyDescent="0.3">
      <c r="A331" s="33">
        <v>1718</v>
      </c>
      <c r="B331" s="34" t="s">
        <v>383</v>
      </c>
      <c r="C331" s="36">
        <v>39052</v>
      </c>
      <c r="D331" s="36">
        <v>3506</v>
      </c>
      <c r="E331" s="37">
        <f t="shared" si="51"/>
        <v>11138.619509412436</v>
      </c>
      <c r="F331" s="38">
        <f t="shared" si="58"/>
        <v>0.68540601648321797</v>
      </c>
      <c r="G331" s="39">
        <f t="shared" si="52"/>
        <v>3067.5038719298441</v>
      </c>
      <c r="H331" s="39">
        <f t="shared" si="53"/>
        <v>1220.5878499337327</v>
      </c>
      <c r="I331" s="37">
        <f t="shared" si="54"/>
        <v>4288.0917218635768</v>
      </c>
      <c r="J331" s="40">
        <f t="shared" si="60"/>
        <v>-202.45648845043868</v>
      </c>
      <c r="K331" s="37">
        <f t="shared" si="55"/>
        <v>4085.6352334131379</v>
      </c>
      <c r="L331" s="37">
        <f t="shared" si="56"/>
        <v>15034049.5768537</v>
      </c>
      <c r="M331" s="37">
        <f t="shared" si="57"/>
        <v>14324237.128346462</v>
      </c>
      <c r="N331" s="41">
        <f>'jan-mai'!M331</f>
        <v>12148080.496544365</v>
      </c>
      <c r="O331" s="41">
        <f t="shared" si="59"/>
        <v>2176156.631802097</v>
      </c>
      <c r="P331" s="4"/>
      <c r="Q331" s="4"/>
      <c r="R331" s="4"/>
      <c r="S331" s="4"/>
      <c r="T331" s="4"/>
    </row>
    <row r="332" spans="1:20" s="34" customFormat="1" x14ac:dyDescent="0.3">
      <c r="A332" s="33">
        <v>1719</v>
      </c>
      <c r="B332" s="34" t="s">
        <v>384</v>
      </c>
      <c r="C332" s="36">
        <v>238678</v>
      </c>
      <c r="D332" s="36">
        <v>19474</v>
      </c>
      <c r="E332" s="37">
        <f t="shared" si="51"/>
        <v>12256.239088014789</v>
      </c>
      <c r="F332" s="38">
        <f t="shared" si="58"/>
        <v>0.75417784073542271</v>
      </c>
      <c r="G332" s="39">
        <f t="shared" si="52"/>
        <v>2396.9321247684325</v>
      </c>
      <c r="H332" s="39">
        <f t="shared" si="53"/>
        <v>829.42099742290929</v>
      </c>
      <c r="I332" s="37">
        <f t="shared" si="54"/>
        <v>3226.3531221913418</v>
      </c>
      <c r="J332" s="40">
        <f t="shared" si="60"/>
        <v>-202.45648845043868</v>
      </c>
      <c r="K332" s="37">
        <f t="shared" si="55"/>
        <v>3023.8966337409029</v>
      </c>
      <c r="L332" s="37">
        <f t="shared" si="56"/>
        <v>62830000.701554187</v>
      </c>
      <c r="M332" s="37">
        <f t="shared" si="57"/>
        <v>58887363.045470342</v>
      </c>
      <c r="N332" s="41">
        <f>'jan-mai'!M332</f>
        <v>45704746.232089259</v>
      </c>
      <c r="O332" s="41">
        <f t="shared" si="59"/>
        <v>13182616.813381083</v>
      </c>
      <c r="P332" s="4"/>
      <c r="Q332" s="4"/>
      <c r="R332" s="4"/>
      <c r="S332" s="4"/>
      <c r="T332" s="4"/>
    </row>
    <row r="333" spans="1:20" s="34" customFormat="1" x14ac:dyDescent="0.3">
      <c r="A333" s="33">
        <v>1721</v>
      </c>
      <c r="B333" s="34" t="s">
        <v>385</v>
      </c>
      <c r="C333" s="36">
        <v>172166</v>
      </c>
      <c r="D333" s="36">
        <v>14809</v>
      </c>
      <c r="E333" s="37">
        <f t="shared" si="51"/>
        <v>11625.768113984739</v>
      </c>
      <c r="F333" s="38">
        <f t="shared" si="58"/>
        <v>0.71538231509123762</v>
      </c>
      <c r="G333" s="39">
        <f t="shared" si="52"/>
        <v>2775.2147091864622</v>
      </c>
      <c r="H333" s="39">
        <f t="shared" si="53"/>
        <v>1050.0858383334266</v>
      </c>
      <c r="I333" s="37">
        <f t="shared" si="54"/>
        <v>3825.3005475198888</v>
      </c>
      <c r="J333" s="40">
        <f t="shared" si="60"/>
        <v>-202.45648845043868</v>
      </c>
      <c r="K333" s="37">
        <f t="shared" si="55"/>
        <v>3622.8440590694499</v>
      </c>
      <c r="L333" s="37">
        <f t="shared" si="56"/>
        <v>56648875.808222033</v>
      </c>
      <c r="M333" s="37">
        <f t="shared" si="57"/>
        <v>53650697.670759484</v>
      </c>
      <c r="N333" s="41">
        <f>'jan-mai'!M333</f>
        <v>45264670.799579412</v>
      </c>
      <c r="O333" s="41">
        <f t="shared" si="59"/>
        <v>8386026.8711800724</v>
      </c>
      <c r="P333" s="4"/>
      <c r="Q333" s="4"/>
      <c r="R333" s="4"/>
      <c r="S333" s="4"/>
      <c r="T333" s="4"/>
    </row>
    <row r="334" spans="1:20" s="34" customFormat="1" x14ac:dyDescent="0.3">
      <c r="A334" s="33">
        <v>1724</v>
      </c>
      <c r="B334" s="34" t="s">
        <v>386</v>
      </c>
      <c r="C334" s="36">
        <v>28439</v>
      </c>
      <c r="D334" s="36">
        <v>2547</v>
      </c>
      <c r="E334" s="37">
        <f t="shared" si="51"/>
        <v>11165.685119748723</v>
      </c>
      <c r="F334" s="38">
        <f t="shared" si="58"/>
        <v>0.68707147710413297</v>
      </c>
      <c r="G334" s="39">
        <f t="shared" si="52"/>
        <v>3051.264505728072</v>
      </c>
      <c r="H334" s="39">
        <f t="shared" si="53"/>
        <v>1211.1148863160322</v>
      </c>
      <c r="I334" s="37">
        <f t="shared" si="54"/>
        <v>4262.379392044104</v>
      </c>
      <c r="J334" s="40">
        <f t="shared" si="60"/>
        <v>-202.45648845043868</v>
      </c>
      <c r="K334" s="37">
        <f t="shared" si="55"/>
        <v>4059.9229035936651</v>
      </c>
      <c r="L334" s="37">
        <f t="shared" si="56"/>
        <v>10856280.311536333</v>
      </c>
      <c r="M334" s="37">
        <f t="shared" si="57"/>
        <v>10340623.635453066</v>
      </c>
      <c r="N334" s="41">
        <f>'jan-mai'!M334</f>
        <v>8384357.5512545602</v>
      </c>
      <c r="O334" s="41">
        <f t="shared" si="59"/>
        <v>1956266.0841985056</v>
      </c>
      <c r="P334" s="4"/>
      <c r="Q334" s="4"/>
      <c r="R334" s="4"/>
      <c r="S334" s="4"/>
      <c r="T334" s="4"/>
    </row>
    <row r="335" spans="1:20" s="34" customFormat="1" x14ac:dyDescent="0.3">
      <c r="A335" s="33">
        <v>1725</v>
      </c>
      <c r="B335" s="34" t="s">
        <v>387</v>
      </c>
      <c r="C335" s="36">
        <v>15726</v>
      </c>
      <c r="D335" s="36">
        <v>1644</v>
      </c>
      <c r="E335" s="37">
        <f t="shared" si="51"/>
        <v>9565.6934306569347</v>
      </c>
      <c r="F335" s="38">
        <f t="shared" si="58"/>
        <v>0.58861727197575375</v>
      </c>
      <c r="G335" s="39">
        <f t="shared" si="52"/>
        <v>4011.2595191831447</v>
      </c>
      <c r="H335" s="39">
        <f t="shared" si="53"/>
        <v>1771.111977498158</v>
      </c>
      <c r="I335" s="37">
        <f t="shared" si="54"/>
        <v>5782.3714966813022</v>
      </c>
      <c r="J335" s="40">
        <f t="shared" si="60"/>
        <v>-202.45648845043868</v>
      </c>
      <c r="K335" s="37">
        <f t="shared" si="55"/>
        <v>5579.9150082308634</v>
      </c>
      <c r="L335" s="37">
        <f t="shared" si="56"/>
        <v>9506218.7405440602</v>
      </c>
      <c r="M335" s="37">
        <f t="shared" si="57"/>
        <v>9173380.2735315394</v>
      </c>
      <c r="N335" s="41">
        <f>'jan-mai'!M335</f>
        <v>7580560.7633539457</v>
      </c>
      <c r="O335" s="41">
        <f t="shared" si="59"/>
        <v>1592819.5101775937</v>
      </c>
      <c r="P335" s="4"/>
      <c r="Q335" s="4"/>
      <c r="R335" s="4"/>
      <c r="S335" s="4"/>
      <c r="T335" s="4"/>
    </row>
    <row r="336" spans="1:20" s="34" customFormat="1" x14ac:dyDescent="0.3">
      <c r="A336" s="33">
        <v>1736</v>
      </c>
      <c r="B336" s="34" t="s">
        <v>388</v>
      </c>
      <c r="C336" s="36">
        <v>25449</v>
      </c>
      <c r="D336" s="36">
        <v>2153</v>
      </c>
      <c r="E336" s="37">
        <f t="shared" si="51"/>
        <v>11820.250812819322</v>
      </c>
      <c r="F336" s="38">
        <f t="shared" si="58"/>
        <v>0.72734965195649948</v>
      </c>
      <c r="G336" s="39">
        <f t="shared" si="52"/>
        <v>2658.5250898857125</v>
      </c>
      <c r="H336" s="39">
        <f t="shared" si="53"/>
        <v>982.01689374132252</v>
      </c>
      <c r="I336" s="37">
        <f t="shared" si="54"/>
        <v>3640.5419836270348</v>
      </c>
      <c r="J336" s="40">
        <f t="shared" si="60"/>
        <v>-202.45648845043868</v>
      </c>
      <c r="K336" s="37">
        <f t="shared" si="55"/>
        <v>3438.0854951765959</v>
      </c>
      <c r="L336" s="37">
        <f t="shared" si="56"/>
        <v>7838086.8907490056</v>
      </c>
      <c r="M336" s="37">
        <f t="shared" si="57"/>
        <v>7402198.0711152107</v>
      </c>
      <c r="N336" s="41">
        <f>'jan-mai'!M336</f>
        <v>5927209.2296235068</v>
      </c>
      <c r="O336" s="41">
        <f t="shared" si="59"/>
        <v>1474988.8414917039</v>
      </c>
      <c r="P336" s="4"/>
      <c r="Q336" s="4"/>
      <c r="R336" s="4"/>
      <c r="S336" s="4"/>
      <c r="T336" s="4"/>
    </row>
    <row r="337" spans="1:20" s="34" customFormat="1" x14ac:dyDescent="0.3">
      <c r="A337" s="33">
        <v>1738</v>
      </c>
      <c r="B337" s="34" t="s">
        <v>389</v>
      </c>
      <c r="C337" s="36">
        <v>18205</v>
      </c>
      <c r="D337" s="36">
        <v>1394</v>
      </c>
      <c r="E337" s="37">
        <f t="shared" si="51"/>
        <v>13059.540889526543</v>
      </c>
      <c r="F337" s="38">
        <f t="shared" si="58"/>
        <v>0.8036083727095783</v>
      </c>
      <c r="G337" s="39">
        <f t="shared" si="52"/>
        <v>1914.95104386138</v>
      </c>
      <c r="H337" s="39">
        <f t="shared" si="53"/>
        <v>548.26536689379532</v>
      </c>
      <c r="I337" s="37">
        <f t="shared" si="54"/>
        <v>2463.2164107551753</v>
      </c>
      <c r="J337" s="40">
        <f t="shared" si="60"/>
        <v>-202.45648845043868</v>
      </c>
      <c r="K337" s="37">
        <f t="shared" si="55"/>
        <v>2260.7599223047364</v>
      </c>
      <c r="L337" s="37">
        <f t="shared" si="56"/>
        <v>3433723.6765927142</v>
      </c>
      <c r="M337" s="37">
        <f t="shared" si="57"/>
        <v>3151499.3316928027</v>
      </c>
      <c r="N337" s="41">
        <f>'jan-mai'!M337</f>
        <v>2529208.2750093658</v>
      </c>
      <c r="O337" s="41">
        <f t="shared" si="59"/>
        <v>622291.05668343697</v>
      </c>
      <c r="P337" s="4"/>
      <c r="Q337" s="4"/>
      <c r="R337" s="4"/>
      <c r="S337" s="4"/>
      <c r="T337" s="4"/>
    </row>
    <row r="338" spans="1:20" s="34" customFormat="1" x14ac:dyDescent="0.3">
      <c r="A338" s="33">
        <v>1739</v>
      </c>
      <c r="B338" s="34" t="s">
        <v>390</v>
      </c>
      <c r="C338" s="36">
        <v>9652</v>
      </c>
      <c r="D338" s="36">
        <v>475</v>
      </c>
      <c r="E338" s="37">
        <f t="shared" si="51"/>
        <v>20320</v>
      </c>
      <c r="F338" s="38">
        <f t="shared" si="58"/>
        <v>1.2503748999748052</v>
      </c>
      <c r="G338" s="39">
        <f t="shared" si="52"/>
        <v>-2441.3244224226942</v>
      </c>
      <c r="H338" s="39">
        <f t="shared" si="53"/>
        <v>0</v>
      </c>
      <c r="I338" s="37">
        <f t="shared" si="54"/>
        <v>-2441.3244224226942</v>
      </c>
      <c r="J338" s="40">
        <f t="shared" si="60"/>
        <v>-202.45648845043868</v>
      </c>
      <c r="K338" s="37">
        <f t="shared" si="55"/>
        <v>-2643.7809108731331</v>
      </c>
      <c r="L338" s="37">
        <f t="shared" si="56"/>
        <v>-1159629.1006507797</v>
      </c>
      <c r="M338" s="37">
        <f t="shared" si="57"/>
        <v>-1255795.9326647383</v>
      </c>
      <c r="N338" s="41">
        <f>'jan-mai'!M338</f>
        <v>-1391127.0866399345</v>
      </c>
      <c r="O338" s="41">
        <f t="shared" si="59"/>
        <v>135331.15397519618</v>
      </c>
      <c r="P338" s="4"/>
      <c r="Q338" s="4"/>
      <c r="R338" s="4"/>
      <c r="S338" s="4"/>
      <c r="T338" s="4"/>
    </row>
    <row r="339" spans="1:20" s="34" customFormat="1" x14ac:dyDescent="0.3">
      <c r="A339" s="33">
        <v>1740</v>
      </c>
      <c r="B339" s="34" t="s">
        <v>391</v>
      </c>
      <c r="C339" s="36">
        <v>19136</v>
      </c>
      <c r="D339" s="36">
        <v>892</v>
      </c>
      <c r="E339" s="37">
        <f t="shared" si="51"/>
        <v>21452.914798206279</v>
      </c>
      <c r="F339" s="38">
        <f t="shared" si="58"/>
        <v>1.3200879032960233</v>
      </c>
      <c r="G339" s="39">
        <f t="shared" si="52"/>
        <v>-3121.0733013464614</v>
      </c>
      <c r="H339" s="39">
        <f t="shared" si="53"/>
        <v>0</v>
      </c>
      <c r="I339" s="37">
        <f t="shared" si="54"/>
        <v>-3121.0733013464614</v>
      </c>
      <c r="J339" s="40">
        <f t="shared" si="60"/>
        <v>-202.45648845043868</v>
      </c>
      <c r="K339" s="37">
        <f t="shared" si="55"/>
        <v>-3323.5297897969003</v>
      </c>
      <c r="L339" s="37">
        <f t="shared" si="56"/>
        <v>-2783997.3848010437</v>
      </c>
      <c r="M339" s="37">
        <f t="shared" si="57"/>
        <v>-2964588.5724988352</v>
      </c>
      <c r="N339" s="41">
        <f>'jan-mai'!M339</f>
        <v>-3162933.8132269927</v>
      </c>
      <c r="O339" s="41">
        <f t="shared" si="59"/>
        <v>198345.24072815757</v>
      </c>
      <c r="P339" s="4"/>
      <c r="Q339" s="4"/>
      <c r="R339" s="4"/>
      <c r="S339" s="4"/>
      <c r="T339" s="4"/>
    </row>
    <row r="340" spans="1:20" s="34" customFormat="1" x14ac:dyDescent="0.3">
      <c r="A340" s="33">
        <v>1742</v>
      </c>
      <c r="B340" s="34" t="s">
        <v>392</v>
      </c>
      <c r="C340" s="36">
        <v>35242</v>
      </c>
      <c r="D340" s="36">
        <v>2489</v>
      </c>
      <c r="E340" s="37">
        <f t="shared" si="51"/>
        <v>14159.100040176778</v>
      </c>
      <c r="F340" s="38">
        <f t="shared" si="58"/>
        <v>0.87126886301522144</v>
      </c>
      <c r="G340" s="39">
        <f t="shared" si="52"/>
        <v>1255.215553471239</v>
      </c>
      <c r="H340" s="39">
        <f t="shared" si="53"/>
        <v>163.41966416621307</v>
      </c>
      <c r="I340" s="37">
        <f t="shared" si="54"/>
        <v>1418.6352176374521</v>
      </c>
      <c r="J340" s="40">
        <f t="shared" si="60"/>
        <v>-202.45648845043868</v>
      </c>
      <c r="K340" s="37">
        <f t="shared" si="55"/>
        <v>1216.1787291870135</v>
      </c>
      <c r="L340" s="37">
        <f t="shared" si="56"/>
        <v>3530983.0566996182</v>
      </c>
      <c r="M340" s="37">
        <f t="shared" si="57"/>
        <v>3027068.8569464763</v>
      </c>
      <c r="N340" s="41">
        <f>'jan-mai'!M340</f>
        <v>1539416.1739586196</v>
      </c>
      <c r="O340" s="41">
        <f t="shared" si="59"/>
        <v>1487652.6829878567</v>
      </c>
      <c r="P340" s="4"/>
      <c r="Q340" s="4"/>
      <c r="R340" s="4"/>
      <c r="S340" s="4"/>
      <c r="T340" s="4"/>
    </row>
    <row r="341" spans="1:20" s="34" customFormat="1" x14ac:dyDescent="0.3">
      <c r="A341" s="33">
        <v>1743</v>
      </c>
      <c r="B341" s="34" t="s">
        <v>393</v>
      </c>
      <c r="C341" s="36">
        <v>14131</v>
      </c>
      <c r="D341" s="36">
        <v>1252</v>
      </c>
      <c r="E341" s="37">
        <f t="shared" si="51"/>
        <v>11286.741214057509</v>
      </c>
      <c r="F341" s="38">
        <f t="shared" si="58"/>
        <v>0.69452056676026919</v>
      </c>
      <c r="G341" s="39">
        <f t="shared" si="52"/>
        <v>2978.6308491428003</v>
      </c>
      <c r="H341" s="39">
        <f t="shared" si="53"/>
        <v>1168.7452533079572</v>
      </c>
      <c r="I341" s="37">
        <f t="shared" si="54"/>
        <v>4147.3761024507576</v>
      </c>
      <c r="J341" s="40">
        <f t="shared" si="60"/>
        <v>-202.45648845043868</v>
      </c>
      <c r="K341" s="37">
        <f t="shared" si="55"/>
        <v>3944.9196140003187</v>
      </c>
      <c r="L341" s="37">
        <f t="shared" si="56"/>
        <v>5192514.8802683484</v>
      </c>
      <c r="M341" s="37">
        <f t="shared" si="57"/>
        <v>4939039.3567283992</v>
      </c>
      <c r="N341" s="41">
        <f>'jan-mai'!M341</f>
        <v>4151077.6616296466</v>
      </c>
      <c r="O341" s="41">
        <f t="shared" si="59"/>
        <v>787961.69509875262</v>
      </c>
      <c r="P341" s="4"/>
      <c r="Q341" s="4"/>
      <c r="R341" s="4"/>
      <c r="S341" s="4"/>
      <c r="T341" s="4"/>
    </row>
    <row r="342" spans="1:20" s="34" customFormat="1" x14ac:dyDescent="0.3">
      <c r="A342" s="33">
        <v>1744</v>
      </c>
      <c r="B342" s="34" t="s">
        <v>394</v>
      </c>
      <c r="C342" s="36">
        <v>45253</v>
      </c>
      <c r="D342" s="36">
        <v>3751</v>
      </c>
      <c r="E342" s="37">
        <f t="shared" si="51"/>
        <v>12064.249533457745</v>
      </c>
      <c r="F342" s="38">
        <f t="shared" si="58"/>
        <v>0.74236391750336217</v>
      </c>
      <c r="G342" s="39">
        <f t="shared" si="52"/>
        <v>2512.1258575026586</v>
      </c>
      <c r="H342" s="39">
        <f t="shared" si="53"/>
        <v>896.61734151787448</v>
      </c>
      <c r="I342" s="37">
        <f t="shared" si="54"/>
        <v>3408.7431990205332</v>
      </c>
      <c r="J342" s="40">
        <f t="shared" si="60"/>
        <v>-202.45648845043868</v>
      </c>
      <c r="K342" s="37">
        <f t="shared" si="55"/>
        <v>3206.2867105700943</v>
      </c>
      <c r="L342" s="37">
        <f t="shared" si="56"/>
        <v>12786195.73952602</v>
      </c>
      <c r="M342" s="37">
        <f t="shared" si="57"/>
        <v>12026781.451348424</v>
      </c>
      <c r="N342" s="41">
        <f>'jan-mai'!M342</f>
        <v>10265169.93512205</v>
      </c>
      <c r="O342" s="41">
        <f t="shared" si="59"/>
        <v>1761611.5162263736</v>
      </c>
      <c r="P342" s="4"/>
      <c r="Q342" s="4"/>
      <c r="R342" s="4"/>
      <c r="S342" s="4"/>
      <c r="T342" s="4"/>
    </row>
    <row r="343" spans="1:20" s="34" customFormat="1" x14ac:dyDescent="0.3">
      <c r="A343" s="33">
        <v>1748</v>
      </c>
      <c r="B343" s="34" t="s">
        <v>395</v>
      </c>
      <c r="C343" s="36">
        <v>6502</v>
      </c>
      <c r="D343" s="36">
        <v>630</v>
      </c>
      <c r="E343" s="37">
        <f t="shared" si="51"/>
        <v>10320.63492063492</v>
      </c>
      <c r="F343" s="38">
        <f t="shared" si="58"/>
        <v>0.63507199097270528</v>
      </c>
      <c r="G343" s="39">
        <f t="shared" si="52"/>
        <v>3558.2946251963535</v>
      </c>
      <c r="H343" s="39">
        <f t="shared" si="53"/>
        <v>1506.8824560058631</v>
      </c>
      <c r="I343" s="37">
        <f t="shared" si="54"/>
        <v>5065.1770812022169</v>
      </c>
      <c r="J343" s="40">
        <f t="shared" si="60"/>
        <v>-202.45648845043868</v>
      </c>
      <c r="K343" s="37">
        <f t="shared" si="55"/>
        <v>4862.720592751778</v>
      </c>
      <c r="L343" s="37">
        <f t="shared" si="56"/>
        <v>3191061.5611573965</v>
      </c>
      <c r="M343" s="37">
        <f t="shared" si="57"/>
        <v>3063513.9734336203</v>
      </c>
      <c r="N343" s="41">
        <f>'jan-mai'!M343</f>
        <v>2546244.2706283359</v>
      </c>
      <c r="O343" s="41">
        <f t="shared" si="59"/>
        <v>517269.70280528441</v>
      </c>
      <c r="P343" s="4"/>
      <c r="Q343" s="4"/>
      <c r="R343" s="4"/>
      <c r="S343" s="4"/>
      <c r="T343" s="4"/>
    </row>
    <row r="344" spans="1:20" s="34" customFormat="1" x14ac:dyDescent="0.3">
      <c r="A344" s="33">
        <v>1749</v>
      </c>
      <c r="B344" s="34" t="s">
        <v>396</v>
      </c>
      <c r="C344" s="36">
        <v>13913</v>
      </c>
      <c r="D344" s="36">
        <v>1119</v>
      </c>
      <c r="E344" s="37">
        <f t="shared" si="51"/>
        <v>12433.422698838249</v>
      </c>
      <c r="F344" s="38">
        <f t="shared" si="58"/>
        <v>0.76508069209667073</v>
      </c>
      <c r="G344" s="39">
        <f t="shared" si="52"/>
        <v>2290.6219582743565</v>
      </c>
      <c r="H344" s="39">
        <f t="shared" si="53"/>
        <v>767.40673363469818</v>
      </c>
      <c r="I344" s="37">
        <f t="shared" si="54"/>
        <v>3058.0286919090549</v>
      </c>
      <c r="J344" s="40">
        <f t="shared" si="60"/>
        <v>-202.45648845043868</v>
      </c>
      <c r="K344" s="37">
        <f t="shared" si="55"/>
        <v>2855.5722034586161</v>
      </c>
      <c r="L344" s="37">
        <f t="shared" si="56"/>
        <v>3421934.1062462325</v>
      </c>
      <c r="M344" s="37">
        <f t="shared" si="57"/>
        <v>3195385.2956701913</v>
      </c>
      <c r="N344" s="41">
        <f>'jan-mai'!M344</f>
        <v>2844290.5378303304</v>
      </c>
      <c r="O344" s="41">
        <f t="shared" si="59"/>
        <v>351094.75783986086</v>
      </c>
      <c r="P344" s="4"/>
      <c r="Q344" s="4"/>
      <c r="R344" s="4"/>
      <c r="S344" s="4"/>
      <c r="T344" s="4"/>
    </row>
    <row r="345" spans="1:20" s="34" customFormat="1" x14ac:dyDescent="0.3">
      <c r="A345" s="33">
        <v>1750</v>
      </c>
      <c r="B345" s="34" t="s">
        <v>397</v>
      </c>
      <c r="C345" s="36">
        <v>57407</v>
      </c>
      <c r="D345" s="36">
        <v>4363</v>
      </c>
      <c r="E345" s="37">
        <f t="shared" si="51"/>
        <v>13157.689663075866</v>
      </c>
      <c r="F345" s="38">
        <f t="shared" si="58"/>
        <v>0.80964787875826838</v>
      </c>
      <c r="G345" s="39">
        <f t="shared" si="52"/>
        <v>1856.0617797317864</v>
      </c>
      <c r="H345" s="39">
        <f t="shared" si="53"/>
        <v>513.91329615153234</v>
      </c>
      <c r="I345" s="37">
        <f t="shared" si="54"/>
        <v>2369.9750758833188</v>
      </c>
      <c r="J345" s="40">
        <f t="shared" si="60"/>
        <v>-202.45648845043868</v>
      </c>
      <c r="K345" s="37">
        <f t="shared" si="55"/>
        <v>2167.5185874328799</v>
      </c>
      <c r="L345" s="37">
        <f t="shared" si="56"/>
        <v>10340201.256078919</v>
      </c>
      <c r="M345" s="37">
        <f t="shared" si="57"/>
        <v>9456883.5969696548</v>
      </c>
      <c r="N345" s="41">
        <f>'jan-mai'!M345</f>
        <v>8229177.2265895791</v>
      </c>
      <c r="O345" s="41">
        <f t="shared" si="59"/>
        <v>1227706.3703800756</v>
      </c>
      <c r="P345" s="4"/>
      <c r="Q345" s="4"/>
      <c r="R345" s="4"/>
      <c r="S345" s="4"/>
      <c r="T345" s="4"/>
    </row>
    <row r="346" spans="1:20" s="34" customFormat="1" x14ac:dyDescent="0.3">
      <c r="A346" s="33">
        <v>1751</v>
      </c>
      <c r="B346" s="34" t="s">
        <v>398</v>
      </c>
      <c r="C346" s="36">
        <v>60166</v>
      </c>
      <c r="D346" s="36">
        <v>5081</v>
      </c>
      <c r="E346" s="37">
        <f t="shared" si="51"/>
        <v>11841.369809092699</v>
      </c>
      <c r="F346" s="38">
        <f t="shared" si="58"/>
        <v>0.7286491924512285</v>
      </c>
      <c r="G346" s="39">
        <f t="shared" si="52"/>
        <v>2645.853692121686</v>
      </c>
      <c r="H346" s="39">
        <f t="shared" si="53"/>
        <v>974.62524504564055</v>
      </c>
      <c r="I346" s="37">
        <f t="shared" si="54"/>
        <v>3620.4789371673264</v>
      </c>
      <c r="J346" s="40">
        <f t="shared" si="60"/>
        <v>-202.45648845043868</v>
      </c>
      <c r="K346" s="37">
        <f t="shared" si="55"/>
        <v>3418.0224487168875</v>
      </c>
      <c r="L346" s="37">
        <f t="shared" si="56"/>
        <v>18395653.479747187</v>
      </c>
      <c r="M346" s="37">
        <f t="shared" si="57"/>
        <v>17366972.061930507</v>
      </c>
      <c r="N346" s="41">
        <f>'jan-mai'!M346</f>
        <v>14685191.173115201</v>
      </c>
      <c r="O346" s="41">
        <f t="shared" si="59"/>
        <v>2681780.8888153061</v>
      </c>
      <c r="P346" s="4"/>
      <c r="Q346" s="4"/>
      <c r="R346" s="4"/>
      <c r="S346" s="4"/>
      <c r="T346" s="4"/>
    </row>
    <row r="347" spans="1:20" s="34" customFormat="1" x14ac:dyDescent="0.3">
      <c r="A347" s="33">
        <v>1755</v>
      </c>
      <c r="B347" s="34" t="s">
        <v>399</v>
      </c>
      <c r="C347" s="36">
        <v>6509</v>
      </c>
      <c r="D347" s="36">
        <v>574</v>
      </c>
      <c r="E347" s="37">
        <f t="shared" si="51"/>
        <v>11339.721254355401</v>
      </c>
      <c r="F347" s="38">
        <f t="shared" si="58"/>
        <v>0.69778065104118148</v>
      </c>
      <c r="G347" s="39">
        <f t="shared" si="52"/>
        <v>2946.8428249640647</v>
      </c>
      <c r="H347" s="39">
        <f t="shared" si="53"/>
        <v>1150.2022392036947</v>
      </c>
      <c r="I347" s="37">
        <f t="shared" si="54"/>
        <v>4097.0450641677598</v>
      </c>
      <c r="J347" s="40">
        <f t="shared" si="60"/>
        <v>-202.45648845043868</v>
      </c>
      <c r="K347" s="37">
        <f t="shared" si="55"/>
        <v>3894.588575717321</v>
      </c>
      <c r="L347" s="37">
        <f t="shared" si="56"/>
        <v>2351703.866832294</v>
      </c>
      <c r="M347" s="37">
        <f t="shared" si="57"/>
        <v>2235493.8424617425</v>
      </c>
      <c r="N347" s="41">
        <f>'jan-mai'!M347</f>
        <v>1840668.1132391514</v>
      </c>
      <c r="O347" s="41">
        <f t="shared" si="59"/>
        <v>394825.72922259104</v>
      </c>
      <c r="P347" s="4"/>
      <c r="Q347" s="4"/>
      <c r="R347" s="4"/>
      <c r="S347" s="4"/>
      <c r="T347" s="4"/>
    </row>
    <row r="348" spans="1:20" s="34" customFormat="1" x14ac:dyDescent="0.3">
      <c r="A348" s="33">
        <v>1756</v>
      </c>
      <c r="B348" s="34" t="s">
        <v>400</v>
      </c>
      <c r="C348" s="36">
        <v>84547</v>
      </c>
      <c r="D348" s="36">
        <v>6770</v>
      </c>
      <c r="E348" s="37">
        <f t="shared" si="51"/>
        <v>12488.47858197932</v>
      </c>
      <c r="F348" s="38">
        <f t="shared" si="58"/>
        <v>0.76846851170176622</v>
      </c>
      <c r="G348" s="39">
        <f t="shared" si="52"/>
        <v>2257.588428389714</v>
      </c>
      <c r="H348" s="39">
        <f t="shared" si="53"/>
        <v>748.13717453532342</v>
      </c>
      <c r="I348" s="37">
        <f t="shared" si="54"/>
        <v>3005.7256029250375</v>
      </c>
      <c r="J348" s="40">
        <f t="shared" si="60"/>
        <v>-202.45648845043868</v>
      </c>
      <c r="K348" s="37">
        <f t="shared" si="55"/>
        <v>2803.2691144745986</v>
      </c>
      <c r="L348" s="37">
        <f t="shared" si="56"/>
        <v>20348762.331802502</v>
      </c>
      <c r="M348" s="37">
        <f t="shared" si="57"/>
        <v>18978131.904993031</v>
      </c>
      <c r="N348" s="41">
        <f>'jan-mai'!M348</f>
        <v>16051819.384371173</v>
      </c>
      <c r="O348" s="41">
        <f t="shared" si="59"/>
        <v>2926312.5206218585</v>
      </c>
      <c r="P348" s="4"/>
      <c r="Q348" s="4"/>
      <c r="R348" s="4"/>
      <c r="S348" s="4"/>
      <c r="T348" s="4"/>
    </row>
    <row r="349" spans="1:20" s="34" customFormat="1" x14ac:dyDescent="0.3">
      <c r="A349" s="33">
        <v>1804</v>
      </c>
      <c r="B349" s="34" t="s">
        <v>401</v>
      </c>
      <c r="C349" s="36">
        <v>770153</v>
      </c>
      <c r="D349" s="36">
        <v>50185</v>
      </c>
      <c r="E349" s="37">
        <f t="shared" si="51"/>
        <v>15346.278768556342</v>
      </c>
      <c r="F349" s="38">
        <f t="shared" si="58"/>
        <v>0.94432095375094061</v>
      </c>
      <c r="G349" s="39">
        <f t="shared" si="52"/>
        <v>542.90831644350067</v>
      </c>
      <c r="H349" s="39">
        <f t="shared" si="53"/>
        <v>0</v>
      </c>
      <c r="I349" s="37">
        <f t="shared" si="54"/>
        <v>542.90831644350067</v>
      </c>
      <c r="J349" s="40">
        <f t="shared" si="60"/>
        <v>-202.45648845043868</v>
      </c>
      <c r="K349" s="37">
        <f t="shared" si="55"/>
        <v>340.45182799306201</v>
      </c>
      <c r="L349" s="37">
        <f t="shared" si="56"/>
        <v>27245853.860717081</v>
      </c>
      <c r="M349" s="37">
        <f t="shared" si="57"/>
        <v>17085574.987831816</v>
      </c>
      <c r="N349" s="41">
        <f>'jan-mai'!M349</f>
        <v>13275791.909420831</v>
      </c>
      <c r="O349" s="41">
        <f t="shared" si="59"/>
        <v>3809783.0784109849</v>
      </c>
      <c r="P349" s="4"/>
      <c r="Q349" s="4"/>
      <c r="R349" s="4"/>
      <c r="S349" s="4"/>
      <c r="T349" s="4"/>
    </row>
    <row r="350" spans="1:20" s="34" customFormat="1" x14ac:dyDescent="0.3">
      <c r="A350" s="33">
        <v>1805</v>
      </c>
      <c r="B350" s="34" t="s">
        <v>402</v>
      </c>
      <c r="C350" s="36">
        <v>275599</v>
      </c>
      <c r="D350" s="36">
        <v>18853</v>
      </c>
      <c r="E350" s="37">
        <f t="shared" si="51"/>
        <v>14618.310083275872</v>
      </c>
      <c r="F350" s="38">
        <f t="shared" si="58"/>
        <v>0.89952598465436784</v>
      </c>
      <c r="G350" s="39">
        <f t="shared" si="52"/>
        <v>979.68952761178252</v>
      </c>
      <c r="H350" s="39">
        <f t="shared" si="53"/>
        <v>2.6961490815301659</v>
      </c>
      <c r="I350" s="37">
        <f t="shared" si="54"/>
        <v>982.38567669331269</v>
      </c>
      <c r="J350" s="40">
        <f t="shared" si="60"/>
        <v>-202.45648845043868</v>
      </c>
      <c r="K350" s="37">
        <f t="shared" si="55"/>
        <v>779.92918824287403</v>
      </c>
      <c r="L350" s="37">
        <f t="shared" si="56"/>
        <v>18520917.162699025</v>
      </c>
      <c r="M350" s="37">
        <f t="shared" si="57"/>
        <v>14704004.985942904</v>
      </c>
      <c r="N350" s="41">
        <f>'jan-mai'!M350</f>
        <v>12266595.45104132</v>
      </c>
      <c r="O350" s="41">
        <f t="shared" si="59"/>
        <v>2437409.5349015836</v>
      </c>
      <c r="P350" s="4"/>
      <c r="Q350" s="4"/>
      <c r="R350" s="4"/>
      <c r="S350" s="4"/>
      <c r="T350" s="4"/>
    </row>
    <row r="351" spans="1:20" s="34" customFormat="1" x14ac:dyDescent="0.3">
      <c r="A351" s="33">
        <v>1811</v>
      </c>
      <c r="B351" s="34" t="s">
        <v>403</v>
      </c>
      <c r="C351" s="36">
        <v>22461</v>
      </c>
      <c r="D351" s="36">
        <v>1482</v>
      </c>
      <c r="E351" s="37">
        <f t="shared" si="51"/>
        <v>15155.87044534413</v>
      </c>
      <c r="F351" s="38">
        <f t="shared" si="58"/>
        <v>0.93260433032127332</v>
      </c>
      <c r="G351" s="39">
        <f t="shared" si="52"/>
        <v>657.15331037082797</v>
      </c>
      <c r="H351" s="39">
        <f t="shared" si="53"/>
        <v>0</v>
      </c>
      <c r="I351" s="37">
        <f t="shared" si="54"/>
        <v>657.15331037082797</v>
      </c>
      <c r="J351" s="40">
        <f t="shared" si="60"/>
        <v>-202.45648845043868</v>
      </c>
      <c r="K351" s="37">
        <f t="shared" si="55"/>
        <v>454.69682192038931</v>
      </c>
      <c r="L351" s="37">
        <f t="shared" si="56"/>
        <v>973901.20596956706</v>
      </c>
      <c r="M351" s="37">
        <f t="shared" si="57"/>
        <v>673860.69008601701</v>
      </c>
      <c r="N351" s="41">
        <f>'jan-mai'!M351</f>
        <v>-196068.51031659482</v>
      </c>
      <c r="O351" s="41">
        <f t="shared" si="59"/>
        <v>869929.20040261187</v>
      </c>
      <c r="P351" s="4"/>
      <c r="Q351" s="4"/>
      <c r="R351" s="4"/>
      <c r="S351" s="4"/>
      <c r="T351" s="4"/>
    </row>
    <row r="352" spans="1:20" s="34" customFormat="1" x14ac:dyDescent="0.3">
      <c r="A352" s="33">
        <v>1812</v>
      </c>
      <c r="B352" s="34" t="s">
        <v>404</v>
      </c>
      <c r="C352" s="36">
        <v>23200</v>
      </c>
      <c r="D352" s="36">
        <v>2063</v>
      </c>
      <c r="E352" s="37">
        <f t="shared" si="51"/>
        <v>11245.758603974795</v>
      </c>
      <c r="F352" s="38">
        <f t="shared" si="58"/>
        <v>0.6919987347237101</v>
      </c>
      <c r="G352" s="39">
        <f t="shared" si="52"/>
        <v>3003.2204151924288</v>
      </c>
      <c r="H352" s="39">
        <f t="shared" si="53"/>
        <v>1183.089166836907</v>
      </c>
      <c r="I352" s="37">
        <f t="shared" si="54"/>
        <v>4186.3095820293356</v>
      </c>
      <c r="J352" s="40">
        <f t="shared" si="60"/>
        <v>-202.45648845043868</v>
      </c>
      <c r="K352" s="37">
        <f t="shared" si="55"/>
        <v>3983.8530935788967</v>
      </c>
      <c r="L352" s="37">
        <f t="shared" si="56"/>
        <v>8636356.6677265186</v>
      </c>
      <c r="M352" s="37">
        <f t="shared" si="57"/>
        <v>8218688.9320532642</v>
      </c>
      <c r="N352" s="41">
        <f>'jan-mai'!M352</f>
        <v>6575074.3338194573</v>
      </c>
      <c r="O352" s="41">
        <f t="shared" si="59"/>
        <v>1643614.5982338069</v>
      </c>
      <c r="P352" s="4"/>
      <c r="Q352" s="4"/>
      <c r="R352" s="4"/>
      <c r="S352" s="4"/>
      <c r="T352" s="4"/>
    </row>
    <row r="353" spans="1:20" s="34" customFormat="1" x14ac:dyDescent="0.3">
      <c r="A353" s="33">
        <v>1813</v>
      </c>
      <c r="B353" s="34" t="s">
        <v>405</v>
      </c>
      <c r="C353" s="36">
        <v>102350</v>
      </c>
      <c r="D353" s="36">
        <v>7934</v>
      </c>
      <c r="E353" s="37">
        <f t="shared" si="51"/>
        <v>12900.17645576002</v>
      </c>
      <c r="F353" s="38">
        <f t="shared" si="58"/>
        <v>0.79380201011458029</v>
      </c>
      <c r="G353" s="39">
        <f t="shared" si="52"/>
        <v>2010.5697041212936</v>
      </c>
      <c r="H353" s="39">
        <f t="shared" si="53"/>
        <v>604.04291871207829</v>
      </c>
      <c r="I353" s="37">
        <f t="shared" si="54"/>
        <v>2614.6126228333719</v>
      </c>
      <c r="J353" s="40">
        <f t="shared" si="60"/>
        <v>-202.45648845043868</v>
      </c>
      <c r="K353" s="37">
        <f t="shared" si="55"/>
        <v>2412.156134382933</v>
      </c>
      <c r="L353" s="37">
        <f t="shared" si="56"/>
        <v>20744336.549559973</v>
      </c>
      <c r="M353" s="37">
        <f t="shared" si="57"/>
        <v>19138046.770194191</v>
      </c>
      <c r="N353" s="41">
        <f>'jan-mai'!M353</f>
        <v>15175927.370103529</v>
      </c>
      <c r="O353" s="41">
        <f t="shared" si="59"/>
        <v>3962119.4000906628</v>
      </c>
      <c r="P353" s="4"/>
      <c r="Q353" s="4"/>
      <c r="R353" s="4"/>
      <c r="S353" s="4"/>
      <c r="T353" s="4"/>
    </row>
    <row r="354" spans="1:20" s="34" customFormat="1" x14ac:dyDescent="0.3">
      <c r="A354" s="33">
        <v>1815</v>
      </c>
      <c r="B354" s="34" t="s">
        <v>406</v>
      </c>
      <c r="C354" s="36">
        <v>13996</v>
      </c>
      <c r="D354" s="36">
        <v>1225</v>
      </c>
      <c r="E354" s="37">
        <f t="shared" si="51"/>
        <v>11425.306122448979</v>
      </c>
      <c r="F354" s="38">
        <f t="shared" si="58"/>
        <v>0.70304704724599765</v>
      </c>
      <c r="G354" s="39">
        <f t="shared" si="52"/>
        <v>2895.4919041079179</v>
      </c>
      <c r="H354" s="39">
        <f t="shared" si="53"/>
        <v>1120.2475353709424</v>
      </c>
      <c r="I354" s="37">
        <f t="shared" si="54"/>
        <v>4015.7394394788603</v>
      </c>
      <c r="J354" s="40">
        <f t="shared" si="60"/>
        <v>-202.45648845043868</v>
      </c>
      <c r="K354" s="37">
        <f t="shared" si="55"/>
        <v>3813.2829510284214</v>
      </c>
      <c r="L354" s="37">
        <f t="shared" si="56"/>
        <v>4919280.8133616038</v>
      </c>
      <c r="M354" s="37">
        <f t="shared" si="57"/>
        <v>4671271.6150098164</v>
      </c>
      <c r="N354" s="41">
        <f>'jan-mai'!M354</f>
        <v>3997547.1928884326</v>
      </c>
      <c r="O354" s="41">
        <f t="shared" si="59"/>
        <v>673724.42212138372</v>
      </c>
      <c r="P354" s="4"/>
      <c r="Q354" s="4"/>
      <c r="R354" s="4"/>
      <c r="S354" s="4"/>
      <c r="T354" s="4"/>
    </row>
    <row r="355" spans="1:20" s="34" customFormat="1" x14ac:dyDescent="0.3">
      <c r="A355" s="33">
        <v>1816</v>
      </c>
      <c r="B355" s="34" t="s">
        <v>407</v>
      </c>
      <c r="C355" s="36">
        <v>5733</v>
      </c>
      <c r="D355" s="36">
        <v>510</v>
      </c>
      <c r="E355" s="37">
        <f t="shared" si="51"/>
        <v>11241.176470588236</v>
      </c>
      <c r="F355" s="38">
        <f t="shared" si="58"/>
        <v>0.69171677682140253</v>
      </c>
      <c r="G355" s="39">
        <f t="shared" si="52"/>
        <v>3005.9696952243639</v>
      </c>
      <c r="H355" s="39">
        <f t="shared" si="53"/>
        <v>1184.6929135222026</v>
      </c>
      <c r="I355" s="37">
        <f t="shared" si="54"/>
        <v>4190.6626087465665</v>
      </c>
      <c r="J355" s="40">
        <f t="shared" si="60"/>
        <v>-202.45648845043868</v>
      </c>
      <c r="K355" s="37">
        <f t="shared" si="55"/>
        <v>3988.2061202961277</v>
      </c>
      <c r="L355" s="37">
        <f t="shared" si="56"/>
        <v>2137237.9304607487</v>
      </c>
      <c r="M355" s="37">
        <f t="shared" si="57"/>
        <v>2033985.1213510251</v>
      </c>
      <c r="N355" s="41">
        <f>'jan-mai'!M355</f>
        <v>1593031.0762229394</v>
      </c>
      <c r="O355" s="41">
        <f t="shared" si="59"/>
        <v>440954.04512808565</v>
      </c>
      <c r="P355" s="4"/>
      <c r="Q355" s="4"/>
      <c r="R355" s="4"/>
      <c r="S355" s="4"/>
      <c r="T355" s="4"/>
    </row>
    <row r="356" spans="1:20" s="34" customFormat="1" x14ac:dyDescent="0.3">
      <c r="A356" s="33">
        <v>1818</v>
      </c>
      <c r="B356" s="34" t="s">
        <v>322</v>
      </c>
      <c r="C356" s="36">
        <v>24326</v>
      </c>
      <c r="D356" s="36">
        <v>1737</v>
      </c>
      <c r="E356" s="37">
        <f t="shared" si="51"/>
        <v>14004.605641911341</v>
      </c>
      <c r="F356" s="38">
        <f t="shared" si="58"/>
        <v>0.86176217414820311</v>
      </c>
      <c r="G356" s="39">
        <f t="shared" si="52"/>
        <v>1347.9121924305011</v>
      </c>
      <c r="H356" s="39">
        <f t="shared" si="53"/>
        <v>217.49270355911594</v>
      </c>
      <c r="I356" s="37">
        <f t="shared" si="54"/>
        <v>1565.404895989617</v>
      </c>
      <c r="J356" s="40">
        <f t="shared" si="60"/>
        <v>-202.45648845043868</v>
      </c>
      <c r="K356" s="37">
        <f t="shared" si="55"/>
        <v>1362.9484075391783</v>
      </c>
      <c r="L356" s="37">
        <f t="shared" si="56"/>
        <v>2719108.3043339648</v>
      </c>
      <c r="M356" s="37">
        <f t="shared" si="57"/>
        <v>2367441.3838955527</v>
      </c>
      <c r="N356" s="41">
        <f>'jan-mai'!M356</f>
        <v>2644143.4890181278</v>
      </c>
      <c r="O356" s="41">
        <f t="shared" si="59"/>
        <v>-276702.10512257507</v>
      </c>
      <c r="P356" s="4"/>
      <c r="Q356" s="4"/>
      <c r="R356" s="4"/>
      <c r="S356" s="4"/>
      <c r="T356" s="4"/>
    </row>
    <row r="357" spans="1:20" s="34" customFormat="1" x14ac:dyDescent="0.3">
      <c r="A357" s="33">
        <v>1820</v>
      </c>
      <c r="B357" s="34" t="s">
        <v>408</v>
      </c>
      <c r="C357" s="36">
        <v>97269</v>
      </c>
      <c r="D357" s="36">
        <v>7454</v>
      </c>
      <c r="E357" s="37">
        <f t="shared" si="51"/>
        <v>13049.235309900725</v>
      </c>
      <c r="F357" s="38">
        <f t="shared" si="58"/>
        <v>0.80297422713409528</v>
      </c>
      <c r="G357" s="39">
        <f t="shared" si="52"/>
        <v>1921.1343916368705</v>
      </c>
      <c r="H357" s="39">
        <f t="shared" si="53"/>
        <v>551.87231976283147</v>
      </c>
      <c r="I357" s="37">
        <f t="shared" si="54"/>
        <v>2473.006711399702</v>
      </c>
      <c r="J357" s="40">
        <f t="shared" si="60"/>
        <v>-202.45648845043868</v>
      </c>
      <c r="K357" s="37">
        <f t="shared" si="55"/>
        <v>2270.5502229492631</v>
      </c>
      <c r="L357" s="37">
        <f t="shared" si="56"/>
        <v>18433792.026773378</v>
      </c>
      <c r="M357" s="37">
        <f t="shared" si="57"/>
        <v>16924681.361863807</v>
      </c>
      <c r="N357" s="41">
        <f>'jan-mai'!M357</f>
        <v>14954074.592481935</v>
      </c>
      <c r="O357" s="41">
        <f t="shared" si="59"/>
        <v>1970606.7693818714</v>
      </c>
      <c r="P357" s="4"/>
      <c r="Q357" s="4"/>
      <c r="R357" s="4"/>
      <c r="S357" s="4"/>
      <c r="T357" s="4"/>
    </row>
    <row r="358" spans="1:20" s="34" customFormat="1" x14ac:dyDescent="0.3">
      <c r="A358" s="33">
        <v>1822</v>
      </c>
      <c r="B358" s="34" t="s">
        <v>409</v>
      </c>
      <c r="C358" s="36">
        <v>23332</v>
      </c>
      <c r="D358" s="36">
        <v>2188</v>
      </c>
      <c r="E358" s="37">
        <f t="shared" si="51"/>
        <v>10663.6197440585</v>
      </c>
      <c r="F358" s="38">
        <f t="shared" si="58"/>
        <v>0.65617728695110755</v>
      </c>
      <c r="G358" s="39">
        <f t="shared" si="52"/>
        <v>3352.5037311422057</v>
      </c>
      <c r="H358" s="39">
        <f t="shared" si="53"/>
        <v>1386.8377678076101</v>
      </c>
      <c r="I358" s="37">
        <f t="shared" si="54"/>
        <v>4739.341498949816</v>
      </c>
      <c r="J358" s="40">
        <f t="shared" si="60"/>
        <v>-202.45648845043868</v>
      </c>
      <c r="K358" s="37">
        <f t="shared" si="55"/>
        <v>4536.8850104993771</v>
      </c>
      <c r="L358" s="37">
        <f t="shared" si="56"/>
        <v>10369679.199702198</v>
      </c>
      <c r="M358" s="37">
        <f t="shared" si="57"/>
        <v>9926704.4029726367</v>
      </c>
      <c r="N358" s="41">
        <f>'jan-mai'!M358</f>
        <v>7963600.5779917482</v>
      </c>
      <c r="O358" s="41">
        <f t="shared" si="59"/>
        <v>1963103.8249808885</v>
      </c>
      <c r="P358" s="4"/>
      <c r="Q358" s="4"/>
      <c r="R358" s="4"/>
      <c r="S358" s="4"/>
      <c r="T358" s="4"/>
    </row>
    <row r="359" spans="1:20" s="34" customFormat="1" x14ac:dyDescent="0.3">
      <c r="A359" s="33">
        <v>1824</v>
      </c>
      <c r="B359" s="34" t="s">
        <v>410</v>
      </c>
      <c r="C359" s="36">
        <v>174346</v>
      </c>
      <c r="D359" s="36">
        <v>13352</v>
      </c>
      <c r="E359" s="37">
        <f t="shared" si="51"/>
        <v>13057.669263031756</v>
      </c>
      <c r="F359" s="38">
        <f t="shared" si="58"/>
        <v>0.80349320367457777</v>
      </c>
      <c r="G359" s="39">
        <f t="shared" si="52"/>
        <v>1916.0740197582522</v>
      </c>
      <c r="H359" s="39">
        <f t="shared" si="53"/>
        <v>548.92043616697083</v>
      </c>
      <c r="I359" s="37">
        <f t="shared" si="54"/>
        <v>2464.9944559252231</v>
      </c>
      <c r="J359" s="40">
        <f t="shared" si="60"/>
        <v>-202.45648845043868</v>
      </c>
      <c r="K359" s="37">
        <f t="shared" si="55"/>
        <v>2262.5379674747842</v>
      </c>
      <c r="L359" s="37">
        <f t="shared" si="56"/>
        <v>32912605.975513577</v>
      </c>
      <c r="M359" s="37">
        <f t="shared" si="57"/>
        <v>30209406.941723317</v>
      </c>
      <c r="N359" s="41">
        <f>'jan-mai'!M359</f>
        <v>24275608.097507212</v>
      </c>
      <c r="O359" s="41">
        <f t="shared" si="59"/>
        <v>5933798.8442161046</v>
      </c>
      <c r="P359" s="4"/>
      <c r="Q359" s="4"/>
      <c r="R359" s="4"/>
      <c r="S359" s="4"/>
      <c r="T359" s="4"/>
    </row>
    <row r="360" spans="1:20" s="34" customFormat="1" x14ac:dyDescent="0.3">
      <c r="A360" s="33">
        <v>1825</v>
      </c>
      <c r="B360" s="34" t="s">
        <v>411</v>
      </c>
      <c r="C360" s="36">
        <v>18531</v>
      </c>
      <c r="D360" s="36">
        <v>1458</v>
      </c>
      <c r="E360" s="37">
        <f t="shared" si="51"/>
        <v>12709.876543209877</v>
      </c>
      <c r="F360" s="38">
        <f t="shared" si="58"/>
        <v>0.78209205764804002</v>
      </c>
      <c r="G360" s="39">
        <f t="shared" si="52"/>
        <v>2124.7496516513793</v>
      </c>
      <c r="H360" s="39">
        <f t="shared" si="53"/>
        <v>670.64788810462824</v>
      </c>
      <c r="I360" s="37">
        <f t="shared" si="54"/>
        <v>2795.3975397560075</v>
      </c>
      <c r="J360" s="40">
        <f t="shared" si="60"/>
        <v>-202.45648845043868</v>
      </c>
      <c r="K360" s="37">
        <f t="shared" si="55"/>
        <v>2592.9410513055686</v>
      </c>
      <c r="L360" s="37">
        <f t="shared" si="56"/>
        <v>4075689.612964259</v>
      </c>
      <c r="M360" s="37">
        <f t="shared" si="57"/>
        <v>3780508.0528035192</v>
      </c>
      <c r="N360" s="41">
        <f>'jan-mai'!M360</f>
        <v>2968745.3120255787</v>
      </c>
      <c r="O360" s="41">
        <f t="shared" si="59"/>
        <v>811762.74077794049</v>
      </c>
      <c r="P360" s="4"/>
      <c r="Q360" s="4"/>
      <c r="R360" s="4"/>
      <c r="S360" s="4"/>
      <c r="T360" s="4"/>
    </row>
    <row r="361" spans="1:20" s="34" customFormat="1" x14ac:dyDescent="0.3">
      <c r="A361" s="33">
        <v>1826</v>
      </c>
      <c r="B361" s="34" t="s">
        <v>412</v>
      </c>
      <c r="C361" s="36">
        <v>17384</v>
      </c>
      <c r="D361" s="36">
        <v>1533</v>
      </c>
      <c r="E361" s="37">
        <f t="shared" si="51"/>
        <v>11339.856490541422</v>
      </c>
      <c r="F361" s="38">
        <f t="shared" si="58"/>
        <v>0.69778897269140638</v>
      </c>
      <c r="G361" s="39">
        <f t="shared" si="52"/>
        <v>2946.7616832524523</v>
      </c>
      <c r="H361" s="39">
        <f t="shared" si="53"/>
        <v>1150.1549065385875</v>
      </c>
      <c r="I361" s="37">
        <f t="shared" si="54"/>
        <v>4096.9165897910398</v>
      </c>
      <c r="J361" s="40">
        <f t="shared" si="60"/>
        <v>-202.45648845043868</v>
      </c>
      <c r="K361" s="37">
        <f t="shared" si="55"/>
        <v>3894.4601013406009</v>
      </c>
      <c r="L361" s="37">
        <f t="shared" si="56"/>
        <v>6280573.1321496638</v>
      </c>
      <c r="M361" s="37">
        <f t="shared" si="57"/>
        <v>5970207.3353551412</v>
      </c>
      <c r="N361" s="41">
        <f>'jan-mai'!M361</f>
        <v>4208841.0585289514</v>
      </c>
      <c r="O361" s="41">
        <f t="shared" si="59"/>
        <v>1761366.2768261898</v>
      </c>
      <c r="P361" s="4"/>
      <c r="Q361" s="4"/>
      <c r="R361" s="4"/>
      <c r="S361" s="4"/>
      <c r="T361" s="4"/>
    </row>
    <row r="362" spans="1:20" s="34" customFormat="1" x14ac:dyDescent="0.3">
      <c r="A362" s="33">
        <v>1827</v>
      </c>
      <c r="B362" s="34" t="s">
        <v>413</v>
      </c>
      <c r="C362" s="36">
        <v>17196</v>
      </c>
      <c r="D362" s="36">
        <v>1407</v>
      </c>
      <c r="E362" s="37">
        <f t="shared" si="51"/>
        <v>12221.748400852879</v>
      </c>
      <c r="F362" s="38">
        <f t="shared" si="58"/>
        <v>0.75205548396819166</v>
      </c>
      <c r="G362" s="39">
        <f t="shared" si="52"/>
        <v>2417.6265370655783</v>
      </c>
      <c r="H362" s="39">
        <f t="shared" si="53"/>
        <v>841.49273792957763</v>
      </c>
      <c r="I362" s="37">
        <f t="shared" si="54"/>
        <v>3259.119274995156</v>
      </c>
      <c r="J362" s="40">
        <f t="shared" si="60"/>
        <v>-202.45648845043868</v>
      </c>
      <c r="K362" s="37">
        <f t="shared" si="55"/>
        <v>3056.6627865447172</v>
      </c>
      <c r="L362" s="37">
        <f t="shared" si="56"/>
        <v>4585580.8199181845</v>
      </c>
      <c r="M362" s="37">
        <f t="shared" si="57"/>
        <v>4300724.5406684168</v>
      </c>
      <c r="N362" s="41">
        <f>'jan-mai'!M362</f>
        <v>3975282.2044032849</v>
      </c>
      <c r="O362" s="41">
        <f t="shared" si="59"/>
        <v>325442.33626513183</v>
      </c>
      <c r="P362" s="4"/>
      <c r="Q362" s="4"/>
      <c r="R362" s="4"/>
      <c r="S362" s="4"/>
      <c r="T362" s="4"/>
    </row>
    <row r="363" spans="1:20" s="34" customFormat="1" x14ac:dyDescent="0.3">
      <c r="A363" s="33">
        <v>1828</v>
      </c>
      <c r="B363" s="34" t="s">
        <v>414</v>
      </c>
      <c r="C363" s="36">
        <v>20456</v>
      </c>
      <c r="D363" s="36">
        <v>1871</v>
      </c>
      <c r="E363" s="37">
        <f t="shared" si="51"/>
        <v>10933.190807055051</v>
      </c>
      <c r="F363" s="38">
        <f t="shared" si="58"/>
        <v>0.6727651260716988</v>
      </c>
      <c r="G363" s="39">
        <f t="shared" si="52"/>
        <v>3190.7610933442752</v>
      </c>
      <c r="H363" s="39">
        <f t="shared" si="53"/>
        <v>1292.4878957588176</v>
      </c>
      <c r="I363" s="37">
        <f t="shared" si="54"/>
        <v>4483.2489891030928</v>
      </c>
      <c r="J363" s="40">
        <f t="shared" si="60"/>
        <v>-202.45648845043868</v>
      </c>
      <c r="K363" s="37">
        <f t="shared" si="55"/>
        <v>4280.7925006526539</v>
      </c>
      <c r="L363" s="37">
        <f t="shared" si="56"/>
        <v>8388158.8586118864</v>
      </c>
      <c r="M363" s="37">
        <f t="shared" si="57"/>
        <v>8009362.7687211158</v>
      </c>
      <c r="N363" s="41">
        <f>'jan-mai'!M363</f>
        <v>6409763.2227708241</v>
      </c>
      <c r="O363" s="41">
        <f t="shared" si="59"/>
        <v>1599599.5459502917</v>
      </c>
      <c r="P363" s="4"/>
      <c r="Q363" s="4"/>
      <c r="R363" s="4"/>
      <c r="S363" s="4"/>
      <c r="T363" s="4"/>
    </row>
    <row r="364" spans="1:20" s="34" customFormat="1" x14ac:dyDescent="0.3">
      <c r="A364" s="33">
        <v>1832</v>
      </c>
      <c r="B364" s="34" t="s">
        <v>415</v>
      </c>
      <c r="C364" s="36">
        <v>82954</v>
      </c>
      <c r="D364" s="36">
        <v>4528</v>
      </c>
      <c r="E364" s="37">
        <f t="shared" si="51"/>
        <v>18320.229681978799</v>
      </c>
      <c r="F364" s="38">
        <f t="shared" si="58"/>
        <v>1.1273206376043159</v>
      </c>
      <c r="G364" s="39">
        <f t="shared" si="52"/>
        <v>-1241.4622316099735</v>
      </c>
      <c r="H364" s="39">
        <f t="shared" si="53"/>
        <v>0</v>
      </c>
      <c r="I364" s="37">
        <f t="shared" si="54"/>
        <v>-1241.4622316099735</v>
      </c>
      <c r="J364" s="40">
        <f t="shared" si="60"/>
        <v>-202.45648845043868</v>
      </c>
      <c r="K364" s="37">
        <f t="shared" si="55"/>
        <v>-1443.9187200604122</v>
      </c>
      <c r="L364" s="37">
        <f t="shared" si="56"/>
        <v>-5621340.9847299596</v>
      </c>
      <c r="M364" s="37">
        <f t="shared" si="57"/>
        <v>-6538063.9644335462</v>
      </c>
      <c r="N364" s="41">
        <f>'jan-mai'!M364</f>
        <v>-8902920.5227486752</v>
      </c>
      <c r="O364" s="41">
        <f t="shared" si="59"/>
        <v>2364856.558315129</v>
      </c>
      <c r="P364" s="4"/>
      <c r="Q364" s="4"/>
      <c r="R364" s="4"/>
      <c r="S364" s="4"/>
      <c r="T364" s="4"/>
    </row>
    <row r="365" spans="1:20" s="34" customFormat="1" x14ac:dyDescent="0.3">
      <c r="A365" s="33">
        <v>1833</v>
      </c>
      <c r="B365" s="34" t="s">
        <v>416</v>
      </c>
      <c r="C365" s="36">
        <v>371417</v>
      </c>
      <c r="D365" s="36">
        <v>26078</v>
      </c>
      <c r="E365" s="37">
        <f t="shared" si="51"/>
        <v>14242.541605951377</v>
      </c>
      <c r="F365" s="38">
        <f t="shared" si="58"/>
        <v>0.87640337283112479</v>
      </c>
      <c r="G365" s="39">
        <f t="shared" si="52"/>
        <v>1205.1506140064794</v>
      </c>
      <c r="H365" s="39">
        <f t="shared" si="53"/>
        <v>134.21511614510328</v>
      </c>
      <c r="I365" s="37">
        <f t="shared" si="54"/>
        <v>1339.3657301515827</v>
      </c>
      <c r="J365" s="40">
        <f t="shared" si="60"/>
        <v>-202.45648845043868</v>
      </c>
      <c r="K365" s="37">
        <f t="shared" si="55"/>
        <v>1136.9092417011441</v>
      </c>
      <c r="L365" s="37">
        <f t="shared" si="56"/>
        <v>34927979.510892972</v>
      </c>
      <c r="M365" s="37">
        <f t="shared" si="57"/>
        <v>29648319.205082435</v>
      </c>
      <c r="N365" s="41">
        <f>'jan-mai'!M365</f>
        <v>18652552.364199605</v>
      </c>
      <c r="O365" s="41">
        <f t="shared" si="59"/>
        <v>10995766.84088283</v>
      </c>
      <c r="P365" s="4"/>
      <c r="Q365" s="4"/>
      <c r="R365" s="4"/>
      <c r="S365" s="4"/>
      <c r="T365" s="4"/>
    </row>
    <row r="366" spans="1:20" s="34" customFormat="1" x14ac:dyDescent="0.3">
      <c r="A366" s="33">
        <v>1834</v>
      </c>
      <c r="B366" s="34" t="s">
        <v>417</v>
      </c>
      <c r="C366" s="36">
        <v>25519</v>
      </c>
      <c r="D366" s="36">
        <v>1917</v>
      </c>
      <c r="E366" s="37">
        <f t="shared" si="51"/>
        <v>13311.945748565468</v>
      </c>
      <c r="F366" s="38">
        <f t="shared" si="58"/>
        <v>0.81913990323979236</v>
      </c>
      <c r="G366" s="39">
        <f t="shared" si="52"/>
        <v>1763.5081284380251</v>
      </c>
      <c r="H366" s="39">
        <f t="shared" si="53"/>
        <v>459.92366623017165</v>
      </c>
      <c r="I366" s="37">
        <f t="shared" si="54"/>
        <v>2223.4317946681967</v>
      </c>
      <c r="J366" s="40">
        <f t="shared" si="60"/>
        <v>-202.45648845043868</v>
      </c>
      <c r="K366" s="37">
        <f t="shared" si="55"/>
        <v>2020.9753062177581</v>
      </c>
      <c r="L366" s="37">
        <f t="shared" si="56"/>
        <v>4262318.7503789328</v>
      </c>
      <c r="M366" s="37">
        <f t="shared" si="57"/>
        <v>3874209.6620194423</v>
      </c>
      <c r="N366" s="41">
        <f>'jan-mai'!M366</f>
        <v>3425113.2806262253</v>
      </c>
      <c r="O366" s="41">
        <f t="shared" si="59"/>
        <v>449096.38139321702</v>
      </c>
      <c r="P366" s="4"/>
      <c r="Q366" s="4"/>
      <c r="R366" s="4"/>
      <c r="S366" s="4"/>
      <c r="T366" s="4"/>
    </row>
    <row r="367" spans="1:20" s="34" customFormat="1" x14ac:dyDescent="0.3">
      <c r="A367" s="33">
        <v>1835</v>
      </c>
      <c r="B367" s="34" t="s">
        <v>418</v>
      </c>
      <c r="C367" s="36">
        <v>6195</v>
      </c>
      <c r="D367" s="36">
        <v>486</v>
      </c>
      <c r="E367" s="37">
        <f t="shared" si="51"/>
        <v>12746.913580246914</v>
      </c>
      <c r="F367" s="38">
        <f t="shared" si="58"/>
        <v>0.78437110201224025</v>
      </c>
      <c r="G367" s="39">
        <f t="shared" si="52"/>
        <v>2102.5274294291576</v>
      </c>
      <c r="H367" s="39">
        <f t="shared" si="53"/>
        <v>657.68492514166553</v>
      </c>
      <c r="I367" s="37">
        <f t="shared" si="54"/>
        <v>2760.2123545708232</v>
      </c>
      <c r="J367" s="40">
        <f t="shared" si="60"/>
        <v>-202.45648845043868</v>
      </c>
      <c r="K367" s="37">
        <f t="shared" si="55"/>
        <v>2557.7558661203843</v>
      </c>
      <c r="L367" s="37">
        <f t="shared" si="56"/>
        <v>1341463.2043214201</v>
      </c>
      <c r="M367" s="37">
        <f t="shared" si="57"/>
        <v>1243069.3509345069</v>
      </c>
      <c r="N367" s="41">
        <f>'jan-mai'!M367</f>
        <v>979448.43734185968</v>
      </c>
      <c r="O367" s="41">
        <f t="shared" si="59"/>
        <v>263620.91359264718</v>
      </c>
      <c r="P367" s="4"/>
      <c r="Q367" s="4"/>
      <c r="R367" s="4"/>
      <c r="S367" s="4"/>
      <c r="T367" s="4"/>
    </row>
    <row r="368" spans="1:20" s="34" customFormat="1" x14ac:dyDescent="0.3">
      <c r="A368" s="33">
        <v>1836</v>
      </c>
      <c r="B368" s="34" t="s">
        <v>419</v>
      </c>
      <c r="C368" s="36">
        <v>14317</v>
      </c>
      <c r="D368" s="36">
        <v>1269</v>
      </c>
      <c r="E368" s="37">
        <f t="shared" si="51"/>
        <v>11282.111899133175</v>
      </c>
      <c r="F368" s="38">
        <f t="shared" si="58"/>
        <v>0.69423570557988212</v>
      </c>
      <c r="G368" s="39">
        <f t="shared" si="52"/>
        <v>2981.4084380974004</v>
      </c>
      <c r="H368" s="39">
        <f t="shared" si="53"/>
        <v>1170.3655135314739</v>
      </c>
      <c r="I368" s="37">
        <f t="shared" si="54"/>
        <v>4151.7739516288748</v>
      </c>
      <c r="J368" s="40">
        <f t="shared" si="60"/>
        <v>-202.45648845043868</v>
      </c>
      <c r="K368" s="37">
        <f t="shared" si="55"/>
        <v>3949.3174631784359</v>
      </c>
      <c r="L368" s="37">
        <f t="shared" si="56"/>
        <v>5268601.1446170425</v>
      </c>
      <c r="M368" s="37">
        <f t="shared" si="57"/>
        <v>5011683.8607734349</v>
      </c>
      <c r="N368" s="41">
        <f>'jan-mai'!M368</f>
        <v>3654382.030837079</v>
      </c>
      <c r="O368" s="41">
        <f t="shared" si="59"/>
        <v>1357301.8299363558</v>
      </c>
      <c r="P368" s="4"/>
      <c r="Q368" s="4"/>
      <c r="R368" s="4"/>
      <c r="S368" s="4"/>
      <c r="T368" s="4"/>
    </row>
    <row r="369" spans="1:20" s="34" customFormat="1" x14ac:dyDescent="0.3">
      <c r="A369" s="33">
        <v>1837</v>
      </c>
      <c r="B369" s="34" t="s">
        <v>420</v>
      </c>
      <c r="C369" s="36">
        <v>106301</v>
      </c>
      <c r="D369" s="36">
        <v>6454</v>
      </c>
      <c r="E369" s="37">
        <f t="shared" si="51"/>
        <v>16470.560892469784</v>
      </c>
      <c r="F369" s="38">
        <f t="shared" si="58"/>
        <v>1.013502752384392</v>
      </c>
      <c r="G369" s="39">
        <f t="shared" si="52"/>
        <v>-131.66095790456492</v>
      </c>
      <c r="H369" s="39">
        <f t="shared" si="53"/>
        <v>0</v>
      </c>
      <c r="I369" s="37">
        <f t="shared" si="54"/>
        <v>-131.66095790456492</v>
      </c>
      <c r="J369" s="40">
        <f t="shared" si="60"/>
        <v>-202.45648845043868</v>
      </c>
      <c r="K369" s="37">
        <f t="shared" si="55"/>
        <v>-334.11744635500361</v>
      </c>
      <c r="L369" s="37">
        <f t="shared" si="56"/>
        <v>-849739.82231606205</v>
      </c>
      <c r="M369" s="37">
        <f t="shared" si="57"/>
        <v>-2156393.9987751935</v>
      </c>
      <c r="N369" s="41">
        <f>'jan-mai'!M369</f>
        <v>-4242289.7203666</v>
      </c>
      <c r="O369" s="41">
        <f t="shared" si="59"/>
        <v>2085895.7215914065</v>
      </c>
      <c r="P369" s="4"/>
      <c r="Q369" s="4"/>
      <c r="R369" s="4"/>
      <c r="S369" s="4"/>
      <c r="T369" s="4"/>
    </row>
    <row r="370" spans="1:20" s="34" customFormat="1" x14ac:dyDescent="0.3">
      <c r="A370" s="33">
        <v>1838</v>
      </c>
      <c r="B370" s="34" t="s">
        <v>421</v>
      </c>
      <c r="C370" s="36">
        <v>23245</v>
      </c>
      <c r="D370" s="36">
        <v>2014</v>
      </c>
      <c r="E370" s="37">
        <f t="shared" si="51"/>
        <v>11541.708043694141</v>
      </c>
      <c r="F370" s="38">
        <f t="shared" si="58"/>
        <v>0.710209746096086</v>
      </c>
      <c r="G370" s="39">
        <f t="shared" si="52"/>
        <v>2825.6507513608208</v>
      </c>
      <c r="H370" s="39">
        <f t="shared" si="53"/>
        <v>1079.5068629351358</v>
      </c>
      <c r="I370" s="37">
        <f t="shared" si="54"/>
        <v>3905.1576142959566</v>
      </c>
      <c r="J370" s="40">
        <f t="shared" si="60"/>
        <v>-202.45648845043868</v>
      </c>
      <c r="K370" s="37">
        <f t="shared" si="55"/>
        <v>3702.7011258455177</v>
      </c>
      <c r="L370" s="37">
        <f t="shared" si="56"/>
        <v>7864987.4351920569</v>
      </c>
      <c r="M370" s="37">
        <f t="shared" si="57"/>
        <v>7457240.0674528731</v>
      </c>
      <c r="N370" s="41">
        <f>'jan-mai'!M370</f>
        <v>6423076.4461039221</v>
      </c>
      <c r="O370" s="41">
        <f t="shared" si="59"/>
        <v>1034163.621348951</v>
      </c>
      <c r="P370" s="4"/>
      <c r="Q370" s="4"/>
      <c r="R370" s="4"/>
      <c r="S370" s="4"/>
      <c r="T370" s="4"/>
    </row>
    <row r="371" spans="1:20" s="34" customFormat="1" x14ac:dyDescent="0.3">
      <c r="A371" s="33">
        <v>1839</v>
      </c>
      <c r="B371" s="34" t="s">
        <v>422</v>
      </c>
      <c r="C371" s="36">
        <v>18554</v>
      </c>
      <c r="D371" s="36">
        <v>1058</v>
      </c>
      <c r="E371" s="37">
        <f t="shared" si="51"/>
        <v>17536.86200378072</v>
      </c>
      <c r="F371" s="38">
        <f t="shared" si="58"/>
        <v>1.0791167359177796</v>
      </c>
      <c r="G371" s="39">
        <f t="shared" si="52"/>
        <v>-771.44162469112598</v>
      </c>
      <c r="H371" s="39">
        <f t="shared" si="53"/>
        <v>0</v>
      </c>
      <c r="I371" s="37">
        <f t="shared" si="54"/>
        <v>-771.44162469112598</v>
      </c>
      <c r="J371" s="40">
        <f t="shared" si="60"/>
        <v>-202.45648845043868</v>
      </c>
      <c r="K371" s="37">
        <f t="shared" si="55"/>
        <v>-973.89811314156464</v>
      </c>
      <c r="L371" s="37">
        <f t="shared" si="56"/>
        <v>-816185.23892321123</v>
      </c>
      <c r="M371" s="37">
        <f t="shared" si="57"/>
        <v>-1030384.2037037754</v>
      </c>
      <c r="N371" s="41">
        <f>'jan-mai'!M371</f>
        <v>-1500630.0161369476</v>
      </c>
      <c r="O371" s="41">
        <f t="shared" si="59"/>
        <v>470245.81243317213</v>
      </c>
      <c r="P371" s="4"/>
      <c r="Q371" s="4"/>
      <c r="R371" s="4"/>
      <c r="S371" s="4"/>
      <c r="T371" s="4"/>
    </row>
    <row r="372" spans="1:20" s="34" customFormat="1" x14ac:dyDescent="0.3">
      <c r="A372" s="33">
        <v>1840</v>
      </c>
      <c r="B372" s="34" t="s">
        <v>423</v>
      </c>
      <c r="C372" s="36">
        <v>60255</v>
      </c>
      <c r="D372" s="36">
        <v>4734</v>
      </c>
      <c r="E372" s="37">
        <f t="shared" si="51"/>
        <v>12728.136882129278</v>
      </c>
      <c r="F372" s="38">
        <f t="shared" si="58"/>
        <v>0.78321569295561144</v>
      </c>
      <c r="G372" s="39">
        <f t="shared" si="52"/>
        <v>2113.7934482997389</v>
      </c>
      <c r="H372" s="39">
        <f t="shared" si="53"/>
        <v>664.25676948283797</v>
      </c>
      <c r="I372" s="37">
        <f t="shared" si="54"/>
        <v>2778.050217782577</v>
      </c>
      <c r="J372" s="40">
        <f t="shared" si="60"/>
        <v>-202.45648845043868</v>
      </c>
      <c r="K372" s="37">
        <f t="shared" si="55"/>
        <v>2575.5937293321381</v>
      </c>
      <c r="L372" s="37">
        <f t="shared" si="56"/>
        <v>13151289.730982719</v>
      </c>
      <c r="M372" s="37">
        <f t="shared" si="57"/>
        <v>12192860.714658342</v>
      </c>
      <c r="N372" s="41">
        <f>'jan-mai'!M372</f>
        <v>10875725.51929293</v>
      </c>
      <c r="O372" s="41">
        <f t="shared" si="59"/>
        <v>1317135.1953654122</v>
      </c>
      <c r="P372" s="4"/>
      <c r="Q372" s="4"/>
      <c r="R372" s="4"/>
      <c r="S372" s="4"/>
      <c r="T372" s="4"/>
    </row>
    <row r="373" spans="1:20" s="34" customFormat="1" x14ac:dyDescent="0.3">
      <c r="A373" s="33">
        <v>1841</v>
      </c>
      <c r="B373" s="34" t="s">
        <v>424</v>
      </c>
      <c r="C373" s="36">
        <v>141390</v>
      </c>
      <c r="D373" s="36">
        <v>9622</v>
      </c>
      <c r="E373" s="37">
        <f t="shared" si="51"/>
        <v>14694.450218249844</v>
      </c>
      <c r="F373" s="38">
        <f t="shared" si="58"/>
        <v>0.90421120678291844</v>
      </c>
      <c r="G373" s="39">
        <f t="shared" si="52"/>
        <v>934.00544662739958</v>
      </c>
      <c r="H373" s="39">
        <f t="shared" si="53"/>
        <v>0</v>
      </c>
      <c r="I373" s="37">
        <f t="shared" si="54"/>
        <v>934.00544662739958</v>
      </c>
      <c r="J373" s="40">
        <f t="shared" si="60"/>
        <v>-202.45648845043868</v>
      </c>
      <c r="K373" s="37">
        <f t="shared" si="55"/>
        <v>731.54895817696092</v>
      </c>
      <c r="L373" s="37">
        <f t="shared" si="56"/>
        <v>8987000.4074488394</v>
      </c>
      <c r="M373" s="37">
        <f t="shared" si="57"/>
        <v>7038964.0755787184</v>
      </c>
      <c r="N373" s="41">
        <f>'jan-mai'!M373</f>
        <v>4492018.8891590619</v>
      </c>
      <c r="O373" s="41">
        <f t="shared" si="59"/>
        <v>2546945.1864196565</v>
      </c>
      <c r="P373" s="4"/>
      <c r="Q373" s="4"/>
      <c r="R373" s="4"/>
      <c r="S373" s="4"/>
      <c r="T373" s="4"/>
    </row>
    <row r="374" spans="1:20" s="34" customFormat="1" x14ac:dyDescent="0.3">
      <c r="A374" s="33">
        <v>1845</v>
      </c>
      <c r="B374" s="34" t="s">
        <v>425</v>
      </c>
      <c r="C374" s="36">
        <v>37429</v>
      </c>
      <c r="D374" s="36">
        <v>1953</v>
      </c>
      <c r="E374" s="37">
        <f t="shared" si="51"/>
        <v>19164.874551971327</v>
      </c>
      <c r="F374" s="38">
        <f t="shared" si="58"/>
        <v>1.1792951821334074</v>
      </c>
      <c r="G374" s="39">
        <f t="shared" si="52"/>
        <v>-1748.2491536054902</v>
      </c>
      <c r="H374" s="39">
        <f t="shared" si="53"/>
        <v>0</v>
      </c>
      <c r="I374" s="37">
        <f t="shared" si="54"/>
        <v>-1748.2491536054902</v>
      </c>
      <c r="J374" s="40">
        <f t="shared" si="60"/>
        <v>-202.45648845043868</v>
      </c>
      <c r="K374" s="37">
        <f t="shared" si="55"/>
        <v>-1950.7056420559288</v>
      </c>
      <c r="L374" s="37">
        <f t="shared" si="56"/>
        <v>-3414330.5969915222</v>
      </c>
      <c r="M374" s="37">
        <f t="shared" si="57"/>
        <v>-3809728.1189352288</v>
      </c>
      <c r="N374" s="41">
        <f>'jan-mai'!M374</f>
        <v>-4337863.1583321914</v>
      </c>
      <c r="O374" s="41">
        <f t="shared" si="59"/>
        <v>528135.03939696262</v>
      </c>
      <c r="P374" s="4"/>
      <c r="Q374" s="4"/>
      <c r="R374" s="4"/>
      <c r="S374" s="4"/>
      <c r="T374" s="4"/>
    </row>
    <row r="375" spans="1:20" s="34" customFormat="1" x14ac:dyDescent="0.3">
      <c r="A375" s="33">
        <v>1848</v>
      </c>
      <c r="B375" s="34" t="s">
        <v>426</v>
      </c>
      <c r="C375" s="36">
        <v>29258</v>
      </c>
      <c r="D375" s="36">
        <v>2507</v>
      </c>
      <c r="E375" s="37">
        <f t="shared" si="51"/>
        <v>11670.522536896689</v>
      </c>
      <c r="F375" s="38">
        <f t="shared" si="58"/>
        <v>0.7181362426046215</v>
      </c>
      <c r="G375" s="39">
        <f t="shared" si="52"/>
        <v>2748.3620554392919</v>
      </c>
      <c r="H375" s="39">
        <f t="shared" si="53"/>
        <v>1034.4217903142439</v>
      </c>
      <c r="I375" s="37">
        <f t="shared" si="54"/>
        <v>3782.7838457535358</v>
      </c>
      <c r="J375" s="40">
        <f t="shared" si="60"/>
        <v>-202.45648845043868</v>
      </c>
      <c r="K375" s="37">
        <f t="shared" si="55"/>
        <v>3580.327357303097</v>
      </c>
      <c r="L375" s="37">
        <f t="shared" si="56"/>
        <v>9483439.1013041139</v>
      </c>
      <c r="M375" s="37">
        <f t="shared" si="57"/>
        <v>8975880.6847588643</v>
      </c>
      <c r="N375" s="41">
        <f>'jan-mai'!M375</f>
        <v>7322453.1531194272</v>
      </c>
      <c r="O375" s="41">
        <f t="shared" si="59"/>
        <v>1653427.5316394372</v>
      </c>
      <c r="P375" s="4"/>
      <c r="Q375" s="4"/>
      <c r="R375" s="4"/>
      <c r="S375" s="4"/>
      <c r="T375" s="4"/>
    </row>
    <row r="376" spans="1:20" s="34" customFormat="1" x14ac:dyDescent="0.3">
      <c r="A376" s="33">
        <v>1849</v>
      </c>
      <c r="B376" s="34" t="s">
        <v>427</v>
      </c>
      <c r="C376" s="36">
        <v>27240</v>
      </c>
      <c r="D376" s="36">
        <v>1811</v>
      </c>
      <c r="E376" s="37">
        <f t="shared" si="51"/>
        <v>15041.41358365544</v>
      </c>
      <c r="F376" s="38">
        <f t="shared" si="58"/>
        <v>0.9255613191507307</v>
      </c>
      <c r="G376" s="39">
        <f t="shared" si="52"/>
        <v>725.82742738404193</v>
      </c>
      <c r="H376" s="39">
        <f t="shared" si="53"/>
        <v>0</v>
      </c>
      <c r="I376" s="37">
        <f t="shared" si="54"/>
        <v>725.82742738404193</v>
      </c>
      <c r="J376" s="40">
        <f t="shared" si="60"/>
        <v>-202.45648845043868</v>
      </c>
      <c r="K376" s="37">
        <f t="shared" si="55"/>
        <v>523.37093893360327</v>
      </c>
      <c r="L376" s="37">
        <f t="shared" si="56"/>
        <v>1314473.4709925</v>
      </c>
      <c r="M376" s="37">
        <f t="shared" si="57"/>
        <v>947824.77040875552</v>
      </c>
      <c r="N376" s="41">
        <f>'jan-mai'!M376</f>
        <v>449638.41283174604</v>
      </c>
      <c r="O376" s="41">
        <f t="shared" si="59"/>
        <v>498186.35757700948</v>
      </c>
      <c r="P376" s="4"/>
      <c r="Q376" s="4"/>
      <c r="R376" s="4"/>
      <c r="S376" s="4"/>
      <c r="T376" s="4"/>
    </row>
    <row r="377" spans="1:20" s="34" customFormat="1" x14ac:dyDescent="0.3">
      <c r="A377" s="33">
        <v>1850</v>
      </c>
      <c r="B377" s="34" t="s">
        <v>428</v>
      </c>
      <c r="C377" s="36">
        <v>26824</v>
      </c>
      <c r="D377" s="36">
        <v>1996</v>
      </c>
      <c r="E377" s="37">
        <f t="shared" si="51"/>
        <v>13438.877755511023</v>
      </c>
      <c r="F377" s="38">
        <f t="shared" si="58"/>
        <v>0.82695056246657139</v>
      </c>
      <c r="G377" s="39">
        <f t="shared" si="52"/>
        <v>1687.3489242706921</v>
      </c>
      <c r="H377" s="39">
        <f t="shared" si="53"/>
        <v>415.49746379922732</v>
      </c>
      <c r="I377" s="37">
        <f t="shared" si="54"/>
        <v>2102.8463880699196</v>
      </c>
      <c r="J377" s="40">
        <f t="shared" si="60"/>
        <v>-202.45648845043868</v>
      </c>
      <c r="K377" s="37">
        <f t="shared" si="55"/>
        <v>1900.389899619481</v>
      </c>
      <c r="L377" s="37">
        <f t="shared" si="56"/>
        <v>4197281.3905875599</v>
      </c>
      <c r="M377" s="37">
        <f t="shared" si="57"/>
        <v>3793178.2396404841</v>
      </c>
      <c r="N377" s="41">
        <f>'jan-mai'!M377</f>
        <v>2658789.4669431113</v>
      </c>
      <c r="O377" s="41">
        <f t="shared" si="59"/>
        <v>1134388.7726973728</v>
      </c>
      <c r="P377" s="4"/>
      <c r="Q377" s="4"/>
      <c r="R377" s="4"/>
      <c r="S377" s="4"/>
      <c r="T377" s="4"/>
    </row>
    <row r="378" spans="1:20" s="34" customFormat="1" x14ac:dyDescent="0.3">
      <c r="A378" s="33">
        <v>1851</v>
      </c>
      <c r="B378" s="34" t="s">
        <v>429</v>
      </c>
      <c r="C378" s="36">
        <v>29323</v>
      </c>
      <c r="D378" s="36">
        <v>2160</v>
      </c>
      <c r="E378" s="37">
        <f t="shared" si="51"/>
        <v>13575.462962962964</v>
      </c>
      <c r="F378" s="38">
        <f t="shared" si="58"/>
        <v>0.83535522364303583</v>
      </c>
      <c r="G378" s="39">
        <f t="shared" si="52"/>
        <v>1605.3977997995275</v>
      </c>
      <c r="H378" s="39">
        <f t="shared" si="53"/>
        <v>367.6926411910481</v>
      </c>
      <c r="I378" s="37">
        <f t="shared" si="54"/>
        <v>1973.0904409905756</v>
      </c>
      <c r="J378" s="40">
        <f t="shared" si="60"/>
        <v>-202.45648845043868</v>
      </c>
      <c r="K378" s="37">
        <f t="shared" si="55"/>
        <v>1770.633952540137</v>
      </c>
      <c r="L378" s="37">
        <f t="shared" si="56"/>
        <v>4261875.3525396436</v>
      </c>
      <c r="M378" s="37">
        <f t="shared" si="57"/>
        <v>3824569.337486696</v>
      </c>
      <c r="N378" s="41">
        <f>'jan-mai'!M378</f>
        <v>3019937.4992971551</v>
      </c>
      <c r="O378" s="41">
        <f t="shared" si="59"/>
        <v>804631.8381895409</v>
      </c>
      <c r="P378" s="4"/>
      <c r="Q378" s="4"/>
      <c r="R378" s="4"/>
      <c r="S378" s="4"/>
      <c r="T378" s="4"/>
    </row>
    <row r="379" spans="1:20" s="34" customFormat="1" x14ac:dyDescent="0.3">
      <c r="A379" s="33">
        <v>1852</v>
      </c>
      <c r="B379" s="34" t="s">
        <v>430</v>
      </c>
      <c r="C379" s="36">
        <v>14806</v>
      </c>
      <c r="D379" s="36">
        <v>1280</v>
      </c>
      <c r="E379" s="37">
        <f t="shared" si="51"/>
        <v>11567.1875</v>
      </c>
      <c r="F379" s="38">
        <f t="shared" si="58"/>
        <v>0.71177760400109835</v>
      </c>
      <c r="G379" s="39">
        <f t="shared" si="52"/>
        <v>2810.3630775773058</v>
      </c>
      <c r="H379" s="39">
        <f t="shared" si="53"/>
        <v>1070.5890532280853</v>
      </c>
      <c r="I379" s="37">
        <f t="shared" si="54"/>
        <v>3880.9521308053909</v>
      </c>
      <c r="J379" s="40">
        <f t="shared" si="60"/>
        <v>-202.45648845043868</v>
      </c>
      <c r="K379" s="37">
        <f t="shared" si="55"/>
        <v>3678.495642354952</v>
      </c>
      <c r="L379" s="37">
        <f t="shared" si="56"/>
        <v>4967618.7274309006</v>
      </c>
      <c r="M379" s="37">
        <f t="shared" si="57"/>
        <v>4708474.4222143386</v>
      </c>
      <c r="N379" s="41">
        <f>'jan-mai'!M379</f>
        <v>3975190.7403242397</v>
      </c>
      <c r="O379" s="41">
        <f t="shared" si="59"/>
        <v>733283.68189009884</v>
      </c>
      <c r="P379" s="4"/>
      <c r="Q379" s="4"/>
      <c r="R379" s="4"/>
      <c r="S379" s="4"/>
      <c r="T379" s="4"/>
    </row>
    <row r="380" spans="1:20" s="34" customFormat="1" x14ac:dyDescent="0.3">
      <c r="A380" s="33">
        <v>1853</v>
      </c>
      <c r="B380" s="34" t="s">
        <v>431</v>
      </c>
      <c r="C380" s="36">
        <v>16403</v>
      </c>
      <c r="D380" s="36">
        <v>1385</v>
      </c>
      <c r="E380" s="37">
        <f t="shared" si="51"/>
        <v>11843.321299638988</v>
      </c>
      <c r="F380" s="38">
        <f t="shared" si="58"/>
        <v>0.72876927585657381</v>
      </c>
      <c r="G380" s="39">
        <f t="shared" si="52"/>
        <v>2644.6827977939124</v>
      </c>
      <c r="H380" s="39">
        <f t="shared" si="53"/>
        <v>973.94222335443931</v>
      </c>
      <c r="I380" s="37">
        <f t="shared" si="54"/>
        <v>3618.6250211483516</v>
      </c>
      <c r="J380" s="40">
        <f t="shared" si="60"/>
        <v>-202.45648845043868</v>
      </c>
      <c r="K380" s="37">
        <f t="shared" si="55"/>
        <v>3416.1685326979127</v>
      </c>
      <c r="L380" s="37">
        <f t="shared" si="56"/>
        <v>5011795.6542904666</v>
      </c>
      <c r="M380" s="37">
        <f t="shared" si="57"/>
        <v>4731393.4177866094</v>
      </c>
      <c r="N380" s="41">
        <f>'jan-mai'!M380</f>
        <v>3957814.7854289613</v>
      </c>
      <c r="O380" s="41">
        <f t="shared" si="59"/>
        <v>773578.63235764811</v>
      </c>
      <c r="P380" s="4"/>
      <c r="Q380" s="4"/>
      <c r="R380" s="4"/>
      <c r="S380" s="4"/>
      <c r="T380" s="4"/>
    </row>
    <row r="381" spans="1:20" s="34" customFormat="1" x14ac:dyDescent="0.3">
      <c r="A381" s="33">
        <v>1854</v>
      </c>
      <c r="B381" s="34" t="s">
        <v>432</v>
      </c>
      <c r="C381" s="36">
        <v>28339</v>
      </c>
      <c r="D381" s="36">
        <v>2581</v>
      </c>
      <c r="E381" s="37">
        <f t="shared" si="51"/>
        <v>10979.852770244092</v>
      </c>
      <c r="F381" s="38">
        <f t="shared" si="58"/>
        <v>0.67563643254586836</v>
      </c>
      <c r="G381" s="39">
        <f t="shared" si="52"/>
        <v>3162.7639154308508</v>
      </c>
      <c r="H381" s="39">
        <f t="shared" si="53"/>
        <v>1276.1562086426532</v>
      </c>
      <c r="I381" s="37">
        <f t="shared" si="54"/>
        <v>4438.9201240735038</v>
      </c>
      <c r="J381" s="40">
        <f t="shared" si="60"/>
        <v>-202.45648845043868</v>
      </c>
      <c r="K381" s="37">
        <f t="shared" si="55"/>
        <v>4236.4636356230649</v>
      </c>
      <c r="L381" s="37">
        <f t="shared" si="56"/>
        <v>11456852.840233713</v>
      </c>
      <c r="M381" s="37">
        <f t="shared" si="57"/>
        <v>10934312.64354313</v>
      </c>
      <c r="N381" s="41">
        <f>'jan-mai'!M381</f>
        <v>8931866.2896694262</v>
      </c>
      <c r="O381" s="41">
        <f t="shared" si="59"/>
        <v>2002446.3538737036</v>
      </c>
      <c r="P381" s="4"/>
      <c r="Q381" s="4"/>
      <c r="R381" s="4"/>
      <c r="S381" s="4"/>
      <c r="T381" s="4"/>
    </row>
    <row r="382" spans="1:20" s="34" customFormat="1" x14ac:dyDescent="0.3">
      <c r="A382" s="33">
        <v>1856</v>
      </c>
      <c r="B382" s="34" t="s">
        <v>433</v>
      </c>
      <c r="C382" s="36">
        <v>7931</v>
      </c>
      <c r="D382" s="36">
        <v>545</v>
      </c>
      <c r="E382" s="37">
        <f t="shared" si="51"/>
        <v>14552.293577981651</v>
      </c>
      <c r="F382" s="38">
        <f t="shared" si="58"/>
        <v>0.89546371195732322</v>
      </c>
      <c r="G382" s="39">
        <f t="shared" si="52"/>
        <v>1019.2994307883152</v>
      </c>
      <c r="H382" s="39">
        <f t="shared" si="53"/>
        <v>25.801925934507562</v>
      </c>
      <c r="I382" s="37">
        <f t="shared" si="54"/>
        <v>1045.1013567228229</v>
      </c>
      <c r="J382" s="40">
        <f t="shared" si="60"/>
        <v>-202.45648845043868</v>
      </c>
      <c r="K382" s="37">
        <f t="shared" si="55"/>
        <v>842.6448682723842</v>
      </c>
      <c r="L382" s="37">
        <f t="shared" si="56"/>
        <v>569580.23941393849</v>
      </c>
      <c r="M382" s="37">
        <f t="shared" si="57"/>
        <v>459241.45320844941</v>
      </c>
      <c r="N382" s="41">
        <f>'jan-mai'!M382</f>
        <v>575172.4245911797</v>
      </c>
      <c r="O382" s="41">
        <f t="shared" si="59"/>
        <v>-115930.97138273029</v>
      </c>
      <c r="P382" s="4"/>
      <c r="Q382" s="4"/>
      <c r="R382" s="4"/>
      <c r="S382" s="4"/>
      <c r="T382" s="4"/>
    </row>
    <row r="383" spans="1:20" s="34" customFormat="1" x14ac:dyDescent="0.3">
      <c r="A383" s="33">
        <v>1857</v>
      </c>
      <c r="B383" s="34" t="s">
        <v>434</v>
      </c>
      <c r="C383" s="36">
        <v>11247</v>
      </c>
      <c r="D383" s="36">
        <v>780</v>
      </c>
      <c r="E383" s="37">
        <f t="shared" si="51"/>
        <v>14419.23076923077</v>
      </c>
      <c r="F383" s="38">
        <f t="shared" si="58"/>
        <v>0.88727579875937779</v>
      </c>
      <c r="G383" s="39">
        <f t="shared" si="52"/>
        <v>1099.1371160388439</v>
      </c>
      <c r="H383" s="39">
        <f t="shared" si="53"/>
        <v>72.373908997315993</v>
      </c>
      <c r="I383" s="37">
        <f t="shared" si="54"/>
        <v>1171.5110250361599</v>
      </c>
      <c r="J383" s="40">
        <f t="shared" si="60"/>
        <v>-202.45648845043868</v>
      </c>
      <c r="K383" s="37">
        <f t="shared" si="55"/>
        <v>969.05453658572128</v>
      </c>
      <c r="L383" s="37">
        <f t="shared" si="56"/>
        <v>913778.59952820477</v>
      </c>
      <c r="M383" s="37">
        <f t="shared" si="57"/>
        <v>755862.53853686259</v>
      </c>
      <c r="N383" s="41">
        <f>'jan-mai'!M383</f>
        <v>642185.76363508287</v>
      </c>
      <c r="O383" s="41">
        <f t="shared" si="59"/>
        <v>113676.77490177972</v>
      </c>
      <c r="P383" s="4"/>
      <c r="Q383" s="4"/>
      <c r="R383" s="4"/>
      <c r="S383" s="4"/>
      <c r="T383" s="4"/>
    </row>
    <row r="384" spans="1:20" s="34" customFormat="1" x14ac:dyDescent="0.3">
      <c r="A384" s="33">
        <v>1859</v>
      </c>
      <c r="B384" s="34" t="s">
        <v>435</v>
      </c>
      <c r="C384" s="36">
        <v>17238</v>
      </c>
      <c r="D384" s="36">
        <v>1358</v>
      </c>
      <c r="E384" s="37">
        <f t="shared" si="51"/>
        <v>12693.667157584683</v>
      </c>
      <c r="F384" s="38">
        <f t="shared" si="58"/>
        <v>0.78109462610622138</v>
      </c>
      <c r="G384" s="39">
        <f t="shared" si="52"/>
        <v>2134.4752830264956</v>
      </c>
      <c r="H384" s="39">
        <f t="shared" si="53"/>
        <v>676.32117307344618</v>
      </c>
      <c r="I384" s="37">
        <f t="shared" si="54"/>
        <v>2810.7964560999417</v>
      </c>
      <c r="J384" s="40">
        <f t="shared" si="60"/>
        <v>-202.45648845043868</v>
      </c>
      <c r="K384" s="37">
        <f t="shared" si="55"/>
        <v>2608.3399676495028</v>
      </c>
      <c r="L384" s="37">
        <f t="shared" si="56"/>
        <v>3817061.587383721</v>
      </c>
      <c r="M384" s="37">
        <f t="shared" si="57"/>
        <v>3542125.6760680247</v>
      </c>
      <c r="N384" s="41">
        <f>'jan-mai'!M384</f>
        <v>3797634.3166877478</v>
      </c>
      <c r="O384" s="41">
        <f t="shared" si="59"/>
        <v>-255508.64061972313</v>
      </c>
      <c r="P384" s="4"/>
      <c r="Q384" s="4"/>
      <c r="R384" s="4"/>
      <c r="S384" s="4"/>
      <c r="T384" s="4"/>
    </row>
    <row r="385" spans="1:20" s="34" customFormat="1" x14ac:dyDescent="0.3">
      <c r="A385" s="33">
        <v>1860</v>
      </c>
      <c r="B385" s="34" t="s">
        <v>436</v>
      </c>
      <c r="C385" s="36">
        <v>138522</v>
      </c>
      <c r="D385" s="36">
        <v>11140</v>
      </c>
      <c r="E385" s="37">
        <f t="shared" si="51"/>
        <v>12434.649910233393</v>
      </c>
      <c r="F385" s="38">
        <f t="shared" si="58"/>
        <v>0.76515620756544289</v>
      </c>
      <c r="G385" s="39">
        <f t="shared" si="52"/>
        <v>2289.8856314372701</v>
      </c>
      <c r="H385" s="39">
        <f t="shared" si="53"/>
        <v>766.9772096463978</v>
      </c>
      <c r="I385" s="37">
        <f t="shared" si="54"/>
        <v>3056.8628410836682</v>
      </c>
      <c r="J385" s="40">
        <f t="shared" si="60"/>
        <v>-202.45648845043868</v>
      </c>
      <c r="K385" s="37">
        <f t="shared" si="55"/>
        <v>2854.4063526332293</v>
      </c>
      <c r="L385" s="37">
        <f t="shared" si="56"/>
        <v>34053452.049672067</v>
      </c>
      <c r="M385" s="37">
        <f t="shared" si="57"/>
        <v>31798086.768334173</v>
      </c>
      <c r="N385" s="41">
        <f>'jan-mai'!M385</f>
        <v>28587074.88063439</v>
      </c>
      <c r="O385" s="41">
        <f t="shared" si="59"/>
        <v>3211011.8876997828</v>
      </c>
      <c r="P385" s="4"/>
      <c r="Q385" s="4"/>
      <c r="R385" s="4"/>
      <c r="S385" s="4"/>
      <c r="T385" s="4"/>
    </row>
    <row r="386" spans="1:20" s="34" customFormat="1" x14ac:dyDescent="0.3">
      <c r="A386" s="33">
        <v>1865</v>
      </c>
      <c r="B386" s="34" t="s">
        <v>437</v>
      </c>
      <c r="C386" s="36">
        <v>121932</v>
      </c>
      <c r="D386" s="36">
        <v>9285</v>
      </c>
      <c r="E386" s="37">
        <f t="shared" si="51"/>
        <v>13132.148626817447</v>
      </c>
      <c r="F386" s="38">
        <f t="shared" si="58"/>
        <v>0.80807623158027264</v>
      </c>
      <c r="G386" s="39">
        <f t="shared" si="52"/>
        <v>1871.3864014868377</v>
      </c>
      <c r="H386" s="39">
        <f t="shared" si="53"/>
        <v>522.85265884197895</v>
      </c>
      <c r="I386" s="37">
        <f t="shared" si="54"/>
        <v>2394.2390603288168</v>
      </c>
      <c r="J386" s="40">
        <f t="shared" si="60"/>
        <v>-202.45648845043868</v>
      </c>
      <c r="K386" s="37">
        <f t="shared" si="55"/>
        <v>2191.7825718783779</v>
      </c>
      <c r="L386" s="37">
        <f t="shared" si="56"/>
        <v>22230509.675153065</v>
      </c>
      <c r="M386" s="37">
        <f t="shared" si="57"/>
        <v>20350701.179890737</v>
      </c>
      <c r="N386" s="41">
        <f>'jan-mai'!M386</f>
        <v>18657483.417117622</v>
      </c>
      <c r="O386" s="41">
        <f t="shared" si="59"/>
        <v>1693217.7627731152</v>
      </c>
      <c r="P386" s="4"/>
      <c r="Q386" s="4"/>
      <c r="R386" s="4"/>
      <c r="S386" s="4"/>
      <c r="T386" s="4"/>
    </row>
    <row r="387" spans="1:20" s="34" customFormat="1" x14ac:dyDescent="0.3">
      <c r="A387" s="33">
        <v>1866</v>
      </c>
      <c r="B387" s="34" t="s">
        <v>438</v>
      </c>
      <c r="C387" s="36">
        <v>102387</v>
      </c>
      <c r="D387" s="36">
        <v>8057</v>
      </c>
      <c r="E387" s="37">
        <f t="shared" si="51"/>
        <v>12707.831699143602</v>
      </c>
      <c r="F387" s="38">
        <f t="shared" si="58"/>
        <v>0.78196622980872743</v>
      </c>
      <c r="G387" s="39">
        <f t="shared" si="52"/>
        <v>2125.9765580911444</v>
      </c>
      <c r="H387" s="39">
        <f t="shared" si="53"/>
        <v>671.36358352782452</v>
      </c>
      <c r="I387" s="37">
        <f t="shared" si="54"/>
        <v>2797.340141618969</v>
      </c>
      <c r="J387" s="40">
        <f t="shared" si="60"/>
        <v>-202.45648845043868</v>
      </c>
      <c r="K387" s="37">
        <f t="shared" si="55"/>
        <v>2594.8836531685301</v>
      </c>
      <c r="L387" s="37">
        <f t="shared" si="56"/>
        <v>22538169.521024033</v>
      </c>
      <c r="M387" s="37">
        <f t="shared" si="57"/>
        <v>20906977.593578849</v>
      </c>
      <c r="N387" s="41">
        <f>'jan-mai'!M387</f>
        <v>17289788.394369062</v>
      </c>
      <c r="O387" s="41">
        <f t="shared" si="59"/>
        <v>3617189.199209787</v>
      </c>
      <c r="P387" s="4"/>
      <c r="Q387" s="4"/>
      <c r="R387" s="4"/>
      <c r="S387" s="4"/>
      <c r="T387" s="4"/>
    </row>
    <row r="388" spans="1:20" s="34" customFormat="1" x14ac:dyDescent="0.3">
      <c r="A388" s="33">
        <v>1867</v>
      </c>
      <c r="B388" s="34" t="s">
        <v>194</v>
      </c>
      <c r="C388" s="36">
        <v>28273</v>
      </c>
      <c r="D388" s="36">
        <v>2642</v>
      </c>
      <c r="E388" s="37">
        <f t="shared" si="51"/>
        <v>10701.362604087812</v>
      </c>
      <c r="F388" s="38">
        <f t="shared" si="58"/>
        <v>0.65849976356694973</v>
      </c>
      <c r="G388" s="39">
        <f t="shared" si="52"/>
        <v>3329.8580151246188</v>
      </c>
      <c r="H388" s="39">
        <f t="shared" si="53"/>
        <v>1373.6277667973511</v>
      </c>
      <c r="I388" s="37">
        <f t="shared" si="54"/>
        <v>4703.4857819219696</v>
      </c>
      <c r="J388" s="40">
        <f t="shared" si="60"/>
        <v>-202.45648845043868</v>
      </c>
      <c r="K388" s="37">
        <f t="shared" si="55"/>
        <v>4501.0292934715308</v>
      </c>
      <c r="L388" s="37">
        <f t="shared" si="56"/>
        <v>12426609.435837844</v>
      </c>
      <c r="M388" s="37">
        <f t="shared" si="57"/>
        <v>11891719.393351784</v>
      </c>
      <c r="N388" s="41">
        <f>'jan-mai'!M388</f>
        <v>9833355.4968255013</v>
      </c>
      <c r="O388" s="41">
        <f t="shared" si="59"/>
        <v>2058363.8965262827</v>
      </c>
      <c r="P388" s="4"/>
      <c r="Q388" s="4"/>
      <c r="R388" s="4"/>
      <c r="S388" s="4"/>
      <c r="T388" s="4"/>
    </row>
    <row r="389" spans="1:20" s="34" customFormat="1" x14ac:dyDescent="0.3">
      <c r="A389" s="33">
        <v>1868</v>
      </c>
      <c r="B389" s="34" t="s">
        <v>439</v>
      </c>
      <c r="C389" s="36">
        <v>61561</v>
      </c>
      <c r="D389" s="36">
        <v>4563</v>
      </c>
      <c r="E389" s="37">
        <f t="shared" si="51"/>
        <v>13491.343414420338</v>
      </c>
      <c r="F389" s="38">
        <f t="shared" si="58"/>
        <v>0.83017899470135714</v>
      </c>
      <c r="G389" s="39">
        <f t="shared" si="52"/>
        <v>1655.8695289251027</v>
      </c>
      <c r="H389" s="39">
        <f t="shared" si="53"/>
        <v>397.13448318096687</v>
      </c>
      <c r="I389" s="37">
        <f t="shared" si="54"/>
        <v>2053.0040121060697</v>
      </c>
      <c r="J389" s="40">
        <f t="shared" si="60"/>
        <v>-202.45648845043868</v>
      </c>
      <c r="K389" s="37">
        <f t="shared" si="55"/>
        <v>1850.547523655631</v>
      </c>
      <c r="L389" s="37">
        <f t="shared" si="56"/>
        <v>9367857.3072399963</v>
      </c>
      <c r="M389" s="37">
        <f t="shared" si="57"/>
        <v>8444048.3504406437</v>
      </c>
      <c r="N389" s="41">
        <f>'jan-mai'!M389</f>
        <v>8997699.2172652371</v>
      </c>
      <c r="O389" s="41">
        <f t="shared" si="59"/>
        <v>-553650.86682459339</v>
      </c>
      <c r="P389" s="4"/>
      <c r="Q389" s="4"/>
      <c r="R389" s="4"/>
      <c r="S389" s="4"/>
      <c r="T389" s="4"/>
    </row>
    <row r="390" spans="1:20" s="34" customFormat="1" x14ac:dyDescent="0.3">
      <c r="A390" s="33">
        <v>1870</v>
      </c>
      <c r="B390" s="34" t="s">
        <v>440</v>
      </c>
      <c r="C390" s="36">
        <v>129898</v>
      </c>
      <c r="D390" s="36">
        <v>10166</v>
      </c>
      <c r="E390" s="37">
        <f t="shared" si="51"/>
        <v>12777.690340350187</v>
      </c>
      <c r="F390" s="38">
        <f t="shared" si="58"/>
        <v>0.78626492525710634</v>
      </c>
      <c r="G390" s="39">
        <f t="shared" si="52"/>
        <v>2084.061373367193</v>
      </c>
      <c r="H390" s="39">
        <f t="shared" si="53"/>
        <v>646.91305910551966</v>
      </c>
      <c r="I390" s="37">
        <f t="shared" si="54"/>
        <v>2730.9744324727126</v>
      </c>
      <c r="J390" s="40">
        <f t="shared" si="60"/>
        <v>-202.45648845043868</v>
      </c>
      <c r="K390" s="37">
        <f t="shared" si="55"/>
        <v>2528.5179440222737</v>
      </c>
      <c r="L390" s="37">
        <f t="shared" si="56"/>
        <v>27763086.080517597</v>
      </c>
      <c r="M390" s="37">
        <f t="shared" si="57"/>
        <v>25704913.418930434</v>
      </c>
      <c r="N390" s="41">
        <f>'jan-mai'!M390</f>
        <v>20389062.786043931</v>
      </c>
      <c r="O390" s="41">
        <f t="shared" si="59"/>
        <v>5315850.6328865029</v>
      </c>
      <c r="P390" s="4"/>
      <c r="Q390" s="4"/>
      <c r="R390" s="4"/>
      <c r="S390" s="4"/>
      <c r="T390" s="4"/>
    </row>
    <row r="391" spans="1:20" s="34" customFormat="1" x14ac:dyDescent="0.3">
      <c r="A391" s="33">
        <v>1871</v>
      </c>
      <c r="B391" s="34" t="s">
        <v>441</v>
      </c>
      <c r="C391" s="36">
        <v>65143</v>
      </c>
      <c r="D391" s="36">
        <v>4991</v>
      </c>
      <c r="E391" s="37">
        <f t="shared" si="51"/>
        <v>13052.09376878381</v>
      </c>
      <c r="F391" s="38">
        <f t="shared" si="58"/>
        <v>0.80315012010850573</v>
      </c>
      <c r="G391" s="39">
        <f t="shared" si="52"/>
        <v>1919.4193163070195</v>
      </c>
      <c r="H391" s="39">
        <f t="shared" si="53"/>
        <v>550.87185915375164</v>
      </c>
      <c r="I391" s="37">
        <f t="shared" si="54"/>
        <v>2470.2911754607712</v>
      </c>
      <c r="J391" s="40">
        <f t="shared" si="60"/>
        <v>-202.45648845043868</v>
      </c>
      <c r="K391" s="37">
        <f t="shared" si="55"/>
        <v>2267.8346870103323</v>
      </c>
      <c r="L391" s="37">
        <f t="shared" si="56"/>
        <v>12329223.25672471</v>
      </c>
      <c r="M391" s="37">
        <f t="shared" si="57"/>
        <v>11318762.922868568</v>
      </c>
      <c r="N391" s="41">
        <f>'jan-mai'!M391</f>
        <v>9754656.2773111574</v>
      </c>
      <c r="O391" s="41">
        <f t="shared" si="59"/>
        <v>1564106.645557411</v>
      </c>
      <c r="P391" s="4"/>
      <c r="Q391" s="4"/>
      <c r="R391" s="4"/>
      <c r="S391" s="4"/>
      <c r="T391" s="4"/>
    </row>
    <row r="392" spans="1:20" s="34" customFormat="1" x14ac:dyDescent="0.3">
      <c r="A392" s="33">
        <v>1874</v>
      </c>
      <c r="B392" s="34" t="s">
        <v>442</v>
      </c>
      <c r="C392" s="36">
        <v>15770</v>
      </c>
      <c r="D392" s="36">
        <v>1070</v>
      </c>
      <c r="E392" s="37">
        <f t="shared" ref="E392:E435" si="61">(C392*1000)/D392</f>
        <v>14738.317757009347</v>
      </c>
      <c r="F392" s="38">
        <f t="shared" si="58"/>
        <v>0.90691056059141029</v>
      </c>
      <c r="G392" s="39">
        <f t="shared" ref="G392:G435" si="62">(E$437-E392)*0.6</f>
        <v>907.68492337169766</v>
      </c>
      <c r="H392" s="39">
        <f t="shared" ref="H392:H435" si="63">IF(E392&gt;=E$437*0.9,0,IF(E392&lt;0.9*E$437,(E$437*0.9-E392)*0.35))</f>
        <v>0</v>
      </c>
      <c r="I392" s="37">
        <f t="shared" ref="I392:I435" si="64">G392+H392</f>
        <v>907.68492337169766</v>
      </c>
      <c r="J392" s="40">
        <f t="shared" si="60"/>
        <v>-202.45648845043868</v>
      </c>
      <c r="K392" s="37">
        <f t="shared" ref="K392:K435" si="65">I392+J392</f>
        <v>705.22843492125901</v>
      </c>
      <c r="L392" s="37">
        <f t="shared" ref="L392:L435" si="66">(I392*D392)</f>
        <v>971222.86800771649</v>
      </c>
      <c r="M392" s="37">
        <f t="shared" ref="M392:M435" si="67">(K392*D392)</f>
        <v>754594.42536574719</v>
      </c>
      <c r="N392" s="41">
        <f>'jan-mai'!M392</f>
        <v>1395542.6501147945</v>
      </c>
      <c r="O392" s="41">
        <f t="shared" si="59"/>
        <v>-640948.22474904731</v>
      </c>
      <c r="P392" s="4"/>
      <c r="Q392" s="4"/>
      <c r="R392" s="4"/>
      <c r="S392" s="4"/>
      <c r="T392" s="4"/>
    </row>
    <row r="393" spans="1:20" s="34" customFormat="1" x14ac:dyDescent="0.3">
      <c r="A393" s="33">
        <v>1902</v>
      </c>
      <c r="B393" s="34" t="s">
        <v>443</v>
      </c>
      <c r="C393" s="36">
        <v>1131232</v>
      </c>
      <c r="D393" s="36">
        <v>72681</v>
      </c>
      <c r="E393" s="37">
        <f t="shared" si="61"/>
        <v>15564.342813114845</v>
      </c>
      <c r="F393" s="38">
        <f t="shared" ref="F393:F435" si="68">IF(ISNUMBER(C393),E393/E$437,"")</f>
        <v>0.9577393498091562</v>
      </c>
      <c r="G393" s="39">
        <f t="shared" si="62"/>
        <v>412.06988970839882</v>
      </c>
      <c r="H393" s="39">
        <f t="shared" si="63"/>
        <v>0</v>
      </c>
      <c r="I393" s="37">
        <f t="shared" si="64"/>
        <v>412.06988970839882</v>
      </c>
      <c r="J393" s="40">
        <f t="shared" si="60"/>
        <v>-202.45648845043868</v>
      </c>
      <c r="K393" s="37">
        <f t="shared" si="65"/>
        <v>209.61340125796013</v>
      </c>
      <c r="L393" s="37">
        <f t="shared" si="66"/>
        <v>29949651.653896134</v>
      </c>
      <c r="M393" s="37">
        <f t="shared" si="67"/>
        <v>15234911.616829801</v>
      </c>
      <c r="N393" s="41">
        <f>'jan-mai'!M393</f>
        <v>7301557.0861535408</v>
      </c>
      <c r="O393" s="41">
        <f t="shared" ref="O393:O437" si="69">M393-N393</f>
        <v>7933354.5306762606</v>
      </c>
      <c r="P393" s="4"/>
      <c r="Q393" s="4"/>
      <c r="R393" s="4"/>
      <c r="S393" s="4"/>
      <c r="T393" s="4"/>
    </row>
    <row r="394" spans="1:20" s="34" customFormat="1" x14ac:dyDescent="0.3">
      <c r="A394" s="33">
        <v>1903</v>
      </c>
      <c r="B394" s="34" t="s">
        <v>444</v>
      </c>
      <c r="C394" s="36">
        <v>349939</v>
      </c>
      <c r="D394" s="36">
        <v>24676</v>
      </c>
      <c r="E394" s="37">
        <f t="shared" si="61"/>
        <v>14181.35029988653</v>
      </c>
      <c r="F394" s="38">
        <f t="shared" si="68"/>
        <v>0.87263801489804593</v>
      </c>
      <c r="G394" s="39">
        <f t="shared" si="62"/>
        <v>1241.8653976453879</v>
      </c>
      <c r="H394" s="39">
        <f t="shared" si="63"/>
        <v>155.63207326779991</v>
      </c>
      <c r="I394" s="37">
        <f t="shared" si="64"/>
        <v>1397.497470913188</v>
      </c>
      <c r="J394" s="40">
        <f t="shared" ref="J394:J435" si="70">I$439</f>
        <v>-202.45648845043868</v>
      </c>
      <c r="K394" s="37">
        <f t="shared" si="65"/>
        <v>1195.0409824627493</v>
      </c>
      <c r="L394" s="37">
        <f t="shared" si="66"/>
        <v>34484647.592253827</v>
      </c>
      <c r="M394" s="37">
        <f t="shared" si="67"/>
        <v>29488831.283250801</v>
      </c>
      <c r="N394" s="41">
        <f>'jan-mai'!M394</f>
        <v>25760183.209563207</v>
      </c>
      <c r="O394" s="41">
        <f t="shared" si="69"/>
        <v>3728648.0736875944</v>
      </c>
      <c r="P394" s="4"/>
      <c r="Q394" s="4"/>
      <c r="R394" s="4"/>
      <c r="S394" s="4"/>
      <c r="T394" s="4"/>
    </row>
    <row r="395" spans="1:20" s="34" customFormat="1" x14ac:dyDescent="0.3">
      <c r="A395" s="33">
        <v>1911</v>
      </c>
      <c r="B395" s="34" t="s">
        <v>445</v>
      </c>
      <c r="C395" s="36">
        <v>35813</v>
      </c>
      <c r="D395" s="36">
        <v>3076</v>
      </c>
      <c r="E395" s="37">
        <f t="shared" si="61"/>
        <v>11642.717815344604</v>
      </c>
      <c r="F395" s="38">
        <f t="shared" si="68"/>
        <v>0.7164253013679327</v>
      </c>
      <c r="G395" s="39">
        <f t="shared" si="62"/>
        <v>2765.0448883705435</v>
      </c>
      <c r="H395" s="39">
        <f t="shared" si="63"/>
        <v>1044.1534428574739</v>
      </c>
      <c r="I395" s="37">
        <f t="shared" si="64"/>
        <v>3809.1983312280172</v>
      </c>
      <c r="J395" s="40">
        <f t="shared" si="70"/>
        <v>-202.45648845043868</v>
      </c>
      <c r="K395" s="37">
        <f t="shared" si="65"/>
        <v>3606.7418427775783</v>
      </c>
      <c r="L395" s="37">
        <f t="shared" si="66"/>
        <v>11717094.066857381</v>
      </c>
      <c r="M395" s="37">
        <f t="shared" si="67"/>
        <v>11094337.908383831</v>
      </c>
      <c r="N395" s="41">
        <f>'jan-mai'!M395</f>
        <v>9902008.2165916897</v>
      </c>
      <c r="O395" s="41">
        <f t="shared" si="69"/>
        <v>1192329.6917921416</v>
      </c>
      <c r="P395" s="4"/>
      <c r="Q395" s="4"/>
      <c r="R395" s="4"/>
      <c r="S395" s="4"/>
      <c r="T395" s="4"/>
    </row>
    <row r="396" spans="1:20" s="34" customFormat="1" x14ac:dyDescent="0.3">
      <c r="A396" s="33">
        <v>1913</v>
      </c>
      <c r="B396" s="34" t="s">
        <v>446</v>
      </c>
      <c r="C396" s="36">
        <v>37545</v>
      </c>
      <c r="D396" s="36">
        <v>2988</v>
      </c>
      <c r="E396" s="37">
        <f t="shared" si="61"/>
        <v>12565.261044176706</v>
      </c>
      <c r="F396" s="38">
        <f t="shared" si="68"/>
        <v>0.77319325892075619</v>
      </c>
      <c r="G396" s="39">
        <f t="shared" si="62"/>
        <v>2211.5189510712817</v>
      </c>
      <c r="H396" s="39">
        <f t="shared" si="63"/>
        <v>721.26331276623796</v>
      </c>
      <c r="I396" s="37">
        <f t="shared" si="64"/>
        <v>2932.7822638375196</v>
      </c>
      <c r="J396" s="40">
        <f t="shared" si="70"/>
        <v>-202.45648845043868</v>
      </c>
      <c r="K396" s="37">
        <f t="shared" si="65"/>
        <v>2730.3257753870807</v>
      </c>
      <c r="L396" s="37">
        <f t="shared" si="66"/>
        <v>8763153.4043465089</v>
      </c>
      <c r="M396" s="37">
        <f t="shared" si="67"/>
        <v>8158213.4168565972</v>
      </c>
      <c r="N396" s="41">
        <f>'jan-mai'!M396</f>
        <v>7091388.5406943951</v>
      </c>
      <c r="O396" s="41">
        <f t="shared" si="69"/>
        <v>1066824.8761622021</v>
      </c>
      <c r="P396" s="4"/>
      <c r="Q396" s="4"/>
      <c r="R396" s="4"/>
      <c r="S396" s="4"/>
      <c r="T396" s="4"/>
    </row>
    <row r="397" spans="1:20" s="34" customFormat="1" x14ac:dyDescent="0.3">
      <c r="A397" s="33">
        <v>1917</v>
      </c>
      <c r="B397" s="34" t="s">
        <v>447</v>
      </c>
      <c r="C397" s="36">
        <v>15909</v>
      </c>
      <c r="D397" s="36">
        <v>1410</v>
      </c>
      <c r="E397" s="37">
        <f t="shared" si="61"/>
        <v>11282.978723404256</v>
      </c>
      <c r="F397" s="38">
        <f t="shared" si="68"/>
        <v>0.69428904491606558</v>
      </c>
      <c r="G397" s="39">
        <f t="shared" si="62"/>
        <v>2980.888343534752</v>
      </c>
      <c r="H397" s="39">
        <f t="shared" si="63"/>
        <v>1170.0621250365957</v>
      </c>
      <c r="I397" s="37">
        <f t="shared" si="64"/>
        <v>4150.9504685713473</v>
      </c>
      <c r="J397" s="40">
        <f t="shared" si="70"/>
        <v>-202.45648845043868</v>
      </c>
      <c r="K397" s="37">
        <f t="shared" si="65"/>
        <v>3948.4939801209084</v>
      </c>
      <c r="L397" s="37">
        <f t="shared" si="66"/>
        <v>5852840.1606855998</v>
      </c>
      <c r="M397" s="37">
        <f t="shared" si="67"/>
        <v>5567376.5119704809</v>
      </c>
      <c r="N397" s="41">
        <f>'jan-mai'!M397</f>
        <v>4497530.0342634209</v>
      </c>
      <c r="O397" s="41">
        <f t="shared" si="69"/>
        <v>1069846.4777070601</v>
      </c>
      <c r="P397" s="4"/>
      <c r="Q397" s="4"/>
      <c r="R397" s="4"/>
      <c r="S397" s="4"/>
      <c r="T397" s="4"/>
    </row>
    <row r="398" spans="1:20" s="34" customFormat="1" x14ac:dyDescent="0.3">
      <c r="A398" s="33">
        <v>1919</v>
      </c>
      <c r="B398" s="34" t="s">
        <v>448</v>
      </c>
      <c r="C398" s="36">
        <v>12093</v>
      </c>
      <c r="D398" s="36">
        <v>1137</v>
      </c>
      <c r="E398" s="37">
        <f t="shared" si="61"/>
        <v>10635.883905013192</v>
      </c>
      <c r="F398" s="38">
        <f t="shared" si="68"/>
        <v>0.65447058434421801</v>
      </c>
      <c r="G398" s="39">
        <f t="shared" si="62"/>
        <v>3369.1452345693906</v>
      </c>
      <c r="H398" s="39">
        <f t="shared" si="63"/>
        <v>1396.545311473468</v>
      </c>
      <c r="I398" s="37">
        <f t="shared" si="64"/>
        <v>4765.6905460428588</v>
      </c>
      <c r="J398" s="40">
        <f t="shared" si="70"/>
        <v>-202.45648845043868</v>
      </c>
      <c r="K398" s="37">
        <f t="shared" si="65"/>
        <v>4563.23405759242</v>
      </c>
      <c r="L398" s="37">
        <f t="shared" si="66"/>
        <v>5418590.1508507309</v>
      </c>
      <c r="M398" s="37">
        <f t="shared" si="67"/>
        <v>5188397.1234825812</v>
      </c>
      <c r="N398" s="41">
        <f>'jan-mai'!M398</f>
        <v>4255427.5169911403</v>
      </c>
      <c r="O398" s="41">
        <f t="shared" si="69"/>
        <v>932969.60649144091</v>
      </c>
      <c r="P398" s="4"/>
      <c r="Q398" s="4"/>
      <c r="R398" s="4"/>
      <c r="S398" s="4"/>
      <c r="T398" s="4"/>
    </row>
    <row r="399" spans="1:20" s="34" customFormat="1" x14ac:dyDescent="0.3">
      <c r="A399" s="33">
        <v>1920</v>
      </c>
      <c r="B399" s="34" t="s">
        <v>449</v>
      </c>
      <c r="C399" s="36">
        <v>10046</v>
      </c>
      <c r="D399" s="36">
        <v>1008</v>
      </c>
      <c r="E399" s="37">
        <f t="shared" si="61"/>
        <v>9966.269841269841</v>
      </c>
      <c r="F399" s="38">
        <f t="shared" si="68"/>
        <v>0.61326642007380394</v>
      </c>
      <c r="G399" s="39">
        <f t="shared" si="62"/>
        <v>3770.9136728154008</v>
      </c>
      <c r="H399" s="39">
        <f t="shared" si="63"/>
        <v>1630.9102337836409</v>
      </c>
      <c r="I399" s="37">
        <f t="shared" si="64"/>
        <v>5401.8239065990419</v>
      </c>
      <c r="J399" s="40">
        <f t="shared" si="70"/>
        <v>-202.45648845043868</v>
      </c>
      <c r="K399" s="37">
        <f t="shared" si="65"/>
        <v>5199.3674181486031</v>
      </c>
      <c r="L399" s="37">
        <f t="shared" si="66"/>
        <v>5445038.4978518346</v>
      </c>
      <c r="M399" s="37">
        <f t="shared" si="67"/>
        <v>5240962.3574937917</v>
      </c>
      <c r="N399" s="41">
        <f>'jan-mai'!M399</f>
        <v>4334670.8330053389</v>
      </c>
      <c r="O399" s="41">
        <f t="shared" si="69"/>
        <v>906291.52448845282</v>
      </c>
      <c r="P399" s="4"/>
      <c r="Q399" s="4"/>
      <c r="R399" s="4"/>
      <c r="S399" s="4"/>
      <c r="T399" s="4"/>
    </row>
    <row r="400" spans="1:20" s="34" customFormat="1" x14ac:dyDescent="0.3">
      <c r="A400" s="33">
        <v>1922</v>
      </c>
      <c r="B400" s="34" t="s">
        <v>450</v>
      </c>
      <c r="C400" s="36">
        <v>65901</v>
      </c>
      <c r="D400" s="36">
        <v>4078</v>
      </c>
      <c r="E400" s="37">
        <f t="shared" si="61"/>
        <v>16160.127513487003</v>
      </c>
      <c r="F400" s="38">
        <f t="shared" si="68"/>
        <v>0.99440048342797294</v>
      </c>
      <c r="G400" s="39">
        <f t="shared" si="62"/>
        <v>54.599069485103975</v>
      </c>
      <c r="H400" s="39">
        <f t="shared" si="63"/>
        <v>0</v>
      </c>
      <c r="I400" s="37">
        <f t="shared" si="64"/>
        <v>54.599069485103975</v>
      </c>
      <c r="J400" s="40">
        <f t="shared" si="70"/>
        <v>-202.45648845043868</v>
      </c>
      <c r="K400" s="37">
        <f t="shared" si="65"/>
        <v>-147.85741896533472</v>
      </c>
      <c r="L400" s="37">
        <f t="shared" si="66"/>
        <v>222655.005360254</v>
      </c>
      <c r="M400" s="37">
        <f t="shared" si="67"/>
        <v>-602962.55454063497</v>
      </c>
      <c r="N400" s="41">
        <f>'jan-mai'!M400</f>
        <v>-2274821.1775108473</v>
      </c>
      <c r="O400" s="41">
        <f t="shared" si="69"/>
        <v>1671858.6229702123</v>
      </c>
      <c r="P400" s="4"/>
      <c r="Q400" s="4"/>
      <c r="R400" s="4"/>
      <c r="S400" s="4"/>
      <c r="T400" s="4"/>
    </row>
    <row r="401" spans="1:20" s="34" customFormat="1" x14ac:dyDescent="0.3">
      <c r="A401" s="33">
        <v>1923</v>
      </c>
      <c r="B401" s="34" t="s">
        <v>451</v>
      </c>
      <c r="C401" s="36">
        <v>25146</v>
      </c>
      <c r="D401" s="36">
        <v>2219</v>
      </c>
      <c r="E401" s="37">
        <f t="shared" si="61"/>
        <v>11332.13159080667</v>
      </c>
      <c r="F401" s="38">
        <f t="shared" si="68"/>
        <v>0.69731362718288492</v>
      </c>
      <c r="G401" s="39">
        <f t="shared" si="62"/>
        <v>2951.3966230933038</v>
      </c>
      <c r="H401" s="39">
        <f t="shared" si="63"/>
        <v>1152.8586214457507</v>
      </c>
      <c r="I401" s="37">
        <f t="shared" si="64"/>
        <v>4104.2552445390547</v>
      </c>
      <c r="J401" s="40">
        <f t="shared" si="70"/>
        <v>-202.45648845043868</v>
      </c>
      <c r="K401" s="37">
        <f t="shared" si="65"/>
        <v>3901.7987560886158</v>
      </c>
      <c r="L401" s="37">
        <f t="shared" si="66"/>
        <v>9107342.3876321632</v>
      </c>
      <c r="M401" s="37">
        <f t="shared" si="67"/>
        <v>8658091.4397606384</v>
      </c>
      <c r="N401" s="41">
        <f>'jan-mai'!M401</f>
        <v>7086361.4865464764</v>
      </c>
      <c r="O401" s="41">
        <f t="shared" si="69"/>
        <v>1571729.953214162</v>
      </c>
      <c r="P401" s="4"/>
      <c r="Q401" s="4"/>
      <c r="R401" s="4"/>
      <c r="S401" s="4"/>
      <c r="T401" s="4"/>
    </row>
    <row r="402" spans="1:20" s="34" customFormat="1" x14ac:dyDescent="0.3">
      <c r="A402" s="33">
        <v>1924</v>
      </c>
      <c r="B402" s="34" t="s">
        <v>452</v>
      </c>
      <c r="C402" s="36">
        <v>99731</v>
      </c>
      <c r="D402" s="36">
        <v>6693</v>
      </c>
      <c r="E402" s="37">
        <f t="shared" si="61"/>
        <v>14900.791872105185</v>
      </c>
      <c r="F402" s="38">
        <f t="shared" si="68"/>
        <v>0.91690827493252514</v>
      </c>
      <c r="G402" s="39">
        <f t="shared" si="62"/>
        <v>810.20045431419487</v>
      </c>
      <c r="H402" s="39">
        <f t="shared" si="63"/>
        <v>0</v>
      </c>
      <c r="I402" s="37">
        <f t="shared" si="64"/>
        <v>810.20045431419487</v>
      </c>
      <c r="J402" s="40">
        <f t="shared" si="70"/>
        <v>-202.45648845043868</v>
      </c>
      <c r="K402" s="37">
        <f t="shared" si="65"/>
        <v>607.74396586375622</v>
      </c>
      <c r="L402" s="37">
        <f t="shared" si="66"/>
        <v>5422671.6407249067</v>
      </c>
      <c r="M402" s="37">
        <f t="shared" si="67"/>
        <v>4067630.3635261203</v>
      </c>
      <c r="N402" s="41">
        <f>'jan-mai'!M402</f>
        <v>2579797.0718293083</v>
      </c>
      <c r="O402" s="41">
        <f t="shared" si="69"/>
        <v>1487833.291696812</v>
      </c>
      <c r="P402" s="4"/>
      <c r="Q402" s="4"/>
      <c r="R402" s="4"/>
      <c r="S402" s="4"/>
      <c r="T402" s="4"/>
    </row>
    <row r="403" spans="1:20" s="34" customFormat="1" x14ac:dyDescent="0.3">
      <c r="A403" s="33">
        <v>1925</v>
      </c>
      <c r="B403" s="34" t="s">
        <v>453</v>
      </c>
      <c r="C403" s="36">
        <v>44499</v>
      </c>
      <c r="D403" s="36">
        <v>3451</v>
      </c>
      <c r="E403" s="37">
        <f t="shared" si="61"/>
        <v>12894.523326572009</v>
      </c>
      <c r="F403" s="38">
        <f t="shared" si="68"/>
        <v>0.79345414934474745</v>
      </c>
      <c r="G403" s="39">
        <f t="shared" si="62"/>
        <v>2013.9615816341002</v>
      </c>
      <c r="H403" s="39">
        <f t="shared" si="63"/>
        <v>606.0215139278821</v>
      </c>
      <c r="I403" s="37">
        <f t="shared" si="64"/>
        <v>2619.9830955619823</v>
      </c>
      <c r="J403" s="40">
        <f t="shared" si="70"/>
        <v>-202.45648845043868</v>
      </c>
      <c r="K403" s="37">
        <f t="shared" si="65"/>
        <v>2417.5266071115434</v>
      </c>
      <c r="L403" s="37">
        <f t="shared" si="66"/>
        <v>9041561.6627844013</v>
      </c>
      <c r="M403" s="37">
        <f t="shared" si="67"/>
        <v>8342884.3211419359</v>
      </c>
      <c r="N403" s="41">
        <f>'jan-mai'!M403</f>
        <v>7476486.9491085578</v>
      </c>
      <c r="O403" s="41">
        <f t="shared" si="69"/>
        <v>866397.37203337811</v>
      </c>
      <c r="P403" s="4"/>
      <c r="Q403" s="4"/>
      <c r="R403" s="4"/>
      <c r="S403" s="4"/>
      <c r="T403" s="4"/>
    </row>
    <row r="404" spans="1:20" s="34" customFormat="1" x14ac:dyDescent="0.3">
      <c r="A404" s="33">
        <v>1926</v>
      </c>
      <c r="B404" s="34" t="s">
        <v>454</v>
      </c>
      <c r="C404" s="36">
        <v>13175</v>
      </c>
      <c r="D404" s="36">
        <v>1154</v>
      </c>
      <c r="E404" s="37">
        <f t="shared" si="61"/>
        <v>11416.811091854419</v>
      </c>
      <c r="F404" s="38">
        <f t="shared" si="68"/>
        <v>0.70252431235279111</v>
      </c>
      <c r="G404" s="39">
        <f t="shared" si="62"/>
        <v>2900.5889224646544</v>
      </c>
      <c r="H404" s="39">
        <f t="shared" si="63"/>
        <v>1123.2207960790386</v>
      </c>
      <c r="I404" s="37">
        <f t="shared" si="64"/>
        <v>4023.8097185436927</v>
      </c>
      <c r="J404" s="40">
        <f t="shared" si="70"/>
        <v>-202.45648845043868</v>
      </c>
      <c r="K404" s="37">
        <f t="shared" si="65"/>
        <v>3821.3532300932538</v>
      </c>
      <c r="L404" s="37">
        <f t="shared" si="66"/>
        <v>4643476.4151994213</v>
      </c>
      <c r="M404" s="37">
        <f t="shared" si="67"/>
        <v>4409841.6275276151</v>
      </c>
      <c r="N404" s="41">
        <f>'jan-mai'!M404</f>
        <v>3848031.8861985714</v>
      </c>
      <c r="O404" s="41">
        <f t="shared" si="69"/>
        <v>561809.74132904364</v>
      </c>
      <c r="P404" s="4"/>
      <c r="Q404" s="4"/>
      <c r="R404" s="4"/>
      <c r="S404" s="4"/>
      <c r="T404" s="4"/>
    </row>
    <row r="405" spans="1:20" s="34" customFormat="1" x14ac:dyDescent="0.3">
      <c r="A405" s="33">
        <v>1927</v>
      </c>
      <c r="B405" s="34" t="s">
        <v>455</v>
      </c>
      <c r="C405" s="36">
        <v>16937</v>
      </c>
      <c r="D405" s="36">
        <v>1544</v>
      </c>
      <c r="E405" s="37">
        <f t="shared" si="61"/>
        <v>10969.559585492229</v>
      </c>
      <c r="F405" s="38">
        <f t="shared" si="68"/>
        <v>0.67500304967901137</v>
      </c>
      <c r="G405" s="39">
        <f t="shared" si="62"/>
        <v>3168.9398262819686</v>
      </c>
      <c r="H405" s="39">
        <f t="shared" si="63"/>
        <v>1279.7588233058052</v>
      </c>
      <c r="I405" s="37">
        <f t="shared" si="64"/>
        <v>4448.6986495877736</v>
      </c>
      <c r="J405" s="40">
        <f t="shared" si="70"/>
        <v>-202.45648845043868</v>
      </c>
      <c r="K405" s="37">
        <f t="shared" si="65"/>
        <v>4246.2421611373347</v>
      </c>
      <c r="L405" s="37">
        <f t="shared" si="66"/>
        <v>6868790.7149635227</v>
      </c>
      <c r="M405" s="37">
        <f t="shared" si="67"/>
        <v>6556197.8967960449</v>
      </c>
      <c r="N405" s="41">
        <f>'jan-mai'!M405</f>
        <v>5512899.7680161139</v>
      </c>
      <c r="O405" s="41">
        <f t="shared" si="69"/>
        <v>1043298.128779931</v>
      </c>
      <c r="P405" s="4"/>
      <c r="Q405" s="4"/>
      <c r="R405" s="4"/>
      <c r="S405" s="4"/>
      <c r="T405" s="4"/>
    </row>
    <row r="406" spans="1:20" s="34" customFormat="1" x14ac:dyDescent="0.3">
      <c r="A406" s="33">
        <v>1928</v>
      </c>
      <c r="B406" s="34" t="s">
        <v>456</v>
      </c>
      <c r="C406" s="36">
        <v>10451</v>
      </c>
      <c r="D406" s="36">
        <v>884</v>
      </c>
      <c r="E406" s="37">
        <f t="shared" si="61"/>
        <v>11822.398190045249</v>
      </c>
      <c r="F406" s="38">
        <f t="shared" si="68"/>
        <v>0.72748178909154271</v>
      </c>
      <c r="G406" s="39">
        <f t="shared" si="62"/>
        <v>2657.2366635501562</v>
      </c>
      <c r="H406" s="39">
        <f t="shared" si="63"/>
        <v>981.26531171224804</v>
      </c>
      <c r="I406" s="37">
        <f t="shared" si="64"/>
        <v>3638.5019752624044</v>
      </c>
      <c r="J406" s="40">
        <f t="shared" si="70"/>
        <v>-202.45648845043868</v>
      </c>
      <c r="K406" s="37">
        <f t="shared" si="65"/>
        <v>3436.0454868119655</v>
      </c>
      <c r="L406" s="37">
        <f t="shared" si="66"/>
        <v>3216435.7461319654</v>
      </c>
      <c r="M406" s="37">
        <f t="shared" si="67"/>
        <v>3037464.2103417777</v>
      </c>
      <c r="N406" s="41">
        <f>'jan-mai'!M406</f>
        <v>2994827.1987864277</v>
      </c>
      <c r="O406" s="41">
        <f t="shared" si="69"/>
        <v>42637.01155534992</v>
      </c>
      <c r="P406" s="4"/>
      <c r="Q406" s="4"/>
      <c r="R406" s="4"/>
      <c r="S406" s="4"/>
      <c r="T406" s="4"/>
    </row>
    <row r="407" spans="1:20" s="34" customFormat="1" x14ac:dyDescent="0.3">
      <c r="A407" s="33">
        <v>1929</v>
      </c>
      <c r="B407" s="34" t="s">
        <v>457</v>
      </c>
      <c r="C407" s="36">
        <v>13069</v>
      </c>
      <c r="D407" s="36">
        <v>905</v>
      </c>
      <c r="E407" s="37">
        <f t="shared" si="61"/>
        <v>14440.883977900552</v>
      </c>
      <c r="F407" s="38">
        <f t="shared" si="68"/>
        <v>0.88860821158539227</v>
      </c>
      <c r="G407" s="39">
        <f t="shared" si="62"/>
        <v>1086.1451908369745</v>
      </c>
      <c r="H407" s="39">
        <f t="shared" si="63"/>
        <v>64.795285962892095</v>
      </c>
      <c r="I407" s="37">
        <f t="shared" si="64"/>
        <v>1150.9404767998667</v>
      </c>
      <c r="J407" s="40">
        <f t="shared" si="70"/>
        <v>-202.45648845043868</v>
      </c>
      <c r="K407" s="37">
        <f t="shared" si="65"/>
        <v>948.48398834942805</v>
      </c>
      <c r="L407" s="37">
        <f t="shared" si="66"/>
        <v>1041601.1315038793</v>
      </c>
      <c r="M407" s="37">
        <f t="shared" si="67"/>
        <v>858378.00945623242</v>
      </c>
      <c r="N407" s="41">
        <f>'jan-mai'!M407</f>
        <v>829912.00780737295</v>
      </c>
      <c r="O407" s="41">
        <f t="shared" si="69"/>
        <v>28466.00164885947</v>
      </c>
      <c r="P407" s="4"/>
      <c r="Q407" s="4"/>
      <c r="R407" s="4"/>
      <c r="S407" s="4"/>
      <c r="T407" s="4"/>
    </row>
    <row r="408" spans="1:20" s="34" customFormat="1" x14ac:dyDescent="0.3">
      <c r="A408" s="33">
        <v>1931</v>
      </c>
      <c r="B408" s="34" t="s">
        <v>458</v>
      </c>
      <c r="C408" s="36">
        <v>155041</v>
      </c>
      <c r="D408" s="36">
        <v>11535</v>
      </c>
      <c r="E408" s="37">
        <f t="shared" si="61"/>
        <v>13440.918942349372</v>
      </c>
      <c r="F408" s="38">
        <f t="shared" si="68"/>
        <v>0.82707616526129724</v>
      </c>
      <c r="G408" s="39">
        <f t="shared" si="62"/>
        <v>1686.1242121676826</v>
      </c>
      <c r="H408" s="39">
        <f t="shared" si="63"/>
        <v>414.78304840580518</v>
      </c>
      <c r="I408" s="37">
        <f t="shared" si="64"/>
        <v>2100.9072605734877</v>
      </c>
      <c r="J408" s="40">
        <f t="shared" si="70"/>
        <v>-202.45648845043868</v>
      </c>
      <c r="K408" s="37">
        <f t="shared" si="65"/>
        <v>1898.4507721230491</v>
      </c>
      <c r="L408" s="37">
        <f t="shared" si="66"/>
        <v>24233965.250715181</v>
      </c>
      <c r="M408" s="37">
        <f t="shared" si="67"/>
        <v>21898629.656439371</v>
      </c>
      <c r="N408" s="41">
        <f>'jan-mai'!M408</f>
        <v>18410405.812218837</v>
      </c>
      <c r="O408" s="41">
        <f t="shared" si="69"/>
        <v>3488223.844220534</v>
      </c>
      <c r="P408" s="4"/>
      <c r="Q408" s="4"/>
      <c r="R408" s="4"/>
      <c r="S408" s="4"/>
      <c r="T408" s="4"/>
    </row>
    <row r="409" spans="1:20" s="34" customFormat="1" x14ac:dyDescent="0.3">
      <c r="A409" s="33">
        <v>1933</v>
      </c>
      <c r="B409" s="34" t="s">
        <v>459</v>
      </c>
      <c r="C409" s="36">
        <v>65608</v>
      </c>
      <c r="D409" s="36">
        <v>5720</v>
      </c>
      <c r="E409" s="37">
        <f t="shared" si="61"/>
        <v>11469.930069930069</v>
      </c>
      <c r="F409" s="38">
        <f t="shared" si="68"/>
        <v>0.70579294605840659</v>
      </c>
      <c r="G409" s="39">
        <f t="shared" si="62"/>
        <v>2868.7175356192643</v>
      </c>
      <c r="H409" s="39">
        <f t="shared" si="63"/>
        <v>1104.629153752561</v>
      </c>
      <c r="I409" s="37">
        <f t="shared" si="64"/>
        <v>3973.3466893718251</v>
      </c>
      <c r="J409" s="40">
        <f t="shared" si="70"/>
        <v>-202.45648845043868</v>
      </c>
      <c r="K409" s="37">
        <f t="shared" si="65"/>
        <v>3770.8902009213862</v>
      </c>
      <c r="L409" s="37">
        <f t="shared" si="66"/>
        <v>22727543.06320684</v>
      </c>
      <c r="M409" s="37">
        <f t="shared" si="67"/>
        <v>21569491.94927033</v>
      </c>
      <c r="N409" s="41">
        <f>'jan-mai'!M409</f>
        <v>18491328.93332395</v>
      </c>
      <c r="O409" s="41">
        <f t="shared" si="69"/>
        <v>3078163.0159463808</v>
      </c>
      <c r="P409" s="4"/>
      <c r="Q409" s="4"/>
      <c r="R409" s="4"/>
      <c r="S409" s="4"/>
      <c r="T409" s="4"/>
    </row>
    <row r="410" spans="1:20" s="34" customFormat="1" x14ac:dyDescent="0.3">
      <c r="A410" s="33">
        <v>1936</v>
      </c>
      <c r="B410" s="34" t="s">
        <v>460</v>
      </c>
      <c r="C410" s="36">
        <v>27805</v>
      </c>
      <c r="D410" s="36">
        <v>2289</v>
      </c>
      <c r="E410" s="37">
        <f t="shared" si="61"/>
        <v>12147.225862822193</v>
      </c>
      <c r="F410" s="38">
        <f t="shared" si="68"/>
        <v>0.74746979936996394</v>
      </c>
      <c r="G410" s="39">
        <f t="shared" si="62"/>
        <v>2462.3400598839894</v>
      </c>
      <c r="H410" s="39">
        <f t="shared" si="63"/>
        <v>867.57562624031755</v>
      </c>
      <c r="I410" s="37">
        <f t="shared" si="64"/>
        <v>3329.9156861243068</v>
      </c>
      <c r="J410" s="40">
        <f t="shared" si="70"/>
        <v>-202.45648845043868</v>
      </c>
      <c r="K410" s="37">
        <f t="shared" si="65"/>
        <v>3127.4591976738679</v>
      </c>
      <c r="L410" s="37">
        <f t="shared" si="66"/>
        <v>7622177.0055385381</v>
      </c>
      <c r="M410" s="37">
        <f t="shared" si="67"/>
        <v>7158754.1034754841</v>
      </c>
      <c r="N410" s="41">
        <f>'jan-mai'!M410</f>
        <v>6300844.1832829537</v>
      </c>
      <c r="O410" s="41">
        <f t="shared" si="69"/>
        <v>857909.92019253038</v>
      </c>
      <c r="P410" s="4"/>
      <c r="Q410" s="4"/>
      <c r="R410" s="4"/>
      <c r="S410" s="4"/>
      <c r="T410" s="4"/>
    </row>
    <row r="411" spans="1:20" s="34" customFormat="1" x14ac:dyDescent="0.3">
      <c r="A411" s="33">
        <v>1938</v>
      </c>
      <c r="B411" s="34" t="s">
        <v>461</v>
      </c>
      <c r="C411" s="36">
        <v>33396</v>
      </c>
      <c r="D411" s="36">
        <v>2922</v>
      </c>
      <c r="E411" s="37">
        <f t="shared" si="61"/>
        <v>11429.158110882958</v>
      </c>
      <c r="F411" s="38">
        <f t="shared" si="68"/>
        <v>0.70328407626434608</v>
      </c>
      <c r="G411" s="39">
        <f t="shared" si="62"/>
        <v>2893.1807110475311</v>
      </c>
      <c r="H411" s="39">
        <f t="shared" si="63"/>
        <v>1118.89933941905</v>
      </c>
      <c r="I411" s="37">
        <f t="shared" si="64"/>
        <v>4012.0800504665813</v>
      </c>
      <c r="J411" s="40">
        <f t="shared" si="70"/>
        <v>-202.45648845043868</v>
      </c>
      <c r="K411" s="37">
        <f t="shared" si="65"/>
        <v>3809.6235620161424</v>
      </c>
      <c r="L411" s="37">
        <f t="shared" si="66"/>
        <v>11723297.907463351</v>
      </c>
      <c r="M411" s="37">
        <f t="shared" si="67"/>
        <v>11131720.048211168</v>
      </c>
      <c r="N411" s="41">
        <f>'jan-mai'!M411</f>
        <v>9473836.2837714273</v>
      </c>
      <c r="O411" s="41">
        <f t="shared" si="69"/>
        <v>1657883.7644397411</v>
      </c>
      <c r="P411" s="4"/>
      <c r="Q411" s="4"/>
      <c r="R411" s="4"/>
      <c r="S411" s="4"/>
      <c r="T411" s="4"/>
    </row>
    <row r="412" spans="1:20" s="34" customFormat="1" x14ac:dyDescent="0.3">
      <c r="A412" s="33">
        <v>1939</v>
      </c>
      <c r="B412" s="34" t="s">
        <v>462</v>
      </c>
      <c r="C412" s="36">
        <v>28542</v>
      </c>
      <c r="D412" s="36">
        <v>1898</v>
      </c>
      <c r="E412" s="37">
        <f t="shared" si="61"/>
        <v>15037.934668071654</v>
      </c>
      <c r="F412" s="38">
        <f t="shared" si="68"/>
        <v>0.92534724687095227</v>
      </c>
      <c r="G412" s="39">
        <f t="shared" si="62"/>
        <v>727.91477673431359</v>
      </c>
      <c r="H412" s="39">
        <f t="shared" si="63"/>
        <v>0</v>
      </c>
      <c r="I412" s="37">
        <f t="shared" si="64"/>
        <v>727.91477673431359</v>
      </c>
      <c r="J412" s="40">
        <f t="shared" si="70"/>
        <v>-202.45648845043868</v>
      </c>
      <c r="K412" s="37">
        <f t="shared" si="65"/>
        <v>525.45828828387494</v>
      </c>
      <c r="L412" s="37">
        <f t="shared" si="66"/>
        <v>1381582.2462417271</v>
      </c>
      <c r="M412" s="37">
        <f t="shared" si="67"/>
        <v>997319.83116279461</v>
      </c>
      <c r="N412" s="41">
        <f>'jan-mai'!M412</f>
        <v>466557.87275243213</v>
      </c>
      <c r="O412" s="41">
        <f t="shared" si="69"/>
        <v>530761.95841036248</v>
      </c>
      <c r="P412" s="4"/>
      <c r="Q412" s="4"/>
      <c r="R412" s="4"/>
      <c r="S412" s="4"/>
      <c r="T412" s="4"/>
    </row>
    <row r="413" spans="1:20" s="34" customFormat="1" x14ac:dyDescent="0.3">
      <c r="A413" s="33">
        <v>1940</v>
      </c>
      <c r="B413" s="34" t="s">
        <v>463</v>
      </c>
      <c r="C413" s="36">
        <v>27758</v>
      </c>
      <c r="D413" s="36">
        <v>2182</v>
      </c>
      <c r="E413" s="37">
        <f t="shared" si="61"/>
        <v>12721.356553620531</v>
      </c>
      <c r="F413" s="38">
        <f t="shared" si="68"/>
        <v>0.78279847087977883</v>
      </c>
      <c r="G413" s="39">
        <f t="shared" si="62"/>
        <v>2117.8616454049866</v>
      </c>
      <c r="H413" s="39">
        <f t="shared" si="63"/>
        <v>666.62988446089923</v>
      </c>
      <c r="I413" s="37">
        <f t="shared" si="64"/>
        <v>2784.4915298658857</v>
      </c>
      <c r="J413" s="40">
        <f t="shared" si="70"/>
        <v>-202.45648845043868</v>
      </c>
      <c r="K413" s="37">
        <f t="shared" si="65"/>
        <v>2582.0350414154468</v>
      </c>
      <c r="L413" s="37">
        <f t="shared" si="66"/>
        <v>6075760.5181673625</v>
      </c>
      <c r="M413" s="37">
        <f t="shared" si="67"/>
        <v>5634000.4603685047</v>
      </c>
      <c r="N413" s="41">
        <f>'jan-mai'!M413</f>
        <v>4161254.9182714783</v>
      </c>
      <c r="O413" s="41">
        <f t="shared" si="69"/>
        <v>1472745.5420970265</v>
      </c>
      <c r="P413" s="4"/>
      <c r="Q413" s="4"/>
      <c r="R413" s="4"/>
      <c r="S413" s="4"/>
      <c r="T413" s="4"/>
    </row>
    <row r="414" spans="1:20" s="34" customFormat="1" x14ac:dyDescent="0.3">
      <c r="A414" s="33">
        <v>1941</v>
      </c>
      <c r="B414" s="34" t="s">
        <v>464</v>
      </c>
      <c r="C414" s="36">
        <v>32533</v>
      </c>
      <c r="D414" s="36">
        <v>2895</v>
      </c>
      <c r="E414" s="37">
        <f t="shared" si="61"/>
        <v>11237.651122625215</v>
      </c>
      <c r="F414" s="38">
        <f t="shared" si="68"/>
        <v>0.69149984736241443</v>
      </c>
      <c r="G414" s="39">
        <f t="shared" si="62"/>
        <v>3008.0849040021767</v>
      </c>
      <c r="H414" s="39">
        <f t="shared" si="63"/>
        <v>1185.9267853092599</v>
      </c>
      <c r="I414" s="37">
        <f t="shared" si="64"/>
        <v>4194.0116893114364</v>
      </c>
      <c r="J414" s="40">
        <f t="shared" si="70"/>
        <v>-202.45648845043868</v>
      </c>
      <c r="K414" s="37">
        <f t="shared" si="65"/>
        <v>3991.5552008609975</v>
      </c>
      <c r="L414" s="37">
        <f t="shared" si="66"/>
        <v>12141663.840556609</v>
      </c>
      <c r="M414" s="37">
        <f t="shared" si="67"/>
        <v>11555552.306492588</v>
      </c>
      <c r="N414" s="41">
        <f>'jan-mai'!M414</f>
        <v>10019505.815030215</v>
      </c>
      <c r="O414" s="41">
        <f t="shared" si="69"/>
        <v>1536046.4914623722</v>
      </c>
      <c r="P414" s="4"/>
      <c r="Q414" s="4"/>
      <c r="R414" s="4"/>
      <c r="S414" s="4"/>
      <c r="T414" s="4"/>
    </row>
    <row r="415" spans="1:20" s="34" customFormat="1" x14ac:dyDescent="0.3">
      <c r="A415" s="33">
        <v>1942</v>
      </c>
      <c r="B415" s="34" t="s">
        <v>465</v>
      </c>
      <c r="C415" s="36">
        <v>55432</v>
      </c>
      <c r="D415" s="36">
        <v>4882</v>
      </c>
      <c r="E415" s="37">
        <f t="shared" si="61"/>
        <v>11354.362965997541</v>
      </c>
      <c r="F415" s="38">
        <f t="shared" si="68"/>
        <v>0.69868161702198861</v>
      </c>
      <c r="G415" s="39">
        <f t="shared" si="62"/>
        <v>2938.0577979787809</v>
      </c>
      <c r="H415" s="39">
        <f t="shared" si="63"/>
        <v>1145.0776401289459</v>
      </c>
      <c r="I415" s="37">
        <f t="shared" si="64"/>
        <v>4083.1354381077267</v>
      </c>
      <c r="J415" s="40">
        <f t="shared" si="70"/>
        <v>-202.45648845043868</v>
      </c>
      <c r="K415" s="37">
        <f t="shared" si="65"/>
        <v>3880.6789496572878</v>
      </c>
      <c r="L415" s="37">
        <f t="shared" si="66"/>
        <v>19933867.208841924</v>
      </c>
      <c r="M415" s="37">
        <f t="shared" si="67"/>
        <v>18945474.632226881</v>
      </c>
      <c r="N415" s="41">
        <f>'jan-mai'!M415</f>
        <v>15407451.792392923</v>
      </c>
      <c r="O415" s="41">
        <f t="shared" si="69"/>
        <v>3538022.8398339581</v>
      </c>
      <c r="P415" s="4"/>
      <c r="Q415" s="4"/>
      <c r="R415" s="4"/>
      <c r="S415" s="4"/>
      <c r="T415" s="4"/>
    </row>
    <row r="416" spans="1:20" s="34" customFormat="1" x14ac:dyDescent="0.3">
      <c r="A416" s="33">
        <v>1943</v>
      </c>
      <c r="B416" s="34" t="s">
        <v>466</v>
      </c>
      <c r="C416" s="36">
        <v>17098</v>
      </c>
      <c r="D416" s="36">
        <v>1226</v>
      </c>
      <c r="E416" s="37">
        <f t="shared" si="61"/>
        <v>13946.166394779772</v>
      </c>
      <c r="F416" s="38">
        <f t="shared" si="68"/>
        <v>0.85816616195397377</v>
      </c>
      <c r="G416" s="39">
        <f t="shared" si="62"/>
        <v>1382.9757407094428</v>
      </c>
      <c r="H416" s="39">
        <f t="shared" si="63"/>
        <v>237.94644005516528</v>
      </c>
      <c r="I416" s="37">
        <f t="shared" si="64"/>
        <v>1620.9221807646081</v>
      </c>
      <c r="J416" s="40">
        <f t="shared" si="70"/>
        <v>-202.45648845043868</v>
      </c>
      <c r="K416" s="37">
        <f t="shared" si="65"/>
        <v>1418.4656923141695</v>
      </c>
      <c r="L416" s="37">
        <f t="shared" si="66"/>
        <v>1987250.5936174095</v>
      </c>
      <c r="M416" s="37">
        <f t="shared" si="67"/>
        <v>1739038.9387771718</v>
      </c>
      <c r="N416" s="41">
        <f>'jan-mai'!M416</f>
        <v>556007.56164092815</v>
      </c>
      <c r="O416" s="41">
        <f t="shared" si="69"/>
        <v>1183031.3771362435</v>
      </c>
      <c r="P416" s="4"/>
      <c r="Q416" s="4"/>
      <c r="R416" s="4"/>
      <c r="S416" s="4"/>
      <c r="T416" s="4"/>
    </row>
    <row r="417" spans="1:20" s="34" customFormat="1" x14ac:dyDescent="0.3">
      <c r="A417" s="33">
        <v>2002</v>
      </c>
      <c r="B417" s="34" t="s">
        <v>467</v>
      </c>
      <c r="C417" s="36">
        <v>25293</v>
      </c>
      <c r="D417" s="36">
        <v>2128</v>
      </c>
      <c r="E417" s="37">
        <f t="shared" si="61"/>
        <v>11885.808270676691</v>
      </c>
      <c r="F417" s="38">
        <f t="shared" si="68"/>
        <v>0.73138367753775002</v>
      </c>
      <c r="G417" s="39">
        <f t="shared" si="62"/>
        <v>2619.190615171291</v>
      </c>
      <c r="H417" s="39">
        <f t="shared" si="63"/>
        <v>959.07178349124342</v>
      </c>
      <c r="I417" s="37">
        <f t="shared" si="64"/>
        <v>3578.2623986625345</v>
      </c>
      <c r="J417" s="40">
        <f t="shared" si="70"/>
        <v>-202.45648845043868</v>
      </c>
      <c r="K417" s="37">
        <f t="shared" si="65"/>
        <v>3375.8059102120956</v>
      </c>
      <c r="L417" s="37">
        <f t="shared" si="66"/>
        <v>7614542.3843538733</v>
      </c>
      <c r="M417" s="37">
        <f t="shared" si="67"/>
        <v>7183714.9769313391</v>
      </c>
      <c r="N417" s="41">
        <f>'jan-mai'!M417</f>
        <v>6465743.9807890486</v>
      </c>
      <c r="O417" s="41">
        <f t="shared" si="69"/>
        <v>717970.99614229053</v>
      </c>
      <c r="P417" s="4"/>
      <c r="Q417" s="4"/>
      <c r="R417" s="4"/>
      <c r="S417" s="4"/>
      <c r="T417" s="4"/>
    </row>
    <row r="418" spans="1:20" s="34" customFormat="1" x14ac:dyDescent="0.3">
      <c r="A418" s="33">
        <v>2003</v>
      </c>
      <c r="B418" s="34" t="s">
        <v>468</v>
      </c>
      <c r="C418" s="36">
        <v>83578</v>
      </c>
      <c r="D418" s="36">
        <v>6239</v>
      </c>
      <c r="E418" s="37">
        <f t="shared" si="61"/>
        <v>13396.05706042635</v>
      </c>
      <c r="F418" s="38">
        <f t="shared" si="68"/>
        <v>0.82431562534386715</v>
      </c>
      <c r="G418" s="39">
        <f t="shared" si="62"/>
        <v>1713.0413413214956</v>
      </c>
      <c r="H418" s="39">
        <f t="shared" si="63"/>
        <v>430.4847070788627</v>
      </c>
      <c r="I418" s="37">
        <f t="shared" si="64"/>
        <v>2143.5260484003584</v>
      </c>
      <c r="J418" s="40">
        <f t="shared" si="70"/>
        <v>-202.45648845043868</v>
      </c>
      <c r="K418" s="37">
        <f t="shared" si="65"/>
        <v>1941.0695599499197</v>
      </c>
      <c r="L418" s="37">
        <f t="shared" si="66"/>
        <v>13373459.015969835</v>
      </c>
      <c r="M418" s="37">
        <f t="shared" si="67"/>
        <v>12110332.984527549</v>
      </c>
      <c r="N418" s="41">
        <f>'jan-mai'!M418</f>
        <v>9806503.4991272874</v>
      </c>
      <c r="O418" s="41">
        <f t="shared" si="69"/>
        <v>2303829.4854002614</v>
      </c>
      <c r="P418" s="4"/>
      <c r="Q418" s="4"/>
      <c r="R418" s="4"/>
      <c r="S418" s="4"/>
      <c r="T418" s="4"/>
    </row>
    <row r="419" spans="1:20" s="34" customFormat="1" x14ac:dyDescent="0.3">
      <c r="A419" s="33">
        <v>2004</v>
      </c>
      <c r="B419" s="34" t="s">
        <v>469</v>
      </c>
      <c r="C419" s="36">
        <v>164155</v>
      </c>
      <c r="D419" s="36">
        <v>10417</v>
      </c>
      <c r="E419" s="37">
        <f t="shared" si="61"/>
        <v>15758.375731976577</v>
      </c>
      <c r="F419" s="38">
        <f t="shared" si="68"/>
        <v>0.96967900982458721</v>
      </c>
      <c r="G419" s="39">
        <f t="shared" si="62"/>
        <v>295.65013839135935</v>
      </c>
      <c r="H419" s="39">
        <f t="shared" si="63"/>
        <v>0</v>
      </c>
      <c r="I419" s="37">
        <f t="shared" si="64"/>
        <v>295.65013839135935</v>
      </c>
      <c r="J419" s="40">
        <f t="shared" si="70"/>
        <v>-202.45648845043868</v>
      </c>
      <c r="K419" s="37">
        <f t="shared" si="65"/>
        <v>93.193649940920665</v>
      </c>
      <c r="L419" s="37">
        <f t="shared" si="66"/>
        <v>3079787.4916227902</v>
      </c>
      <c r="M419" s="37">
        <f t="shared" si="67"/>
        <v>970798.25143457053</v>
      </c>
      <c r="N419" s="41">
        <f>'jan-mai'!M419</f>
        <v>2897896.7125722216</v>
      </c>
      <c r="O419" s="41">
        <f t="shared" si="69"/>
        <v>-1927098.461137651</v>
      </c>
      <c r="P419" s="4"/>
      <c r="Q419" s="4"/>
      <c r="R419" s="4"/>
      <c r="S419" s="4"/>
      <c r="T419" s="4"/>
    </row>
    <row r="420" spans="1:20" s="34" customFormat="1" x14ac:dyDescent="0.3">
      <c r="A420" s="33">
        <v>2011</v>
      </c>
      <c r="B420" s="34" t="s">
        <v>470</v>
      </c>
      <c r="C420" s="36">
        <v>28987</v>
      </c>
      <c r="D420" s="36">
        <v>2914</v>
      </c>
      <c r="E420" s="37">
        <f t="shared" si="61"/>
        <v>9947.4948524365136</v>
      </c>
      <c r="F420" s="38">
        <f t="shared" si="68"/>
        <v>0.61211111619661396</v>
      </c>
      <c r="G420" s="39">
        <f t="shared" si="62"/>
        <v>3782.1786661153974</v>
      </c>
      <c r="H420" s="39">
        <f t="shared" si="63"/>
        <v>1637.4814798753055</v>
      </c>
      <c r="I420" s="37">
        <f t="shared" si="64"/>
        <v>5419.6601459907033</v>
      </c>
      <c r="J420" s="40">
        <f t="shared" si="70"/>
        <v>-202.45648845043868</v>
      </c>
      <c r="K420" s="37">
        <f t="shared" si="65"/>
        <v>5217.2036575402644</v>
      </c>
      <c r="L420" s="37">
        <f t="shared" si="66"/>
        <v>15792889.665416909</v>
      </c>
      <c r="M420" s="37">
        <f t="shared" si="67"/>
        <v>15202931.458072331</v>
      </c>
      <c r="N420" s="41">
        <f>'jan-mai'!M420</f>
        <v>11766225.404144403</v>
      </c>
      <c r="O420" s="41">
        <f t="shared" si="69"/>
        <v>3436706.0539279282</v>
      </c>
      <c r="P420" s="4"/>
      <c r="Q420" s="4"/>
      <c r="R420" s="4"/>
      <c r="S420" s="4"/>
      <c r="T420" s="4"/>
    </row>
    <row r="421" spans="1:20" s="34" customFormat="1" x14ac:dyDescent="0.3">
      <c r="A421" s="33">
        <v>2012</v>
      </c>
      <c r="B421" s="34" t="s">
        <v>471</v>
      </c>
      <c r="C421" s="36">
        <v>262988</v>
      </c>
      <c r="D421" s="36">
        <v>19898</v>
      </c>
      <c r="E421" s="37">
        <f t="shared" si="61"/>
        <v>13216.805709116494</v>
      </c>
      <c r="F421" s="38">
        <f t="shared" si="68"/>
        <v>0.81328553723046115</v>
      </c>
      <c r="G421" s="39">
        <f t="shared" si="62"/>
        <v>1820.5921521074094</v>
      </c>
      <c r="H421" s="39">
        <f t="shared" si="63"/>
        <v>493.2226800373125</v>
      </c>
      <c r="I421" s="37">
        <f t="shared" si="64"/>
        <v>2313.814832144722</v>
      </c>
      <c r="J421" s="40">
        <f t="shared" si="70"/>
        <v>-202.45648845043868</v>
      </c>
      <c r="K421" s="37">
        <f t="shared" si="65"/>
        <v>2111.3583436942831</v>
      </c>
      <c r="L421" s="37">
        <f t="shared" si="66"/>
        <v>46040287.530015677</v>
      </c>
      <c r="M421" s="37">
        <f t="shared" si="67"/>
        <v>42011808.322828844</v>
      </c>
      <c r="N421" s="41">
        <f>'jan-mai'!M421</f>
        <v>34179172.852321662</v>
      </c>
      <c r="O421" s="41">
        <f t="shared" si="69"/>
        <v>7832635.4705071822</v>
      </c>
      <c r="P421" s="4"/>
      <c r="Q421" s="4"/>
      <c r="R421" s="4"/>
      <c r="S421" s="4"/>
      <c r="T421" s="4"/>
    </row>
    <row r="422" spans="1:20" s="34" customFormat="1" x14ac:dyDescent="0.3">
      <c r="A422" s="33">
        <v>2014</v>
      </c>
      <c r="B422" s="34" t="s">
        <v>472</v>
      </c>
      <c r="C422" s="36">
        <v>11573</v>
      </c>
      <c r="D422" s="36">
        <v>989</v>
      </c>
      <c r="E422" s="37">
        <f t="shared" si="61"/>
        <v>11701.718907987866</v>
      </c>
      <c r="F422" s="38">
        <f t="shared" si="68"/>
        <v>0.72005588627503025</v>
      </c>
      <c r="G422" s="39">
        <f t="shared" si="62"/>
        <v>2729.6442327845857</v>
      </c>
      <c r="H422" s="39">
        <f t="shared" si="63"/>
        <v>1023.5030604323321</v>
      </c>
      <c r="I422" s="37">
        <f t="shared" si="64"/>
        <v>3753.1472932169177</v>
      </c>
      <c r="J422" s="40">
        <f t="shared" si="70"/>
        <v>-202.45648845043868</v>
      </c>
      <c r="K422" s="37">
        <f t="shared" si="65"/>
        <v>3550.6908047664788</v>
      </c>
      <c r="L422" s="37">
        <f t="shared" si="66"/>
        <v>3711862.6729915314</v>
      </c>
      <c r="M422" s="37">
        <f t="shared" si="67"/>
        <v>3511633.2059140475</v>
      </c>
      <c r="N422" s="41">
        <f>'jan-mai'!M422</f>
        <v>3501851.2438911507</v>
      </c>
      <c r="O422" s="41">
        <f t="shared" si="69"/>
        <v>9781.9620228968561</v>
      </c>
      <c r="P422" s="4"/>
      <c r="Q422" s="4"/>
      <c r="R422" s="4"/>
      <c r="S422" s="4"/>
      <c r="T422" s="4"/>
    </row>
    <row r="423" spans="1:20" s="34" customFormat="1" x14ac:dyDescent="0.3">
      <c r="A423" s="33">
        <v>2015</v>
      </c>
      <c r="B423" s="34" t="s">
        <v>473</v>
      </c>
      <c r="C423" s="36">
        <v>12340</v>
      </c>
      <c r="D423" s="36">
        <v>1041</v>
      </c>
      <c r="E423" s="37">
        <f t="shared" si="61"/>
        <v>11853.986551392891</v>
      </c>
      <c r="F423" s="38">
        <f t="shared" si="68"/>
        <v>0.72942555356794159</v>
      </c>
      <c r="G423" s="39">
        <f t="shared" si="62"/>
        <v>2638.2836467415714</v>
      </c>
      <c r="H423" s="39">
        <f t="shared" si="63"/>
        <v>970.20938524057351</v>
      </c>
      <c r="I423" s="37">
        <f t="shared" si="64"/>
        <v>3608.4930319821451</v>
      </c>
      <c r="J423" s="40">
        <f t="shared" si="70"/>
        <v>-202.45648845043868</v>
      </c>
      <c r="K423" s="37">
        <f t="shared" si="65"/>
        <v>3406.0365435317062</v>
      </c>
      <c r="L423" s="37">
        <f t="shared" si="66"/>
        <v>3756441.246293413</v>
      </c>
      <c r="M423" s="37">
        <f t="shared" si="67"/>
        <v>3545684.0418165061</v>
      </c>
      <c r="N423" s="41">
        <f>'jan-mai'!M423</f>
        <v>3663096.9614668218</v>
      </c>
      <c r="O423" s="41">
        <f t="shared" si="69"/>
        <v>-117412.91965031577</v>
      </c>
      <c r="P423" s="4"/>
      <c r="Q423" s="4"/>
      <c r="R423" s="4"/>
      <c r="S423" s="4"/>
      <c r="T423" s="4"/>
    </row>
    <row r="424" spans="1:20" s="34" customFormat="1" x14ac:dyDescent="0.3">
      <c r="A424" s="33">
        <v>2017</v>
      </c>
      <c r="B424" s="34" t="s">
        <v>474</v>
      </c>
      <c r="C424" s="36">
        <v>13105</v>
      </c>
      <c r="D424" s="36">
        <v>1049</v>
      </c>
      <c r="E424" s="37">
        <f t="shared" si="61"/>
        <v>12492.850333651097</v>
      </c>
      <c r="F424" s="38">
        <f t="shared" si="68"/>
        <v>0.76873752393401584</v>
      </c>
      <c r="G424" s="39">
        <f t="shared" si="62"/>
        <v>2254.9653773866476</v>
      </c>
      <c r="H424" s="39">
        <f t="shared" si="63"/>
        <v>746.6070614502014</v>
      </c>
      <c r="I424" s="37">
        <f t="shared" si="64"/>
        <v>3001.572438836849</v>
      </c>
      <c r="J424" s="40">
        <f t="shared" si="70"/>
        <v>-202.45648845043868</v>
      </c>
      <c r="K424" s="37">
        <f t="shared" si="65"/>
        <v>2799.1159503864101</v>
      </c>
      <c r="L424" s="37">
        <f t="shared" si="66"/>
        <v>3148649.4883398544</v>
      </c>
      <c r="M424" s="37">
        <f t="shared" si="67"/>
        <v>2936272.6319553442</v>
      </c>
      <c r="N424" s="41">
        <f>'jan-mai'!M424</f>
        <v>2467957.8410938485</v>
      </c>
      <c r="O424" s="41">
        <f t="shared" si="69"/>
        <v>468314.79086149577</v>
      </c>
      <c r="P424" s="4"/>
      <c r="Q424" s="4"/>
      <c r="R424" s="4"/>
      <c r="S424" s="4"/>
      <c r="T424" s="4"/>
    </row>
    <row r="425" spans="1:20" s="34" customFormat="1" x14ac:dyDescent="0.3">
      <c r="A425" s="33">
        <v>2018</v>
      </c>
      <c r="B425" s="34" t="s">
        <v>475</v>
      </c>
      <c r="C425" s="36">
        <v>17309</v>
      </c>
      <c r="D425" s="36">
        <v>1241</v>
      </c>
      <c r="E425" s="37">
        <f t="shared" si="61"/>
        <v>13947.622884770346</v>
      </c>
      <c r="F425" s="38">
        <f t="shared" si="68"/>
        <v>0.8582557858971962</v>
      </c>
      <c r="G425" s="39">
        <f t="shared" si="62"/>
        <v>1382.1018467150982</v>
      </c>
      <c r="H425" s="39">
        <f t="shared" si="63"/>
        <v>237.43666855846422</v>
      </c>
      <c r="I425" s="37">
        <f t="shared" si="64"/>
        <v>1619.5385152735623</v>
      </c>
      <c r="J425" s="40">
        <f t="shared" si="70"/>
        <v>-202.45648845043868</v>
      </c>
      <c r="K425" s="37">
        <f t="shared" si="65"/>
        <v>1417.0820268231237</v>
      </c>
      <c r="L425" s="37">
        <f t="shared" si="66"/>
        <v>2009847.2974544908</v>
      </c>
      <c r="M425" s="37">
        <f t="shared" si="67"/>
        <v>1758598.7952874964</v>
      </c>
      <c r="N425" s="41">
        <f>'jan-mai'!M425</f>
        <v>1841918.952142485</v>
      </c>
      <c r="O425" s="41">
        <f t="shared" si="69"/>
        <v>-83320.156854988541</v>
      </c>
      <c r="P425" s="4"/>
      <c r="Q425" s="4"/>
      <c r="R425" s="4"/>
      <c r="S425" s="4"/>
      <c r="T425" s="4"/>
    </row>
    <row r="426" spans="1:20" s="34" customFormat="1" x14ac:dyDescent="0.3">
      <c r="A426" s="33">
        <v>2019</v>
      </c>
      <c r="B426" s="34" t="s">
        <v>476</v>
      </c>
      <c r="C426" s="36">
        <v>42533</v>
      </c>
      <c r="D426" s="36">
        <v>3278</v>
      </c>
      <c r="E426" s="37">
        <f t="shared" si="61"/>
        <v>12975.28981086028</v>
      </c>
      <c r="F426" s="38">
        <f t="shared" si="68"/>
        <v>0.7984240501672506</v>
      </c>
      <c r="G426" s="39">
        <f t="shared" si="62"/>
        <v>1965.5016910611375</v>
      </c>
      <c r="H426" s="39">
        <f t="shared" si="63"/>
        <v>577.75324442698718</v>
      </c>
      <c r="I426" s="37">
        <f t="shared" si="64"/>
        <v>2543.2549354881248</v>
      </c>
      <c r="J426" s="40">
        <f t="shared" si="70"/>
        <v>-202.45648845043868</v>
      </c>
      <c r="K426" s="37">
        <f t="shared" si="65"/>
        <v>2340.7984470376859</v>
      </c>
      <c r="L426" s="37">
        <f t="shared" si="66"/>
        <v>8336789.6785300728</v>
      </c>
      <c r="M426" s="37">
        <f t="shared" si="67"/>
        <v>7673137.3093895344</v>
      </c>
      <c r="N426" s="41">
        <f>'jan-mai'!M426</f>
        <v>7062895.4271741072</v>
      </c>
      <c r="O426" s="41">
        <f t="shared" si="69"/>
        <v>610241.88221542723</v>
      </c>
      <c r="P426" s="4"/>
      <c r="Q426" s="4"/>
      <c r="R426" s="4"/>
      <c r="S426" s="4"/>
      <c r="T426" s="4"/>
    </row>
    <row r="427" spans="1:20" s="34" customFormat="1" x14ac:dyDescent="0.3">
      <c r="A427" s="33">
        <v>2020</v>
      </c>
      <c r="B427" s="34" t="s">
        <v>477</v>
      </c>
      <c r="C427" s="36">
        <v>51060</v>
      </c>
      <c r="D427" s="36">
        <v>3925</v>
      </c>
      <c r="E427" s="37">
        <f t="shared" si="61"/>
        <v>13008.917197452229</v>
      </c>
      <c r="F427" s="38">
        <f t="shared" si="68"/>
        <v>0.80049328442641998</v>
      </c>
      <c r="G427" s="39">
        <f t="shared" si="62"/>
        <v>1945.3252591059684</v>
      </c>
      <c r="H427" s="39">
        <f t="shared" si="63"/>
        <v>565.98365911980522</v>
      </c>
      <c r="I427" s="37">
        <f t="shared" si="64"/>
        <v>2511.3089182257736</v>
      </c>
      <c r="J427" s="40">
        <f t="shared" si="70"/>
        <v>-202.45648845043868</v>
      </c>
      <c r="K427" s="37">
        <f t="shared" si="65"/>
        <v>2308.8524297753347</v>
      </c>
      <c r="L427" s="37">
        <f t="shared" si="66"/>
        <v>9856887.504036162</v>
      </c>
      <c r="M427" s="37">
        <f t="shared" si="67"/>
        <v>9062245.7868681885</v>
      </c>
      <c r="N427" s="41">
        <f>'jan-mai'!M427</f>
        <v>7898344.0670098718</v>
      </c>
      <c r="O427" s="41">
        <f t="shared" si="69"/>
        <v>1163901.7198583167</v>
      </c>
      <c r="P427" s="4"/>
      <c r="Q427" s="4"/>
      <c r="R427" s="4"/>
      <c r="S427" s="4"/>
      <c r="T427" s="4"/>
    </row>
    <row r="428" spans="1:20" s="34" customFormat="1" x14ac:dyDescent="0.3">
      <c r="A428" s="33">
        <v>2021</v>
      </c>
      <c r="B428" s="34" t="s">
        <v>478</v>
      </c>
      <c r="C428" s="36">
        <v>28953</v>
      </c>
      <c r="D428" s="36">
        <v>2708</v>
      </c>
      <c r="E428" s="37">
        <f t="shared" si="61"/>
        <v>10691.65435745938</v>
      </c>
      <c r="F428" s="38">
        <f t="shared" si="68"/>
        <v>0.65790237439830035</v>
      </c>
      <c r="G428" s="39">
        <f t="shared" si="62"/>
        <v>3335.6829631016776</v>
      </c>
      <c r="H428" s="39">
        <f t="shared" si="63"/>
        <v>1377.0256531173022</v>
      </c>
      <c r="I428" s="37">
        <f t="shared" si="64"/>
        <v>4712.7086162189798</v>
      </c>
      <c r="J428" s="40">
        <f t="shared" si="70"/>
        <v>-202.45648845043868</v>
      </c>
      <c r="K428" s="37">
        <f t="shared" si="65"/>
        <v>4510.252127768541</v>
      </c>
      <c r="L428" s="37">
        <f t="shared" si="66"/>
        <v>12762014.932720998</v>
      </c>
      <c r="M428" s="37">
        <f t="shared" si="67"/>
        <v>12213762.761997208</v>
      </c>
      <c r="N428" s="41">
        <f>'jan-mai'!M428</f>
        <v>9509557.7537484691</v>
      </c>
      <c r="O428" s="41">
        <f t="shared" si="69"/>
        <v>2704205.0082487389</v>
      </c>
      <c r="P428" s="4"/>
      <c r="Q428" s="4"/>
      <c r="R428" s="4"/>
      <c r="S428" s="4"/>
      <c r="T428" s="4"/>
    </row>
    <row r="429" spans="1:20" s="34" customFormat="1" x14ac:dyDescent="0.3">
      <c r="A429" s="33">
        <v>2022</v>
      </c>
      <c r="B429" s="34" t="s">
        <v>479</v>
      </c>
      <c r="C429" s="36">
        <v>16847</v>
      </c>
      <c r="D429" s="36">
        <v>1343</v>
      </c>
      <c r="E429" s="37">
        <f t="shared" si="61"/>
        <v>12544.303797468354</v>
      </c>
      <c r="F429" s="38">
        <f t="shared" si="68"/>
        <v>0.77190367155576101</v>
      </c>
      <c r="G429" s="39">
        <f t="shared" si="62"/>
        <v>2224.0932990962933</v>
      </c>
      <c r="H429" s="39">
        <f t="shared" si="63"/>
        <v>728.59834911416146</v>
      </c>
      <c r="I429" s="37">
        <f t="shared" si="64"/>
        <v>2952.6916482104548</v>
      </c>
      <c r="J429" s="40">
        <f t="shared" si="70"/>
        <v>-202.45648845043868</v>
      </c>
      <c r="K429" s="37">
        <f t="shared" si="65"/>
        <v>2750.2351597600159</v>
      </c>
      <c r="L429" s="37">
        <f t="shared" si="66"/>
        <v>3965464.8835466406</v>
      </c>
      <c r="M429" s="37">
        <f t="shared" si="67"/>
        <v>3693565.8195577012</v>
      </c>
      <c r="N429" s="41">
        <f>'jan-mai'!M429</f>
        <v>3019895.1673870739</v>
      </c>
      <c r="O429" s="41">
        <f t="shared" si="69"/>
        <v>673670.65217062738</v>
      </c>
      <c r="P429" s="4"/>
      <c r="Q429" s="4"/>
      <c r="R429" s="4"/>
      <c r="S429" s="4"/>
      <c r="T429" s="4"/>
    </row>
    <row r="430" spans="1:20" s="34" customFormat="1" x14ac:dyDescent="0.3">
      <c r="A430" s="33">
        <v>2023</v>
      </c>
      <c r="B430" s="34" t="s">
        <v>480</v>
      </c>
      <c r="C430" s="36">
        <v>14234</v>
      </c>
      <c r="D430" s="36">
        <v>1116</v>
      </c>
      <c r="E430" s="37">
        <f t="shared" si="61"/>
        <v>12754.480286738351</v>
      </c>
      <c r="F430" s="38">
        <f t="shared" si="68"/>
        <v>0.78483671322643167</v>
      </c>
      <c r="G430" s="39">
        <f t="shared" si="62"/>
        <v>2097.9874055342948</v>
      </c>
      <c r="H430" s="39">
        <f t="shared" si="63"/>
        <v>655.03657786966232</v>
      </c>
      <c r="I430" s="37">
        <f t="shared" si="64"/>
        <v>2753.0239834039571</v>
      </c>
      <c r="J430" s="40">
        <f t="shared" si="70"/>
        <v>-202.45648845043868</v>
      </c>
      <c r="K430" s="37">
        <f t="shared" si="65"/>
        <v>2550.5674949535182</v>
      </c>
      <c r="L430" s="37">
        <f t="shared" si="66"/>
        <v>3072374.7654788163</v>
      </c>
      <c r="M430" s="37">
        <f t="shared" si="67"/>
        <v>2846433.3243681262</v>
      </c>
      <c r="N430" s="41">
        <f>'jan-mai'!M430</f>
        <v>2802742.7079701968</v>
      </c>
      <c r="O430" s="41">
        <f t="shared" si="69"/>
        <v>43690.616397929378</v>
      </c>
      <c r="P430" s="4"/>
      <c r="Q430" s="4"/>
      <c r="R430" s="4"/>
      <c r="S430" s="4"/>
      <c r="T430" s="4"/>
    </row>
    <row r="431" spans="1:20" s="34" customFormat="1" x14ac:dyDescent="0.3">
      <c r="A431" s="33">
        <v>2024</v>
      </c>
      <c r="B431" s="34" t="s">
        <v>481</v>
      </c>
      <c r="C431" s="36">
        <v>12592</v>
      </c>
      <c r="D431" s="36">
        <v>1020</v>
      </c>
      <c r="E431" s="37">
        <f t="shared" si="61"/>
        <v>12345.098039215687</v>
      </c>
      <c r="F431" s="38">
        <f t="shared" si="68"/>
        <v>0.75964570501788775</v>
      </c>
      <c r="G431" s="39">
        <f t="shared" si="62"/>
        <v>2343.6167540478932</v>
      </c>
      <c r="H431" s="39">
        <f t="shared" si="63"/>
        <v>798.32036450259477</v>
      </c>
      <c r="I431" s="37">
        <f t="shared" si="64"/>
        <v>3141.9371185504879</v>
      </c>
      <c r="J431" s="40">
        <f t="shared" si="70"/>
        <v>-202.45648845043868</v>
      </c>
      <c r="K431" s="37">
        <f t="shared" si="65"/>
        <v>2939.480630100049</v>
      </c>
      <c r="L431" s="37">
        <f t="shared" si="66"/>
        <v>3204775.8609214975</v>
      </c>
      <c r="M431" s="37">
        <f t="shared" si="67"/>
        <v>2998270.2427020501</v>
      </c>
      <c r="N431" s="41">
        <f>'jan-mai'!M431</f>
        <v>3092962.1524458793</v>
      </c>
      <c r="O431" s="41">
        <f t="shared" si="69"/>
        <v>-94691.909743829165</v>
      </c>
      <c r="P431" s="4"/>
      <c r="Q431" s="4"/>
      <c r="R431" s="4"/>
      <c r="S431" s="4"/>
      <c r="T431" s="4"/>
    </row>
    <row r="432" spans="1:20" s="34" customFormat="1" x14ac:dyDescent="0.3">
      <c r="A432" s="33">
        <v>2025</v>
      </c>
      <c r="B432" s="34" t="s">
        <v>482</v>
      </c>
      <c r="C432" s="36">
        <v>35414</v>
      </c>
      <c r="D432" s="36">
        <v>2909</v>
      </c>
      <c r="E432" s="37">
        <f t="shared" si="61"/>
        <v>12173.942935716741</v>
      </c>
      <c r="F432" s="38">
        <f t="shared" si="68"/>
        <v>0.74911381301898661</v>
      </c>
      <c r="G432" s="39">
        <f t="shared" si="62"/>
        <v>2446.3098161472612</v>
      </c>
      <c r="H432" s="39">
        <f t="shared" si="63"/>
        <v>858.22465072722594</v>
      </c>
      <c r="I432" s="37">
        <f t="shared" si="64"/>
        <v>3304.5344668744874</v>
      </c>
      <c r="J432" s="40">
        <f t="shared" si="70"/>
        <v>-202.45648845043868</v>
      </c>
      <c r="K432" s="37">
        <f t="shared" si="65"/>
        <v>3102.0779784240485</v>
      </c>
      <c r="L432" s="37">
        <f t="shared" si="66"/>
        <v>9612890.7641378846</v>
      </c>
      <c r="M432" s="37">
        <f t="shared" si="67"/>
        <v>9023944.8392355572</v>
      </c>
      <c r="N432" s="41">
        <f>'jan-mai'!M432</f>
        <v>7510962.354377511</v>
      </c>
      <c r="O432" s="41">
        <f t="shared" si="69"/>
        <v>1512982.4848580463</v>
      </c>
      <c r="P432" s="4"/>
      <c r="Q432" s="4"/>
      <c r="R432" s="4"/>
      <c r="S432" s="4"/>
      <c r="T432" s="4"/>
    </row>
    <row r="433" spans="1:20" s="34" customFormat="1" x14ac:dyDescent="0.3">
      <c r="A433" s="33">
        <v>2027</v>
      </c>
      <c r="B433" s="34" t="s">
        <v>483</v>
      </c>
      <c r="C433" s="36">
        <v>9944</v>
      </c>
      <c r="D433" s="36">
        <v>934</v>
      </c>
      <c r="E433" s="37">
        <f t="shared" si="61"/>
        <v>10646.680942184154</v>
      </c>
      <c r="F433" s="38">
        <f t="shared" si="68"/>
        <v>0.65513497136551069</v>
      </c>
      <c r="G433" s="39">
        <f t="shared" si="62"/>
        <v>3362.6670122668133</v>
      </c>
      <c r="H433" s="39">
        <f t="shared" si="63"/>
        <v>1392.7663484636314</v>
      </c>
      <c r="I433" s="37">
        <f t="shared" si="64"/>
        <v>4755.4333607304452</v>
      </c>
      <c r="J433" s="40">
        <f t="shared" si="70"/>
        <v>-202.45648845043868</v>
      </c>
      <c r="K433" s="37">
        <f t="shared" si="65"/>
        <v>4552.9768722800063</v>
      </c>
      <c r="L433" s="37">
        <f t="shared" si="66"/>
        <v>4441574.758922236</v>
      </c>
      <c r="M433" s="37">
        <f t="shared" si="67"/>
        <v>4252480.3987095263</v>
      </c>
      <c r="N433" s="41">
        <f>'jan-mai'!M433</f>
        <v>3581207.6964553436</v>
      </c>
      <c r="O433" s="41">
        <f t="shared" si="69"/>
        <v>671272.70225418266</v>
      </c>
      <c r="P433" s="4"/>
      <c r="Q433" s="4"/>
      <c r="R433" s="4"/>
      <c r="S433" s="4"/>
      <c r="T433" s="4"/>
    </row>
    <row r="434" spans="1:20" s="34" customFormat="1" x14ac:dyDescent="0.3">
      <c r="A434" s="33">
        <v>2028</v>
      </c>
      <c r="B434" s="34" t="s">
        <v>484</v>
      </c>
      <c r="C434" s="36">
        <v>29219</v>
      </c>
      <c r="D434" s="36">
        <v>2235</v>
      </c>
      <c r="E434" s="37">
        <f t="shared" si="61"/>
        <v>13073.37807606264</v>
      </c>
      <c r="F434" s="38">
        <f t="shared" si="68"/>
        <v>0.80445983288334821</v>
      </c>
      <c r="G434" s="39">
        <f t="shared" si="62"/>
        <v>1906.648731939722</v>
      </c>
      <c r="H434" s="39">
        <f t="shared" si="63"/>
        <v>543.42235160616144</v>
      </c>
      <c r="I434" s="37">
        <f t="shared" si="64"/>
        <v>2450.0710835458835</v>
      </c>
      <c r="J434" s="40">
        <f t="shared" si="70"/>
        <v>-202.45648845043868</v>
      </c>
      <c r="K434" s="37">
        <f t="shared" si="65"/>
        <v>2247.6145950954447</v>
      </c>
      <c r="L434" s="37">
        <f t="shared" si="66"/>
        <v>5475908.8717250498</v>
      </c>
      <c r="M434" s="37">
        <f t="shared" si="67"/>
        <v>5023418.6200383184</v>
      </c>
      <c r="N434" s="41">
        <f>'jan-mai'!M434</f>
        <v>5408583.2458005268</v>
      </c>
      <c r="O434" s="41">
        <f t="shared" si="69"/>
        <v>-385164.62576220836</v>
      </c>
      <c r="P434" s="4"/>
      <c r="Q434" s="4"/>
      <c r="R434" s="4"/>
      <c r="S434" s="4"/>
      <c r="T434" s="4"/>
    </row>
    <row r="435" spans="1:20" s="34" customFormat="1" x14ac:dyDescent="0.3">
      <c r="A435" s="33">
        <v>2030</v>
      </c>
      <c r="B435" s="34" t="s">
        <v>485</v>
      </c>
      <c r="C435" s="36">
        <v>152342</v>
      </c>
      <c r="D435" s="36">
        <v>10221</v>
      </c>
      <c r="E435" s="37">
        <f t="shared" si="61"/>
        <v>14904.80383524117</v>
      </c>
      <c r="F435" s="38">
        <f t="shared" si="68"/>
        <v>0.91715514786583519</v>
      </c>
      <c r="G435" s="39">
        <f t="shared" si="62"/>
        <v>807.79327643260399</v>
      </c>
      <c r="H435" s="39">
        <f t="shared" si="63"/>
        <v>0</v>
      </c>
      <c r="I435" s="37">
        <f t="shared" si="64"/>
        <v>807.79327643260399</v>
      </c>
      <c r="J435" s="40">
        <f t="shared" si="70"/>
        <v>-202.45648845043868</v>
      </c>
      <c r="K435" s="37">
        <f t="shared" si="65"/>
        <v>605.33678798216533</v>
      </c>
      <c r="L435" s="37">
        <f t="shared" si="66"/>
        <v>8256455.0784176458</v>
      </c>
      <c r="M435" s="37">
        <f t="shared" si="67"/>
        <v>6187147.309965712</v>
      </c>
      <c r="N435" s="41">
        <f>'jan-mai'!M435</f>
        <v>5826586.2051646952</v>
      </c>
      <c r="O435" s="41">
        <f t="shared" si="69"/>
        <v>360561.10480101686</v>
      </c>
      <c r="P435" s="4"/>
      <c r="Q435" s="4"/>
      <c r="R435" s="4"/>
      <c r="S435" s="4"/>
      <c r="T435" s="4"/>
    </row>
    <row r="436" spans="1:20" s="34" customFormat="1" x14ac:dyDescent="0.3">
      <c r="A436" s="42"/>
      <c r="C436" s="36"/>
      <c r="D436" s="43"/>
      <c r="E436" s="37"/>
      <c r="F436" s="38"/>
      <c r="G436" s="39"/>
      <c r="H436" s="39"/>
      <c r="I436" s="37"/>
      <c r="J436" s="40"/>
      <c r="K436" s="37"/>
      <c r="M436" s="37"/>
      <c r="N436" s="41"/>
      <c r="O436" s="41"/>
      <c r="P436" s="4"/>
      <c r="Q436" s="4"/>
      <c r="R436" s="4"/>
      <c r="S436" s="4"/>
      <c r="T436" s="4"/>
    </row>
    <row r="437" spans="1:20" s="60" customFormat="1" ht="14.4" thickBot="1" x14ac:dyDescent="0.35">
      <c r="A437" s="44"/>
      <c r="B437" s="44" t="s">
        <v>33</v>
      </c>
      <c r="C437" s="45">
        <f>SUM(C8:C436)</f>
        <v>83950099</v>
      </c>
      <c r="D437" s="46">
        <f>SUM(D8:D435)</f>
        <v>5165802</v>
      </c>
      <c r="E437" s="46">
        <f>(C437*1000)/D437</f>
        <v>16251.125962628843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1045850132.950253</v>
      </c>
      <c r="M437" s="46">
        <f>SUM(M8:M436)</f>
        <v>1.1436641216278076E-6</v>
      </c>
      <c r="N437" s="46">
        <f>jan!M437</f>
        <v>-1.1047814041376114E-7</v>
      </c>
      <c r="O437" s="46">
        <f t="shared" si="69"/>
        <v>1.2541422620415688E-6</v>
      </c>
      <c r="P437" s="4"/>
      <c r="Q437" s="4"/>
      <c r="R437" s="4"/>
      <c r="S437" s="4"/>
      <c r="T437" s="4"/>
    </row>
    <row r="438" spans="1:20" s="34" customFormat="1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O438" s="51"/>
      <c r="P438" s="4"/>
      <c r="Q438" s="4"/>
      <c r="R438" s="4"/>
      <c r="S438" s="4"/>
      <c r="T438" s="4"/>
    </row>
    <row r="439" spans="1:20" s="34" customFormat="1" x14ac:dyDescent="0.3">
      <c r="A439" s="52" t="s">
        <v>34</v>
      </c>
      <c r="B439" s="52"/>
      <c r="C439" s="52"/>
      <c r="D439" s="53">
        <f>L437</f>
        <v>1045850132.950253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-202.45648845043868</v>
      </c>
      <c r="J439" s="57" t="s">
        <v>37</v>
      </c>
      <c r="M439" s="58"/>
      <c r="P439" s="4"/>
      <c r="Q439" s="4"/>
      <c r="R439" s="4"/>
      <c r="S439" s="4"/>
      <c r="T439" s="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8.6640625" defaultRowHeight="13.8" x14ac:dyDescent="0.3"/>
  <cols>
    <col min="1" max="1" width="6.5546875" style="2" customWidth="1"/>
    <col min="2" max="2" width="14" style="2" bestFit="1" customWidth="1"/>
    <col min="3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11" width="11.44140625" style="2" customWidth="1"/>
    <col min="12" max="13" width="12.88671875" style="2" bestFit="1" customWidth="1"/>
    <col min="14" max="15" width="11.44140625" style="2" customWidth="1"/>
    <col min="16" max="18" width="11.44140625" style="4" customWidth="1"/>
    <col min="19" max="235" width="11.44140625" style="2" customWidth="1"/>
    <col min="236" max="16384" width="8.6640625" style="2"/>
  </cols>
  <sheetData>
    <row r="1" spans="1:18" ht="22.5" customHeight="1" x14ac:dyDescent="0.3">
      <c r="A1" s="77" t="s">
        <v>495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</row>
    <row r="2" spans="1:18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496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</row>
    <row r="3" spans="1:18" x14ac:dyDescent="0.3">
      <c r="A3" s="80"/>
      <c r="B3" s="80"/>
      <c r="C3" s="8" t="s">
        <v>44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46</v>
      </c>
      <c r="O4" s="17" t="s">
        <v>47</v>
      </c>
    </row>
    <row r="5" spans="1:18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45</v>
      </c>
      <c r="N5" s="27"/>
      <c r="O5" s="27"/>
      <c r="P5" s="4"/>
      <c r="Q5" s="4"/>
      <c r="R5" s="4"/>
    </row>
    <row r="6" spans="1:18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P6" s="4"/>
      <c r="Q6" s="4"/>
      <c r="R6" s="4"/>
    </row>
    <row r="7" spans="1:18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</row>
    <row r="8" spans="1:18" s="34" customFormat="1" x14ac:dyDescent="0.3">
      <c r="A8" s="33">
        <v>101</v>
      </c>
      <c r="B8" s="34" t="s">
        <v>64</v>
      </c>
      <c r="C8" s="36">
        <v>296355</v>
      </c>
      <c r="D8" s="36">
        <v>30328</v>
      </c>
      <c r="E8" s="37">
        <f t="shared" ref="E8:E71" si="1">(C8*1000)/D8</f>
        <v>9771.663149564758</v>
      </c>
      <c r="F8" s="38">
        <f>IF(ISNUMBER(C8),E8/E$437,"")</f>
        <v>0.75707972703014736</v>
      </c>
      <c r="G8" s="39">
        <f t="shared" ref="G8:G71" si="2">(E$437-E8)*0.6</f>
        <v>1881.2299378085429</v>
      </c>
      <c r="H8" s="39">
        <f t="shared" ref="H8:H71" si="3">IF(E8&gt;=E$437*0.9,0,IF(E8&lt;0.9*E$437,(E$437*0.9-E8)*0.35))</f>
        <v>645.63750711471869</v>
      </c>
      <c r="I8" s="37">
        <f t="shared" ref="I8:I71" si="4">G8+H8</f>
        <v>2526.8674449232617</v>
      </c>
      <c r="J8" s="40">
        <f>I$439</f>
        <v>-177.33748363146978</v>
      </c>
      <c r="K8" s="37">
        <f t="shared" ref="K8:K71" si="5">I8+J8</f>
        <v>2349.529961291792</v>
      </c>
      <c r="L8" s="37">
        <f t="shared" ref="L8:L71" si="6">(I8*D8)</f>
        <v>76634835.869632676</v>
      </c>
      <c r="M8" s="37">
        <f t="shared" ref="M8:M71" si="7">(K8*D8)</f>
        <v>71256544.666057467</v>
      </c>
      <c r="N8" s="41">
        <f>'jan-apr'!M8</f>
        <v>42584047.689664297</v>
      </c>
      <c r="O8" s="41">
        <f>M8-N8</f>
        <v>28672496.976393171</v>
      </c>
      <c r="P8" s="4"/>
      <c r="Q8" s="4"/>
      <c r="R8" s="4"/>
    </row>
    <row r="9" spans="1:18" s="34" customFormat="1" x14ac:dyDescent="0.3">
      <c r="A9" s="33">
        <v>104</v>
      </c>
      <c r="B9" s="34" t="s">
        <v>65</v>
      </c>
      <c r="C9" s="36">
        <v>336078</v>
      </c>
      <c r="D9" s="36">
        <v>31802</v>
      </c>
      <c r="E9" s="37">
        <f t="shared" si="1"/>
        <v>10567.825922897931</v>
      </c>
      <c r="F9" s="38">
        <f t="shared" ref="F9:F72" si="8">IF(ISNUMBER(C9),E9/E$437,"")</f>
        <v>0.81876407757322678</v>
      </c>
      <c r="G9" s="39">
        <f t="shared" si="2"/>
        <v>1403.532273808639</v>
      </c>
      <c r="H9" s="39">
        <f t="shared" si="3"/>
        <v>366.98053644810807</v>
      </c>
      <c r="I9" s="37">
        <f t="shared" si="4"/>
        <v>1770.5128102567471</v>
      </c>
      <c r="J9" s="40">
        <f>I$439</f>
        <v>-177.33748363146978</v>
      </c>
      <c r="K9" s="37">
        <f t="shared" si="5"/>
        <v>1593.1753266252774</v>
      </c>
      <c r="L9" s="37">
        <f t="shared" si="6"/>
        <v>56305848.39178507</v>
      </c>
      <c r="M9" s="37">
        <f t="shared" si="7"/>
        <v>50666161.737337075</v>
      </c>
      <c r="N9" s="41">
        <f>'jan-apr'!M9</f>
        <v>31569370.793547336</v>
      </c>
      <c r="O9" s="41">
        <f t="shared" ref="O9:O72" si="9">M9-N9</f>
        <v>19096790.943789739</v>
      </c>
      <c r="P9" s="4"/>
      <c r="Q9" s="4"/>
      <c r="R9" s="4"/>
    </row>
    <row r="10" spans="1:18" s="34" customFormat="1" x14ac:dyDescent="0.3">
      <c r="A10" s="33">
        <v>105</v>
      </c>
      <c r="B10" s="34" t="s">
        <v>66</v>
      </c>
      <c r="C10" s="36">
        <v>544986</v>
      </c>
      <c r="D10" s="36">
        <v>54192</v>
      </c>
      <c r="E10" s="37">
        <f t="shared" si="1"/>
        <v>10056.576616474757</v>
      </c>
      <c r="F10" s="38">
        <f t="shared" si="8"/>
        <v>0.77915398465179309</v>
      </c>
      <c r="G10" s="39">
        <f t="shared" si="2"/>
        <v>1710.2818576625439</v>
      </c>
      <c r="H10" s="39">
        <f t="shared" si="3"/>
        <v>545.91779369621918</v>
      </c>
      <c r="I10" s="37">
        <f t="shared" si="4"/>
        <v>2256.1996513587628</v>
      </c>
      <c r="J10" s="40">
        <f t="shared" ref="J10:J73" si="10">I$439</f>
        <v>-177.33748363146978</v>
      </c>
      <c r="K10" s="37">
        <f t="shared" si="5"/>
        <v>2078.8621677272931</v>
      </c>
      <c r="L10" s="37">
        <f t="shared" si="6"/>
        <v>122267971.50643407</v>
      </c>
      <c r="M10" s="37">
        <f t="shared" si="7"/>
        <v>112657698.59347747</v>
      </c>
      <c r="N10" s="41">
        <f>'jan-apr'!M10</f>
        <v>68798265.431228176</v>
      </c>
      <c r="O10" s="41">
        <f t="shared" si="9"/>
        <v>43859433.162249297</v>
      </c>
      <c r="P10" s="4"/>
      <c r="Q10" s="4"/>
      <c r="R10" s="4"/>
    </row>
    <row r="11" spans="1:18" s="34" customFormat="1" x14ac:dyDescent="0.3">
      <c r="A11" s="33">
        <v>106</v>
      </c>
      <c r="B11" s="34" t="s">
        <v>67</v>
      </c>
      <c r="C11" s="36">
        <v>830068</v>
      </c>
      <c r="D11" s="36">
        <v>78159</v>
      </c>
      <c r="E11" s="37">
        <f t="shared" si="1"/>
        <v>10620.248467866784</v>
      </c>
      <c r="F11" s="38">
        <f t="shared" si="8"/>
        <v>0.82282562220772559</v>
      </c>
      <c r="G11" s="39">
        <f t="shared" si="2"/>
        <v>1372.0787468273272</v>
      </c>
      <c r="H11" s="39">
        <f t="shared" si="3"/>
        <v>348.63264570900952</v>
      </c>
      <c r="I11" s="37">
        <f t="shared" si="4"/>
        <v>1720.7113925363367</v>
      </c>
      <c r="J11" s="40">
        <f t="shared" si="10"/>
        <v>-177.33748363146978</v>
      </c>
      <c r="K11" s="37">
        <f t="shared" si="5"/>
        <v>1543.373908904867</v>
      </c>
      <c r="L11" s="37">
        <f t="shared" si="6"/>
        <v>134489081.72924754</v>
      </c>
      <c r="M11" s="37">
        <f t="shared" si="7"/>
        <v>120628561.3460955</v>
      </c>
      <c r="N11" s="41">
        <f>'jan-apr'!M11</f>
        <v>79429140.85915561</v>
      </c>
      <c r="O11" s="41">
        <f t="shared" si="9"/>
        <v>41199420.486939892</v>
      </c>
      <c r="P11" s="4"/>
      <c r="Q11" s="4"/>
      <c r="R11" s="4"/>
    </row>
    <row r="12" spans="1:18" s="34" customFormat="1" x14ac:dyDescent="0.3">
      <c r="A12" s="33">
        <v>111</v>
      </c>
      <c r="B12" s="34" t="s">
        <v>68</v>
      </c>
      <c r="C12" s="36">
        <v>57674</v>
      </c>
      <c r="D12" s="36">
        <v>4480</v>
      </c>
      <c r="E12" s="37">
        <f t="shared" si="1"/>
        <v>12873.660714285714</v>
      </c>
      <c r="F12" s="38">
        <f t="shared" si="8"/>
        <v>0.99741337685021159</v>
      </c>
      <c r="G12" s="39">
        <f t="shared" si="2"/>
        <v>20.031398975969569</v>
      </c>
      <c r="H12" s="39">
        <f t="shared" si="3"/>
        <v>0</v>
      </c>
      <c r="I12" s="37">
        <f t="shared" si="4"/>
        <v>20.031398975969569</v>
      </c>
      <c r="J12" s="40">
        <f t="shared" si="10"/>
        <v>-177.33748363146978</v>
      </c>
      <c r="K12" s="37">
        <f t="shared" si="5"/>
        <v>-157.3060846555002</v>
      </c>
      <c r="L12" s="37">
        <f t="shared" si="6"/>
        <v>89740.667412343668</v>
      </c>
      <c r="M12" s="37">
        <f t="shared" si="7"/>
        <v>-704731.25925664091</v>
      </c>
      <c r="N12" s="41">
        <f>'jan-apr'!M12</f>
        <v>292190.20416719629</v>
      </c>
      <c r="O12" s="41">
        <f t="shared" si="9"/>
        <v>-996921.46342383721</v>
      </c>
      <c r="P12" s="4"/>
      <c r="Q12" s="4"/>
      <c r="R12" s="4"/>
    </row>
    <row r="13" spans="1:18" s="34" customFormat="1" x14ac:dyDescent="0.3">
      <c r="A13" s="33">
        <v>118</v>
      </c>
      <c r="B13" s="34" t="s">
        <v>69</v>
      </c>
      <c r="C13" s="36">
        <v>14256</v>
      </c>
      <c r="D13" s="36">
        <v>1406</v>
      </c>
      <c r="E13" s="37">
        <f t="shared" si="1"/>
        <v>10139.402560455192</v>
      </c>
      <c r="F13" s="38">
        <f t="shared" si="8"/>
        <v>0.78557109523982183</v>
      </c>
      <c r="G13" s="39">
        <f t="shared" si="2"/>
        <v>1660.5862912742828</v>
      </c>
      <c r="H13" s="39">
        <f t="shared" si="3"/>
        <v>516.92871330306696</v>
      </c>
      <c r="I13" s="37">
        <f t="shared" si="4"/>
        <v>2177.5150045773498</v>
      </c>
      <c r="J13" s="40">
        <f t="shared" si="10"/>
        <v>-177.33748363146978</v>
      </c>
      <c r="K13" s="37">
        <f t="shared" si="5"/>
        <v>2000.1775209458801</v>
      </c>
      <c r="L13" s="37">
        <f t="shared" si="6"/>
        <v>3061586.0964357536</v>
      </c>
      <c r="M13" s="37">
        <f t="shared" si="7"/>
        <v>2812249.5944499075</v>
      </c>
      <c r="N13" s="41">
        <f>'jan-apr'!M13</f>
        <v>1776171.4274488259</v>
      </c>
      <c r="O13" s="41">
        <f t="shared" si="9"/>
        <v>1036078.1670010816</v>
      </c>
      <c r="P13" s="4"/>
      <c r="Q13" s="4"/>
      <c r="R13" s="4"/>
    </row>
    <row r="14" spans="1:18" s="34" customFormat="1" x14ac:dyDescent="0.3">
      <c r="A14" s="33">
        <v>119</v>
      </c>
      <c r="B14" s="34" t="s">
        <v>70</v>
      </c>
      <c r="C14" s="36">
        <v>34976</v>
      </c>
      <c r="D14" s="36">
        <v>3613</v>
      </c>
      <c r="E14" s="37">
        <f t="shared" si="1"/>
        <v>9680.5978411292563</v>
      </c>
      <c r="F14" s="38">
        <f t="shared" si="8"/>
        <v>0.75002425471217893</v>
      </c>
      <c r="G14" s="39">
        <f t="shared" si="2"/>
        <v>1935.869122869844</v>
      </c>
      <c r="H14" s="39">
        <f t="shared" si="3"/>
        <v>677.51036506714433</v>
      </c>
      <c r="I14" s="37">
        <f t="shared" si="4"/>
        <v>2613.3794879369884</v>
      </c>
      <c r="J14" s="40">
        <f t="shared" si="10"/>
        <v>-177.33748363146978</v>
      </c>
      <c r="K14" s="37">
        <f t="shared" si="5"/>
        <v>2436.0420043055187</v>
      </c>
      <c r="L14" s="37">
        <f t="shared" si="6"/>
        <v>9442140.0899163391</v>
      </c>
      <c r="M14" s="37">
        <f t="shared" si="7"/>
        <v>8801419.7615558393</v>
      </c>
      <c r="N14" s="41">
        <f>'jan-apr'!M14</f>
        <v>6186710.3964243317</v>
      </c>
      <c r="O14" s="41">
        <f t="shared" si="9"/>
        <v>2614709.3651315076</v>
      </c>
      <c r="P14" s="4"/>
      <c r="Q14" s="4"/>
      <c r="R14" s="4"/>
    </row>
    <row r="15" spans="1:18" s="34" customFormat="1" x14ac:dyDescent="0.3">
      <c r="A15" s="33">
        <v>121</v>
      </c>
      <c r="B15" s="34" t="s">
        <v>71</v>
      </c>
      <c r="C15" s="36">
        <v>7436</v>
      </c>
      <c r="D15" s="36">
        <v>672</v>
      </c>
      <c r="E15" s="37">
        <f t="shared" si="1"/>
        <v>11065.476190476191</v>
      </c>
      <c r="F15" s="38">
        <f t="shared" si="8"/>
        <v>0.85732055695323994</v>
      </c>
      <c r="G15" s="39">
        <f t="shared" si="2"/>
        <v>1104.9421132616833</v>
      </c>
      <c r="H15" s="39">
        <f t="shared" si="3"/>
        <v>192.80294279571726</v>
      </c>
      <c r="I15" s="37">
        <f t="shared" si="4"/>
        <v>1297.7450560574005</v>
      </c>
      <c r="J15" s="40">
        <f t="shared" si="10"/>
        <v>-177.33748363146978</v>
      </c>
      <c r="K15" s="37">
        <f t="shared" si="5"/>
        <v>1120.4075724259308</v>
      </c>
      <c r="L15" s="37">
        <f t="shared" si="6"/>
        <v>872084.67767057312</v>
      </c>
      <c r="M15" s="37">
        <f t="shared" si="7"/>
        <v>752913.88867022551</v>
      </c>
      <c r="N15" s="41">
        <f>'jan-apr'!M15</f>
        <v>417075.39064410474</v>
      </c>
      <c r="O15" s="41">
        <f t="shared" si="9"/>
        <v>335838.49802612077</v>
      </c>
      <c r="P15" s="4"/>
      <c r="Q15" s="4"/>
      <c r="R15" s="4"/>
    </row>
    <row r="16" spans="1:18" s="34" customFormat="1" x14ac:dyDescent="0.3">
      <c r="A16" s="33">
        <v>122</v>
      </c>
      <c r="B16" s="34" t="s">
        <v>72</v>
      </c>
      <c r="C16" s="36">
        <v>55473</v>
      </c>
      <c r="D16" s="36">
        <v>5346</v>
      </c>
      <c r="E16" s="37">
        <f t="shared" si="1"/>
        <v>10376.543209876543</v>
      </c>
      <c r="F16" s="38">
        <f t="shared" si="8"/>
        <v>0.80394405543950542</v>
      </c>
      <c r="G16" s="39">
        <f t="shared" si="2"/>
        <v>1518.3019016214719</v>
      </c>
      <c r="H16" s="39">
        <f t="shared" si="3"/>
        <v>433.9294860055939</v>
      </c>
      <c r="I16" s="37">
        <f t="shared" si="4"/>
        <v>1952.2313876270657</v>
      </c>
      <c r="J16" s="40">
        <f t="shared" si="10"/>
        <v>-177.33748363146978</v>
      </c>
      <c r="K16" s="37">
        <f t="shared" si="5"/>
        <v>1774.893903995596</v>
      </c>
      <c r="L16" s="37">
        <f t="shared" si="6"/>
        <v>10436628.998254294</v>
      </c>
      <c r="M16" s="37">
        <f t="shared" si="7"/>
        <v>9488582.8107604571</v>
      </c>
      <c r="N16" s="41">
        <f>'jan-apr'!M16</f>
        <v>6769197.973784795</v>
      </c>
      <c r="O16" s="41">
        <f t="shared" si="9"/>
        <v>2719384.836975662</v>
      </c>
      <c r="P16" s="4"/>
      <c r="Q16" s="4"/>
      <c r="R16" s="4"/>
    </row>
    <row r="17" spans="1:18" s="34" customFormat="1" x14ac:dyDescent="0.3">
      <c r="A17" s="33">
        <v>123</v>
      </c>
      <c r="B17" s="34" t="s">
        <v>73</v>
      </c>
      <c r="C17" s="36">
        <v>63587</v>
      </c>
      <c r="D17" s="36">
        <v>5692</v>
      </c>
      <c r="E17" s="37">
        <f t="shared" si="1"/>
        <v>11171.293042867183</v>
      </c>
      <c r="F17" s="38">
        <f t="shared" si="8"/>
        <v>0.86551893551962855</v>
      </c>
      <c r="G17" s="39">
        <f t="shared" si="2"/>
        <v>1041.4520018270882</v>
      </c>
      <c r="H17" s="39">
        <f t="shared" si="3"/>
        <v>155.76704445887015</v>
      </c>
      <c r="I17" s="37">
        <f t="shared" si="4"/>
        <v>1197.2190462859585</v>
      </c>
      <c r="J17" s="40">
        <f t="shared" si="10"/>
        <v>-177.33748363146978</v>
      </c>
      <c r="K17" s="37">
        <f t="shared" si="5"/>
        <v>1019.8815626544887</v>
      </c>
      <c r="L17" s="37">
        <f t="shared" si="6"/>
        <v>6814570.8114596754</v>
      </c>
      <c r="M17" s="37">
        <f t="shared" si="7"/>
        <v>5805165.8546293499</v>
      </c>
      <c r="N17" s="41">
        <f>'jan-apr'!M17</f>
        <v>1666182.1969017154</v>
      </c>
      <c r="O17" s="41">
        <f t="shared" si="9"/>
        <v>4138983.6577276345</v>
      </c>
      <c r="P17" s="4"/>
      <c r="Q17" s="4"/>
      <c r="R17" s="4"/>
    </row>
    <row r="18" spans="1:18" s="34" customFormat="1" x14ac:dyDescent="0.3">
      <c r="A18" s="33">
        <v>124</v>
      </c>
      <c r="B18" s="34" t="s">
        <v>74</v>
      </c>
      <c r="C18" s="36">
        <v>176936</v>
      </c>
      <c r="D18" s="36">
        <v>15513</v>
      </c>
      <c r="E18" s="37">
        <f t="shared" si="1"/>
        <v>11405.659769225811</v>
      </c>
      <c r="F18" s="38">
        <f t="shared" si="8"/>
        <v>0.88367698031719644</v>
      </c>
      <c r="G18" s="39">
        <f t="shared" si="2"/>
        <v>900.83196601191116</v>
      </c>
      <c r="H18" s="39">
        <f t="shared" si="3"/>
        <v>73.738690233350184</v>
      </c>
      <c r="I18" s="37">
        <f t="shared" si="4"/>
        <v>974.57065624526138</v>
      </c>
      <c r="J18" s="40">
        <f t="shared" si="10"/>
        <v>-177.33748363146978</v>
      </c>
      <c r="K18" s="37">
        <f t="shared" si="5"/>
        <v>797.23317261379157</v>
      </c>
      <c r="L18" s="37">
        <f t="shared" si="6"/>
        <v>15118514.590332739</v>
      </c>
      <c r="M18" s="37">
        <f t="shared" si="7"/>
        <v>12367478.206757748</v>
      </c>
      <c r="N18" s="41">
        <f>'jan-apr'!M18</f>
        <v>1458813.8475994917</v>
      </c>
      <c r="O18" s="41">
        <f t="shared" si="9"/>
        <v>10908664.359158257</v>
      </c>
      <c r="P18" s="4"/>
      <c r="Q18" s="4"/>
      <c r="R18" s="4"/>
    </row>
    <row r="19" spans="1:18" s="34" customFormat="1" x14ac:dyDescent="0.3">
      <c r="A19" s="33">
        <v>125</v>
      </c>
      <c r="B19" s="34" t="s">
        <v>75</v>
      </c>
      <c r="C19" s="36">
        <v>112679</v>
      </c>
      <c r="D19" s="36">
        <v>11353</v>
      </c>
      <c r="E19" s="37">
        <f t="shared" si="1"/>
        <v>9925.0418391614548</v>
      </c>
      <c r="F19" s="38">
        <f t="shared" si="8"/>
        <v>0.76896305688656807</v>
      </c>
      <c r="G19" s="39">
        <f t="shared" si="2"/>
        <v>1789.2027240505249</v>
      </c>
      <c r="H19" s="39">
        <f t="shared" si="3"/>
        <v>591.95496575587481</v>
      </c>
      <c r="I19" s="37">
        <f t="shared" si="4"/>
        <v>2381.1576898063995</v>
      </c>
      <c r="J19" s="40">
        <f t="shared" si="10"/>
        <v>-177.33748363146978</v>
      </c>
      <c r="K19" s="37">
        <f t="shared" si="5"/>
        <v>2203.8202061749298</v>
      </c>
      <c r="L19" s="37">
        <f t="shared" si="6"/>
        <v>27033283.252372053</v>
      </c>
      <c r="M19" s="37">
        <f t="shared" si="7"/>
        <v>25019970.800703976</v>
      </c>
      <c r="N19" s="41">
        <f>'jan-apr'!M19</f>
        <v>15997839.449378746</v>
      </c>
      <c r="O19" s="41">
        <f t="shared" si="9"/>
        <v>9022131.3513252307</v>
      </c>
      <c r="P19" s="4"/>
      <c r="Q19" s="4"/>
      <c r="R19" s="4"/>
    </row>
    <row r="20" spans="1:18" s="34" customFormat="1" x14ac:dyDescent="0.3">
      <c r="A20" s="33">
        <v>127</v>
      </c>
      <c r="B20" s="34" t="s">
        <v>76</v>
      </c>
      <c r="C20" s="36">
        <v>38516</v>
      </c>
      <c r="D20" s="36">
        <v>3731</v>
      </c>
      <c r="E20" s="37">
        <f t="shared" si="1"/>
        <v>10323.237737871885</v>
      </c>
      <c r="F20" s="38">
        <f t="shared" si="8"/>
        <v>0.79981410421453947</v>
      </c>
      <c r="G20" s="39">
        <f t="shared" si="2"/>
        <v>1550.2851848242669</v>
      </c>
      <c r="H20" s="39">
        <f t="shared" si="3"/>
        <v>452.58640120722436</v>
      </c>
      <c r="I20" s="37">
        <f t="shared" si="4"/>
        <v>2002.8715860314912</v>
      </c>
      <c r="J20" s="40">
        <f t="shared" si="10"/>
        <v>-177.33748363146978</v>
      </c>
      <c r="K20" s="37">
        <f t="shared" si="5"/>
        <v>1825.5341024000215</v>
      </c>
      <c r="L20" s="37">
        <f t="shared" si="6"/>
        <v>7472713.8874834934</v>
      </c>
      <c r="M20" s="37">
        <f t="shared" si="7"/>
        <v>6811067.7360544801</v>
      </c>
      <c r="N20" s="41">
        <f>'jan-apr'!M20</f>
        <v>4037670.6584719568</v>
      </c>
      <c r="O20" s="41">
        <f t="shared" si="9"/>
        <v>2773397.0775825232</v>
      </c>
      <c r="P20" s="4"/>
      <c r="Q20" s="4"/>
      <c r="R20" s="4"/>
    </row>
    <row r="21" spans="1:18" s="34" customFormat="1" x14ac:dyDescent="0.3">
      <c r="A21" s="33">
        <v>128</v>
      </c>
      <c r="B21" s="34" t="s">
        <v>77</v>
      </c>
      <c r="C21" s="36">
        <v>79587</v>
      </c>
      <c r="D21" s="36">
        <v>8020</v>
      </c>
      <c r="E21" s="37">
        <f t="shared" si="1"/>
        <v>9923.5660847880299</v>
      </c>
      <c r="F21" s="38">
        <f t="shared" si="8"/>
        <v>0.76884871977720448</v>
      </c>
      <c r="G21" s="39">
        <f t="shared" si="2"/>
        <v>1790.0881766745799</v>
      </c>
      <c r="H21" s="39">
        <f t="shared" si="3"/>
        <v>592.47147978657358</v>
      </c>
      <c r="I21" s="37">
        <f t="shared" si="4"/>
        <v>2382.5596564611533</v>
      </c>
      <c r="J21" s="40">
        <f t="shared" si="10"/>
        <v>-177.33748363146978</v>
      </c>
      <c r="K21" s="37">
        <f t="shared" si="5"/>
        <v>2205.2221728296836</v>
      </c>
      <c r="L21" s="37">
        <f t="shared" si="6"/>
        <v>19108128.444818448</v>
      </c>
      <c r="M21" s="37">
        <f t="shared" si="7"/>
        <v>17685881.826094061</v>
      </c>
      <c r="N21" s="41">
        <f>'jan-apr'!M21</f>
        <v>12119877.132389467</v>
      </c>
      <c r="O21" s="41">
        <f t="shared" si="9"/>
        <v>5566004.6937045939</v>
      </c>
      <c r="P21" s="4"/>
      <c r="Q21" s="4"/>
      <c r="R21" s="4"/>
    </row>
    <row r="22" spans="1:18" s="34" customFormat="1" x14ac:dyDescent="0.3">
      <c r="A22" s="33">
        <v>135</v>
      </c>
      <c r="B22" s="34" t="s">
        <v>78</v>
      </c>
      <c r="C22" s="36">
        <v>80364</v>
      </c>
      <c r="D22" s="36">
        <v>7206</v>
      </c>
      <c r="E22" s="37">
        <f t="shared" si="1"/>
        <v>11152.373022481266</v>
      </c>
      <c r="F22" s="38">
        <f t="shared" si="8"/>
        <v>0.8640530679748788</v>
      </c>
      <c r="G22" s="39">
        <f t="shared" si="2"/>
        <v>1052.8040140586381</v>
      </c>
      <c r="H22" s="39">
        <f t="shared" si="3"/>
        <v>162.38905159394088</v>
      </c>
      <c r="I22" s="37">
        <f t="shared" si="4"/>
        <v>1215.193065652579</v>
      </c>
      <c r="J22" s="40">
        <f t="shared" si="10"/>
        <v>-177.33748363146978</v>
      </c>
      <c r="K22" s="37">
        <f t="shared" si="5"/>
        <v>1037.8555820211093</v>
      </c>
      <c r="L22" s="37">
        <f t="shared" si="6"/>
        <v>8756681.2310924847</v>
      </c>
      <c r="M22" s="37">
        <f t="shared" si="7"/>
        <v>7478787.324044113</v>
      </c>
      <c r="N22" s="41">
        <f>'jan-apr'!M22</f>
        <v>5549417.3586033033</v>
      </c>
      <c r="O22" s="41">
        <f t="shared" si="9"/>
        <v>1929369.9654408097</v>
      </c>
      <c r="P22" s="4"/>
      <c r="Q22" s="4"/>
      <c r="R22" s="4"/>
    </row>
    <row r="23" spans="1:18" s="34" customFormat="1" x14ac:dyDescent="0.3">
      <c r="A23" s="33">
        <v>136</v>
      </c>
      <c r="B23" s="34" t="s">
        <v>79</v>
      </c>
      <c r="C23" s="36">
        <v>173331</v>
      </c>
      <c r="D23" s="36">
        <v>15242</v>
      </c>
      <c r="E23" s="37">
        <f t="shared" si="1"/>
        <v>11371.932817215589</v>
      </c>
      <c r="F23" s="38">
        <f t="shared" si="8"/>
        <v>0.88106391525031524</v>
      </c>
      <c r="G23" s="39">
        <f t="shared" si="2"/>
        <v>921.06813721804428</v>
      </c>
      <c r="H23" s="39">
        <f t="shared" si="3"/>
        <v>85.543123436927814</v>
      </c>
      <c r="I23" s="37">
        <f t="shared" si="4"/>
        <v>1006.6112606549721</v>
      </c>
      <c r="J23" s="40">
        <f t="shared" si="10"/>
        <v>-177.33748363146978</v>
      </c>
      <c r="K23" s="37">
        <f t="shared" si="5"/>
        <v>829.27377702350225</v>
      </c>
      <c r="L23" s="37">
        <f t="shared" si="6"/>
        <v>15342768.834903084</v>
      </c>
      <c r="M23" s="37">
        <f t="shared" si="7"/>
        <v>12639790.909392221</v>
      </c>
      <c r="N23" s="41">
        <f>'jan-apr'!M23</f>
        <v>12353977.238389049</v>
      </c>
      <c r="O23" s="41">
        <f t="shared" si="9"/>
        <v>285813.67100317217</v>
      </c>
      <c r="P23" s="4"/>
      <c r="Q23" s="4"/>
      <c r="R23" s="4"/>
    </row>
    <row r="24" spans="1:18" s="34" customFormat="1" x14ac:dyDescent="0.3">
      <c r="A24" s="33">
        <v>137</v>
      </c>
      <c r="B24" s="34" t="s">
        <v>80</v>
      </c>
      <c r="C24" s="36">
        <v>54180</v>
      </c>
      <c r="D24" s="36">
        <v>5100</v>
      </c>
      <c r="E24" s="37">
        <f t="shared" si="1"/>
        <v>10623.529411764706</v>
      </c>
      <c r="F24" s="38">
        <f t="shared" si="8"/>
        <v>0.82307982009324632</v>
      </c>
      <c r="G24" s="39">
        <f t="shared" si="2"/>
        <v>1370.1101804885741</v>
      </c>
      <c r="H24" s="39">
        <f t="shared" si="3"/>
        <v>347.48431534473684</v>
      </c>
      <c r="I24" s="37">
        <f t="shared" si="4"/>
        <v>1717.5944958333109</v>
      </c>
      <c r="J24" s="40">
        <f t="shared" si="10"/>
        <v>-177.33748363146978</v>
      </c>
      <c r="K24" s="37">
        <f t="shared" si="5"/>
        <v>1540.2570122018412</v>
      </c>
      <c r="L24" s="37">
        <f t="shared" si="6"/>
        <v>8759731.9287498854</v>
      </c>
      <c r="M24" s="37">
        <f t="shared" si="7"/>
        <v>7855310.7622293904</v>
      </c>
      <c r="N24" s="41">
        <f>'jan-apr'!M24</f>
        <v>5480725.7325668652</v>
      </c>
      <c r="O24" s="41">
        <f t="shared" si="9"/>
        <v>2374585.0296625253</v>
      </c>
      <c r="P24" s="4"/>
      <c r="Q24" s="4"/>
      <c r="R24" s="4"/>
    </row>
    <row r="25" spans="1:18" s="34" customFormat="1" x14ac:dyDescent="0.3">
      <c r="A25" s="33">
        <v>138</v>
      </c>
      <c r="B25" s="34" t="s">
        <v>81</v>
      </c>
      <c r="C25" s="36">
        <v>55810</v>
      </c>
      <c r="D25" s="36">
        <v>5343</v>
      </c>
      <c r="E25" s="37">
        <f t="shared" si="1"/>
        <v>10445.442635223657</v>
      </c>
      <c r="F25" s="38">
        <f t="shared" si="8"/>
        <v>0.80928218031506971</v>
      </c>
      <c r="G25" s="39">
        <f t="shared" si="2"/>
        <v>1476.9622464132037</v>
      </c>
      <c r="H25" s="39">
        <f t="shared" si="3"/>
        <v>409.81468713410413</v>
      </c>
      <c r="I25" s="37">
        <f t="shared" si="4"/>
        <v>1886.7769335473079</v>
      </c>
      <c r="J25" s="40">
        <f t="shared" si="10"/>
        <v>-177.33748363146978</v>
      </c>
      <c r="K25" s="37">
        <f t="shared" si="5"/>
        <v>1709.4394499158382</v>
      </c>
      <c r="L25" s="37">
        <f t="shared" si="6"/>
        <v>10081049.155943265</v>
      </c>
      <c r="M25" s="37">
        <f t="shared" si="7"/>
        <v>9133534.980900323</v>
      </c>
      <c r="N25" s="41">
        <f>'jan-apr'!M25</f>
        <v>5879357.4586479943</v>
      </c>
      <c r="O25" s="41">
        <f t="shared" si="9"/>
        <v>3254177.5222523287</v>
      </c>
      <c r="P25" s="4"/>
      <c r="Q25" s="4"/>
      <c r="R25" s="4"/>
    </row>
    <row r="26" spans="1:18" s="34" customFormat="1" x14ac:dyDescent="0.3">
      <c r="A26" s="33">
        <v>211</v>
      </c>
      <c r="B26" s="34" t="s">
        <v>82</v>
      </c>
      <c r="C26" s="36">
        <v>204691</v>
      </c>
      <c r="D26" s="36">
        <v>16310</v>
      </c>
      <c r="E26" s="37">
        <f t="shared" si="1"/>
        <v>12550.03065603924</v>
      </c>
      <c r="F26" s="38">
        <f t="shared" si="8"/>
        <v>0.97233947157883471</v>
      </c>
      <c r="G26" s="39">
        <f t="shared" si="2"/>
        <v>214.20943392385379</v>
      </c>
      <c r="H26" s="39">
        <f t="shared" si="3"/>
        <v>0</v>
      </c>
      <c r="I26" s="37">
        <f>G26+H26</f>
        <v>214.20943392385379</v>
      </c>
      <c r="J26" s="40">
        <f>I$439</f>
        <v>-177.33748363146978</v>
      </c>
      <c r="K26" s="37">
        <f t="shared" si="5"/>
        <v>36.871950292384014</v>
      </c>
      <c r="L26" s="37">
        <f t="shared" si="6"/>
        <v>3493755.8672980554</v>
      </c>
      <c r="M26" s="37">
        <f t="shared" si="7"/>
        <v>601381.50926878327</v>
      </c>
      <c r="N26" s="41">
        <f>'jan-apr'!M26</f>
        <v>1759408.0870462044</v>
      </c>
      <c r="O26" s="41">
        <f t="shared" si="9"/>
        <v>-1158026.5777774211</v>
      </c>
      <c r="P26" s="4"/>
      <c r="Q26" s="4"/>
      <c r="R26" s="4"/>
    </row>
    <row r="27" spans="1:18" s="34" customFormat="1" x14ac:dyDescent="0.3">
      <c r="A27" s="33">
        <v>213</v>
      </c>
      <c r="B27" s="34" t="s">
        <v>83</v>
      </c>
      <c r="C27" s="36">
        <v>394274</v>
      </c>
      <c r="D27" s="36">
        <v>29775</v>
      </c>
      <c r="E27" s="37">
        <f t="shared" si="1"/>
        <v>13241.780016792611</v>
      </c>
      <c r="F27" s="38">
        <f t="shared" si="8"/>
        <v>1.0259341779452498</v>
      </c>
      <c r="G27" s="39">
        <f t="shared" si="2"/>
        <v>-200.84018252816858</v>
      </c>
      <c r="H27" s="39">
        <f t="shared" si="3"/>
        <v>0</v>
      </c>
      <c r="I27" s="37">
        <f t="shared" si="4"/>
        <v>-200.84018252816858</v>
      </c>
      <c r="J27" s="40">
        <f>I$439</f>
        <v>-177.33748363146978</v>
      </c>
      <c r="K27" s="37">
        <f>I27+J27</f>
        <v>-378.17766615963836</v>
      </c>
      <c r="L27" s="37">
        <f t="shared" si="6"/>
        <v>-5980016.4347762195</v>
      </c>
      <c r="M27" s="37">
        <f t="shared" si="7"/>
        <v>-11260240.009903232</v>
      </c>
      <c r="N27" s="41">
        <f>'jan-apr'!M27</f>
        <v>-6598802.1586878859</v>
      </c>
      <c r="O27" s="41">
        <f t="shared" si="9"/>
        <v>-4661437.8512153458</v>
      </c>
      <c r="P27" s="4"/>
      <c r="Q27" s="4"/>
      <c r="R27" s="4"/>
    </row>
    <row r="28" spans="1:18" s="34" customFormat="1" x14ac:dyDescent="0.3">
      <c r="A28" s="33">
        <v>214</v>
      </c>
      <c r="B28" s="34" t="s">
        <v>84</v>
      </c>
      <c r="C28" s="36">
        <v>226443</v>
      </c>
      <c r="D28" s="36">
        <v>18503</v>
      </c>
      <c r="E28" s="37">
        <f t="shared" si="1"/>
        <v>12238.177592822785</v>
      </c>
      <c r="F28" s="38">
        <f t="shared" si="8"/>
        <v>0.94817801325186146</v>
      </c>
      <c r="G28" s="39">
        <f t="shared" si="2"/>
        <v>401.32127185372661</v>
      </c>
      <c r="H28" s="39">
        <f t="shared" si="3"/>
        <v>0</v>
      </c>
      <c r="I28" s="37">
        <f t="shared" si="4"/>
        <v>401.32127185372661</v>
      </c>
      <c r="J28" s="40">
        <f t="shared" si="10"/>
        <v>-177.33748363146978</v>
      </c>
      <c r="K28" s="37">
        <f t="shared" si="5"/>
        <v>223.98378822225683</v>
      </c>
      <c r="L28" s="37">
        <f t="shared" si="6"/>
        <v>7425647.4931095038</v>
      </c>
      <c r="M28" s="37">
        <f t="shared" si="7"/>
        <v>4144372.0334764183</v>
      </c>
      <c r="N28" s="41">
        <f>'jan-apr'!M28</f>
        <v>3486183.2026128685</v>
      </c>
      <c r="O28" s="41">
        <f t="shared" si="9"/>
        <v>658188.83086354984</v>
      </c>
      <c r="P28" s="4"/>
      <c r="Q28" s="4"/>
      <c r="R28" s="4"/>
    </row>
    <row r="29" spans="1:18" s="34" customFormat="1" x14ac:dyDescent="0.3">
      <c r="A29" s="33">
        <v>215</v>
      </c>
      <c r="B29" s="34" t="s">
        <v>85</v>
      </c>
      <c r="C29" s="36">
        <v>235697</v>
      </c>
      <c r="D29" s="36">
        <v>15656</v>
      </c>
      <c r="E29" s="37">
        <f t="shared" si="1"/>
        <v>15054.739397036279</v>
      </c>
      <c r="F29" s="38">
        <f t="shared" si="8"/>
        <v>1.1663969396781648</v>
      </c>
      <c r="G29" s="39">
        <f t="shared" si="2"/>
        <v>-1288.6158106743696</v>
      </c>
      <c r="H29" s="39">
        <f t="shared" si="3"/>
        <v>0</v>
      </c>
      <c r="I29" s="37">
        <f t="shared" si="4"/>
        <v>-1288.6158106743696</v>
      </c>
      <c r="J29" s="40">
        <f t="shared" si="10"/>
        <v>-177.33748363146978</v>
      </c>
      <c r="K29" s="37">
        <f t="shared" si="5"/>
        <v>-1465.9532943058393</v>
      </c>
      <c r="L29" s="37">
        <f t="shared" si="6"/>
        <v>-20174569.131917931</v>
      </c>
      <c r="M29" s="37">
        <f t="shared" si="7"/>
        <v>-22950964.775652222</v>
      </c>
      <c r="N29" s="41">
        <f>'jan-apr'!M29</f>
        <v>-10535980.661508562</v>
      </c>
      <c r="O29" s="41">
        <f t="shared" si="9"/>
        <v>-12414984.11414366</v>
      </c>
      <c r="P29" s="4"/>
      <c r="Q29" s="4"/>
      <c r="R29" s="4"/>
    </row>
    <row r="30" spans="1:18" s="34" customFormat="1" x14ac:dyDescent="0.3">
      <c r="A30" s="33">
        <v>216</v>
      </c>
      <c r="B30" s="34" t="s">
        <v>86</v>
      </c>
      <c r="C30" s="36">
        <v>248684</v>
      </c>
      <c r="D30" s="36">
        <v>18372</v>
      </c>
      <c r="E30" s="37">
        <f t="shared" si="1"/>
        <v>13536.03309383845</v>
      </c>
      <c r="F30" s="38">
        <f t="shared" si="8"/>
        <v>1.0487320410968839</v>
      </c>
      <c r="G30" s="39">
        <f t="shared" si="2"/>
        <v>-377.39202875567241</v>
      </c>
      <c r="H30" s="39">
        <f t="shared" si="3"/>
        <v>0</v>
      </c>
      <c r="I30" s="37">
        <f t="shared" si="4"/>
        <v>-377.39202875567241</v>
      </c>
      <c r="J30" s="40">
        <f t="shared" si="10"/>
        <v>-177.33748363146978</v>
      </c>
      <c r="K30" s="37">
        <f t="shared" si="5"/>
        <v>-554.72951238714222</v>
      </c>
      <c r="L30" s="37">
        <f t="shared" si="6"/>
        <v>-6933446.3522992134</v>
      </c>
      <c r="M30" s="37">
        <f t="shared" si="7"/>
        <v>-10191490.601576576</v>
      </c>
      <c r="N30" s="41">
        <f>'jan-apr'!M30</f>
        <v>-2662149.1002322054</v>
      </c>
      <c r="O30" s="41">
        <f t="shared" si="9"/>
        <v>-7529341.5013443707</v>
      </c>
      <c r="P30" s="4"/>
      <c r="Q30" s="4"/>
      <c r="R30" s="4"/>
    </row>
    <row r="31" spans="1:18" s="34" customFormat="1" x14ac:dyDescent="0.3">
      <c r="A31" s="33">
        <v>217</v>
      </c>
      <c r="B31" s="34" t="s">
        <v>87</v>
      </c>
      <c r="C31" s="36">
        <v>424240</v>
      </c>
      <c r="D31" s="36">
        <v>26580</v>
      </c>
      <c r="E31" s="37">
        <f t="shared" si="1"/>
        <v>15960.872836719338</v>
      </c>
      <c r="F31" s="38">
        <f t="shared" si="8"/>
        <v>1.2366014940787833</v>
      </c>
      <c r="G31" s="39">
        <f t="shared" si="2"/>
        <v>-1832.2958744842049</v>
      </c>
      <c r="H31" s="39">
        <f t="shared" si="3"/>
        <v>0</v>
      </c>
      <c r="I31" s="37">
        <f t="shared" si="4"/>
        <v>-1832.2958744842049</v>
      </c>
      <c r="J31" s="40">
        <f t="shared" si="10"/>
        <v>-177.33748363146978</v>
      </c>
      <c r="K31" s="37">
        <f t="shared" si="5"/>
        <v>-2009.6333581156746</v>
      </c>
      <c r="L31" s="37">
        <f t="shared" si="6"/>
        <v>-48702424.343790166</v>
      </c>
      <c r="M31" s="37">
        <f t="shared" si="7"/>
        <v>-53416054.65871463</v>
      </c>
      <c r="N31" s="41">
        <f>'jan-apr'!M31</f>
        <v>-28675488.476168726</v>
      </c>
      <c r="O31" s="41">
        <f t="shared" si="9"/>
        <v>-24740566.182545904</v>
      </c>
      <c r="P31" s="4"/>
      <c r="Q31" s="4"/>
      <c r="R31" s="4"/>
    </row>
    <row r="32" spans="1:18" s="34" customFormat="1" x14ac:dyDescent="0.3">
      <c r="A32" s="33">
        <v>219</v>
      </c>
      <c r="B32" s="34" t="s">
        <v>88</v>
      </c>
      <c r="C32" s="36">
        <v>2407496</v>
      </c>
      <c r="D32" s="36">
        <v>120685</v>
      </c>
      <c r="E32" s="37">
        <f t="shared" si="1"/>
        <v>19948.593445747192</v>
      </c>
      <c r="F32" s="38">
        <f t="shared" si="8"/>
        <v>1.545558360882954</v>
      </c>
      <c r="G32" s="39">
        <f t="shared" si="2"/>
        <v>-4224.9282399009171</v>
      </c>
      <c r="H32" s="39">
        <f t="shared" si="3"/>
        <v>0</v>
      </c>
      <c r="I32" s="37">
        <f t="shared" si="4"/>
        <v>-4224.9282399009171</v>
      </c>
      <c r="J32" s="40">
        <f t="shared" si="10"/>
        <v>-177.33748363146978</v>
      </c>
      <c r="K32" s="37">
        <f t="shared" si="5"/>
        <v>-4402.2657235323868</v>
      </c>
      <c r="L32" s="37">
        <f t="shared" si="6"/>
        <v>-509885464.63244218</v>
      </c>
      <c r="M32" s="37">
        <f t="shared" si="7"/>
        <v>-531287438.84450608</v>
      </c>
      <c r="N32" s="41">
        <f>'jan-apr'!M32</f>
        <v>-257098275.04689318</v>
      </c>
      <c r="O32" s="41">
        <f t="shared" si="9"/>
        <v>-274189163.79761291</v>
      </c>
      <c r="P32" s="4"/>
      <c r="Q32" s="4"/>
      <c r="R32" s="4"/>
    </row>
    <row r="33" spans="1:18" s="34" customFormat="1" x14ac:dyDescent="0.3">
      <c r="A33" s="33">
        <v>220</v>
      </c>
      <c r="B33" s="34" t="s">
        <v>89</v>
      </c>
      <c r="C33" s="36">
        <v>1125466</v>
      </c>
      <c r="D33" s="36">
        <v>59571</v>
      </c>
      <c r="E33" s="37">
        <f t="shared" si="1"/>
        <v>18892.850548085476</v>
      </c>
      <c r="F33" s="38">
        <f t="shared" si="8"/>
        <v>1.4637625056081689</v>
      </c>
      <c r="G33" s="39">
        <f t="shared" si="2"/>
        <v>-3591.4825013038881</v>
      </c>
      <c r="H33" s="39">
        <f t="shared" si="3"/>
        <v>0</v>
      </c>
      <c r="I33" s="37">
        <f t="shared" si="4"/>
        <v>-3591.4825013038881</v>
      </c>
      <c r="J33" s="40">
        <f t="shared" si="10"/>
        <v>-177.33748363146978</v>
      </c>
      <c r="K33" s="37">
        <f t="shared" si="5"/>
        <v>-3768.8199849353578</v>
      </c>
      <c r="L33" s="37">
        <f t="shared" si="6"/>
        <v>-213948204.0851739</v>
      </c>
      <c r="M33" s="37">
        <f t="shared" si="7"/>
        <v>-224512375.32258418</v>
      </c>
      <c r="N33" s="41">
        <f>'jan-apr'!M33</f>
        <v>-110484276.23829371</v>
      </c>
      <c r="O33" s="41">
        <f t="shared" si="9"/>
        <v>-114028099.08429047</v>
      </c>
      <c r="P33" s="4"/>
      <c r="Q33" s="4"/>
      <c r="R33" s="4"/>
    </row>
    <row r="34" spans="1:18" s="34" customFormat="1" x14ac:dyDescent="0.3">
      <c r="A34" s="33">
        <v>221</v>
      </c>
      <c r="B34" s="34" t="s">
        <v>90</v>
      </c>
      <c r="C34" s="36">
        <v>156593</v>
      </c>
      <c r="D34" s="36">
        <v>15726</v>
      </c>
      <c r="E34" s="37">
        <f t="shared" si="1"/>
        <v>9957.586163042095</v>
      </c>
      <c r="F34" s="38">
        <f t="shared" si="8"/>
        <v>0.77148449540351416</v>
      </c>
      <c r="G34" s="39">
        <f t="shared" si="2"/>
        <v>1769.6761297221408</v>
      </c>
      <c r="H34" s="39">
        <f t="shared" si="3"/>
        <v>580.56445239765071</v>
      </c>
      <c r="I34" s="37">
        <f t="shared" si="4"/>
        <v>2350.2405821197917</v>
      </c>
      <c r="J34" s="40">
        <f t="shared" si="10"/>
        <v>-177.33748363146978</v>
      </c>
      <c r="K34" s="37">
        <f t="shared" si="5"/>
        <v>2172.903098488322</v>
      </c>
      <c r="L34" s="37">
        <f t="shared" si="6"/>
        <v>36959883.394415848</v>
      </c>
      <c r="M34" s="37">
        <f t="shared" si="7"/>
        <v>34171074.126827352</v>
      </c>
      <c r="N34" s="41">
        <f>'jan-apr'!M34</f>
        <v>21386680.347126771</v>
      </c>
      <c r="O34" s="41">
        <f t="shared" si="9"/>
        <v>12784393.779700581</v>
      </c>
      <c r="P34" s="4"/>
      <c r="Q34" s="4"/>
      <c r="R34" s="4"/>
    </row>
    <row r="35" spans="1:18" s="34" customFormat="1" x14ac:dyDescent="0.3">
      <c r="A35" s="33">
        <v>226</v>
      </c>
      <c r="B35" s="34" t="s">
        <v>91</v>
      </c>
      <c r="C35" s="36">
        <v>214490</v>
      </c>
      <c r="D35" s="36">
        <v>17089</v>
      </c>
      <c r="E35" s="37">
        <f t="shared" si="1"/>
        <v>12551.348820878928</v>
      </c>
      <c r="F35" s="38">
        <f t="shared" si="8"/>
        <v>0.97244159911451999</v>
      </c>
      <c r="G35" s="39">
        <f t="shared" si="2"/>
        <v>213.41853502004122</v>
      </c>
      <c r="H35" s="39">
        <f t="shared" si="3"/>
        <v>0</v>
      </c>
      <c r="I35" s="37">
        <f t="shared" si="4"/>
        <v>213.41853502004122</v>
      </c>
      <c r="J35" s="40">
        <f t="shared" si="10"/>
        <v>-177.33748363146978</v>
      </c>
      <c r="K35" s="37">
        <f t="shared" si="5"/>
        <v>36.081051388571439</v>
      </c>
      <c r="L35" s="37">
        <f t="shared" si="6"/>
        <v>3647109.3449574844</v>
      </c>
      <c r="M35" s="37">
        <f t="shared" si="7"/>
        <v>616589.08717929735</v>
      </c>
      <c r="N35" s="41">
        <f>'jan-apr'!M35</f>
        <v>-414507.45557740977</v>
      </c>
      <c r="O35" s="41">
        <f t="shared" si="9"/>
        <v>1031096.5427567072</v>
      </c>
      <c r="P35" s="4"/>
      <c r="Q35" s="4"/>
      <c r="R35" s="4"/>
    </row>
    <row r="36" spans="1:18" s="34" customFormat="1" x14ac:dyDescent="0.3">
      <c r="A36" s="33">
        <v>227</v>
      </c>
      <c r="B36" s="34" t="s">
        <v>92</v>
      </c>
      <c r="C36" s="36">
        <v>144222</v>
      </c>
      <c r="D36" s="36">
        <v>11199</v>
      </c>
      <c r="E36" s="37">
        <f t="shared" si="1"/>
        <v>12878.114117331905</v>
      </c>
      <c r="F36" s="38">
        <f t="shared" si="8"/>
        <v>0.99775841342289739</v>
      </c>
      <c r="G36" s="39">
        <f t="shared" si="2"/>
        <v>17.359357148255004</v>
      </c>
      <c r="H36" s="39">
        <f t="shared" si="3"/>
        <v>0</v>
      </c>
      <c r="I36" s="37">
        <f t="shared" si="4"/>
        <v>17.359357148255004</v>
      </c>
      <c r="J36" s="40">
        <f t="shared" si="10"/>
        <v>-177.33748363146978</v>
      </c>
      <c r="K36" s="37">
        <f t="shared" si="5"/>
        <v>-159.97812648321477</v>
      </c>
      <c r="L36" s="37">
        <f t="shared" si="6"/>
        <v>194407.4407033078</v>
      </c>
      <c r="M36" s="37">
        <f t="shared" si="7"/>
        <v>-1791595.0384855221</v>
      </c>
      <c r="N36" s="41">
        <f>'jan-apr'!M36</f>
        <v>-1603697.2552525834</v>
      </c>
      <c r="O36" s="41">
        <f t="shared" si="9"/>
        <v>-187897.78323293873</v>
      </c>
      <c r="P36" s="4"/>
      <c r="Q36" s="4"/>
      <c r="R36" s="4"/>
    </row>
    <row r="37" spans="1:18" s="34" customFormat="1" x14ac:dyDescent="0.3">
      <c r="A37" s="33">
        <v>228</v>
      </c>
      <c r="B37" s="34" t="s">
        <v>93</v>
      </c>
      <c r="C37" s="36">
        <v>217158</v>
      </c>
      <c r="D37" s="36">
        <v>17185</v>
      </c>
      <c r="E37" s="37">
        <f t="shared" si="1"/>
        <v>12636.485306953738</v>
      </c>
      <c r="F37" s="38">
        <f t="shared" si="8"/>
        <v>0.97903772370981923</v>
      </c>
      <c r="G37" s="39">
        <f t="shared" si="2"/>
        <v>162.33664337515475</v>
      </c>
      <c r="H37" s="39">
        <f t="shared" si="3"/>
        <v>0</v>
      </c>
      <c r="I37" s="37">
        <f t="shared" si="4"/>
        <v>162.33664337515475</v>
      </c>
      <c r="J37" s="40">
        <f t="shared" si="10"/>
        <v>-177.33748363146978</v>
      </c>
      <c r="K37" s="37">
        <f t="shared" si="5"/>
        <v>-15.00084025631503</v>
      </c>
      <c r="L37" s="37">
        <f t="shared" si="6"/>
        <v>2789755.2164020343</v>
      </c>
      <c r="M37" s="37">
        <f t="shared" si="7"/>
        <v>-257789.43980477378</v>
      </c>
      <c r="N37" s="41">
        <f>'jan-apr'!M37</f>
        <v>242278.04879760148</v>
      </c>
      <c r="O37" s="41">
        <f t="shared" si="9"/>
        <v>-500067.48860237526</v>
      </c>
      <c r="P37" s="4"/>
      <c r="Q37" s="4"/>
      <c r="R37" s="4"/>
    </row>
    <row r="38" spans="1:18" s="34" customFormat="1" x14ac:dyDescent="0.3">
      <c r="A38" s="33">
        <v>229</v>
      </c>
      <c r="B38" s="34" t="s">
        <v>94</v>
      </c>
      <c r="C38" s="36">
        <v>121650</v>
      </c>
      <c r="D38" s="36">
        <v>10760</v>
      </c>
      <c r="E38" s="37">
        <f t="shared" si="1"/>
        <v>11305.762081784387</v>
      </c>
      <c r="F38" s="38">
        <f t="shared" si="8"/>
        <v>0.87593720124566088</v>
      </c>
      <c r="G38" s="39">
        <f t="shared" si="2"/>
        <v>960.77057847676542</v>
      </c>
      <c r="H38" s="39">
        <f t="shared" si="3"/>
        <v>108.70288083784853</v>
      </c>
      <c r="I38" s="37">
        <f t="shared" si="4"/>
        <v>1069.473459314614</v>
      </c>
      <c r="J38" s="40">
        <f t="shared" si="10"/>
        <v>-177.33748363146978</v>
      </c>
      <c r="K38" s="37">
        <f t="shared" si="5"/>
        <v>892.13597568314424</v>
      </c>
      <c r="L38" s="37">
        <f t="shared" si="6"/>
        <v>11507534.422225248</v>
      </c>
      <c r="M38" s="37">
        <f t="shared" si="7"/>
        <v>9599383.0983506311</v>
      </c>
      <c r="N38" s="41">
        <f>'jan-apr'!M38</f>
        <v>6039047.6240038183</v>
      </c>
      <c r="O38" s="41">
        <f t="shared" si="9"/>
        <v>3560335.4743468128</v>
      </c>
      <c r="P38" s="4"/>
      <c r="Q38" s="4"/>
      <c r="R38" s="4"/>
    </row>
    <row r="39" spans="1:18" s="34" customFormat="1" x14ac:dyDescent="0.3">
      <c r="A39" s="33">
        <v>230</v>
      </c>
      <c r="B39" s="34" t="s">
        <v>95</v>
      </c>
      <c r="C39" s="36">
        <v>484576</v>
      </c>
      <c r="D39" s="36">
        <v>35139</v>
      </c>
      <c r="E39" s="37">
        <f t="shared" si="1"/>
        <v>13790.261532769857</v>
      </c>
      <c r="F39" s="38">
        <f t="shared" si="8"/>
        <v>1.0684289129807722</v>
      </c>
      <c r="G39" s="39">
        <f t="shared" si="2"/>
        <v>-529.92909211451627</v>
      </c>
      <c r="H39" s="39">
        <f t="shared" si="3"/>
        <v>0</v>
      </c>
      <c r="I39" s="37">
        <f t="shared" si="4"/>
        <v>-529.92909211451627</v>
      </c>
      <c r="J39" s="40">
        <f t="shared" si="10"/>
        <v>-177.33748363146978</v>
      </c>
      <c r="K39" s="37">
        <f t="shared" si="5"/>
        <v>-707.26657574598607</v>
      </c>
      <c r="L39" s="37">
        <f t="shared" si="6"/>
        <v>-18621178.367811985</v>
      </c>
      <c r="M39" s="37">
        <f t="shared" si="7"/>
        <v>-24852640.205138206</v>
      </c>
      <c r="N39" s="41">
        <f>'jan-apr'!M39</f>
        <v>-13695287.101734139</v>
      </c>
      <c r="O39" s="41">
        <f t="shared" si="9"/>
        <v>-11157353.103404067</v>
      </c>
      <c r="P39" s="4"/>
      <c r="Q39" s="4"/>
      <c r="R39" s="4"/>
    </row>
    <row r="40" spans="1:18" s="34" customFormat="1" x14ac:dyDescent="0.3">
      <c r="A40" s="33">
        <v>231</v>
      </c>
      <c r="B40" s="34" t="s">
        <v>96</v>
      </c>
      <c r="C40" s="36">
        <v>686290</v>
      </c>
      <c r="D40" s="36">
        <v>51725</v>
      </c>
      <c r="E40" s="37">
        <f t="shared" si="1"/>
        <v>13268.052199130014</v>
      </c>
      <c r="F40" s="38">
        <f t="shared" si="8"/>
        <v>1.027969669378801</v>
      </c>
      <c r="G40" s="39">
        <f t="shared" si="2"/>
        <v>-216.60349193061046</v>
      </c>
      <c r="H40" s="39">
        <f t="shared" si="3"/>
        <v>0</v>
      </c>
      <c r="I40" s="37">
        <f t="shared" si="4"/>
        <v>-216.60349193061046</v>
      </c>
      <c r="J40" s="40">
        <f t="shared" si="10"/>
        <v>-177.33748363146978</v>
      </c>
      <c r="K40" s="37">
        <f t="shared" si="5"/>
        <v>-393.94097556208021</v>
      </c>
      <c r="L40" s="37">
        <f t="shared" si="6"/>
        <v>-11203815.620110827</v>
      </c>
      <c r="M40" s="37">
        <f t="shared" si="7"/>
        <v>-20376596.960948598</v>
      </c>
      <c r="N40" s="41">
        <f>'jan-apr'!M40</f>
        <v>-9867995.6896097679</v>
      </c>
      <c r="O40" s="41">
        <f t="shared" si="9"/>
        <v>-10508601.27133883</v>
      </c>
      <c r="P40" s="4"/>
      <c r="Q40" s="4"/>
      <c r="R40" s="4"/>
    </row>
    <row r="41" spans="1:18" s="34" customFormat="1" x14ac:dyDescent="0.3">
      <c r="A41" s="33">
        <v>233</v>
      </c>
      <c r="B41" s="34" t="s">
        <v>97</v>
      </c>
      <c r="C41" s="36">
        <v>310914</v>
      </c>
      <c r="D41" s="36">
        <v>22706</v>
      </c>
      <c r="E41" s="37">
        <f t="shared" si="1"/>
        <v>13693.032678587158</v>
      </c>
      <c r="F41" s="38">
        <f t="shared" si="8"/>
        <v>1.0608959072623578</v>
      </c>
      <c r="G41" s="39">
        <f t="shared" si="2"/>
        <v>-471.59177960489723</v>
      </c>
      <c r="H41" s="39">
        <f t="shared" si="3"/>
        <v>0</v>
      </c>
      <c r="I41" s="37">
        <f t="shared" si="4"/>
        <v>-471.59177960489723</v>
      </c>
      <c r="J41" s="40">
        <f t="shared" si="10"/>
        <v>-177.33748363146978</v>
      </c>
      <c r="K41" s="37">
        <f t="shared" si="5"/>
        <v>-648.92926323636698</v>
      </c>
      <c r="L41" s="37">
        <f t="shared" si="6"/>
        <v>-10707962.947708797</v>
      </c>
      <c r="M41" s="37">
        <f t="shared" si="7"/>
        <v>-14734587.851044949</v>
      </c>
      <c r="N41" s="41">
        <f>'jan-apr'!M41</f>
        <v>-8297982.683968679</v>
      </c>
      <c r="O41" s="41">
        <f t="shared" si="9"/>
        <v>-6436605.1670762701</v>
      </c>
      <c r="P41" s="4"/>
      <c r="Q41" s="4"/>
      <c r="R41" s="4"/>
    </row>
    <row r="42" spans="1:18" s="34" customFormat="1" x14ac:dyDescent="0.3">
      <c r="A42" s="33">
        <v>234</v>
      </c>
      <c r="B42" s="34" t="s">
        <v>98</v>
      </c>
      <c r="C42" s="36">
        <v>88255</v>
      </c>
      <c r="D42" s="36">
        <v>6326</v>
      </c>
      <c r="E42" s="37">
        <f t="shared" si="1"/>
        <v>13951.153967752134</v>
      </c>
      <c r="F42" s="38">
        <f t="shared" si="8"/>
        <v>1.0808943857353284</v>
      </c>
      <c r="G42" s="39">
        <f t="shared" si="2"/>
        <v>-626.46455310388262</v>
      </c>
      <c r="H42" s="39">
        <f t="shared" si="3"/>
        <v>0</v>
      </c>
      <c r="I42" s="37">
        <f t="shared" si="4"/>
        <v>-626.46455310388262</v>
      </c>
      <c r="J42" s="40">
        <f t="shared" si="10"/>
        <v>-177.33748363146978</v>
      </c>
      <c r="K42" s="37">
        <f t="shared" si="5"/>
        <v>-803.80203673535243</v>
      </c>
      <c r="L42" s="37">
        <f t="shared" si="6"/>
        <v>-3963014.7629351616</v>
      </c>
      <c r="M42" s="37">
        <f t="shared" si="7"/>
        <v>-5084851.6843878394</v>
      </c>
      <c r="N42" s="41">
        <f>'jan-apr'!M42</f>
        <v>-2471084.367954981</v>
      </c>
      <c r="O42" s="41">
        <f t="shared" si="9"/>
        <v>-2613767.3164328584</v>
      </c>
      <c r="P42" s="4"/>
      <c r="Q42" s="4"/>
      <c r="R42" s="4"/>
    </row>
    <row r="43" spans="1:18" s="34" customFormat="1" x14ac:dyDescent="0.3">
      <c r="A43" s="33">
        <v>235</v>
      </c>
      <c r="B43" s="34" t="s">
        <v>99</v>
      </c>
      <c r="C43" s="36">
        <v>399828</v>
      </c>
      <c r="D43" s="36">
        <v>33310</v>
      </c>
      <c r="E43" s="37">
        <f t="shared" si="1"/>
        <v>12003.242269588713</v>
      </c>
      <c r="F43" s="38">
        <f t="shared" si="8"/>
        <v>0.92997591524035628</v>
      </c>
      <c r="G43" s="39">
        <f t="shared" si="2"/>
        <v>542.28246579417021</v>
      </c>
      <c r="H43" s="39">
        <f t="shared" si="3"/>
        <v>0</v>
      </c>
      <c r="I43" s="37">
        <f t="shared" si="4"/>
        <v>542.28246579417021</v>
      </c>
      <c r="J43" s="40">
        <f t="shared" si="10"/>
        <v>-177.33748363146978</v>
      </c>
      <c r="K43" s="37">
        <f t="shared" si="5"/>
        <v>364.9449821627004</v>
      </c>
      <c r="L43" s="37">
        <f t="shared" si="6"/>
        <v>18063428.935603809</v>
      </c>
      <c r="M43" s="37">
        <f t="shared" si="7"/>
        <v>12156317.35583955</v>
      </c>
      <c r="N43" s="41">
        <f>'jan-apr'!M43</f>
        <v>7521824.4867877932</v>
      </c>
      <c r="O43" s="41">
        <f t="shared" si="9"/>
        <v>4634492.8690517573</v>
      </c>
      <c r="P43" s="4"/>
      <c r="Q43" s="4"/>
      <c r="R43" s="4"/>
    </row>
    <row r="44" spans="1:18" s="34" customFormat="1" x14ac:dyDescent="0.3">
      <c r="A44" s="33">
        <v>236</v>
      </c>
      <c r="B44" s="34" t="s">
        <v>100</v>
      </c>
      <c r="C44" s="36">
        <v>214502</v>
      </c>
      <c r="D44" s="36">
        <v>20410</v>
      </c>
      <c r="E44" s="37">
        <f t="shared" si="1"/>
        <v>10509.652131308183</v>
      </c>
      <c r="F44" s="38">
        <f t="shared" si="8"/>
        <v>0.81425694326221265</v>
      </c>
      <c r="G44" s="39">
        <f t="shared" si="2"/>
        <v>1438.436548762488</v>
      </c>
      <c r="H44" s="39">
        <f t="shared" si="3"/>
        <v>387.34136350451996</v>
      </c>
      <c r="I44" s="37">
        <f t="shared" si="4"/>
        <v>1825.7779122670079</v>
      </c>
      <c r="J44" s="40">
        <f t="shared" si="10"/>
        <v>-177.33748363146978</v>
      </c>
      <c r="K44" s="37">
        <f t="shared" si="5"/>
        <v>1648.4404286355382</v>
      </c>
      <c r="L44" s="37">
        <f t="shared" si="6"/>
        <v>37264127.189369634</v>
      </c>
      <c r="M44" s="37">
        <f t="shared" si="7"/>
        <v>33644669.148451336</v>
      </c>
      <c r="N44" s="41">
        <f>'jan-apr'!M44</f>
        <v>20657104.647390138</v>
      </c>
      <c r="O44" s="41">
        <f t="shared" si="9"/>
        <v>12987564.501061197</v>
      </c>
      <c r="P44" s="4"/>
      <c r="Q44" s="4"/>
      <c r="R44" s="4"/>
    </row>
    <row r="45" spans="1:18" s="34" customFormat="1" x14ac:dyDescent="0.3">
      <c r="A45" s="33">
        <v>237</v>
      </c>
      <c r="B45" s="34" t="s">
        <v>101</v>
      </c>
      <c r="C45" s="36">
        <v>244307</v>
      </c>
      <c r="D45" s="36">
        <v>23238</v>
      </c>
      <c r="E45" s="37">
        <f t="shared" si="1"/>
        <v>10513.254152680953</v>
      </c>
      <c r="F45" s="38">
        <f t="shared" si="8"/>
        <v>0.81453601728634895</v>
      </c>
      <c r="G45" s="39">
        <f t="shared" si="2"/>
        <v>1436.2753359388262</v>
      </c>
      <c r="H45" s="39">
        <f t="shared" si="3"/>
        <v>386.08065602405054</v>
      </c>
      <c r="I45" s="37">
        <f t="shared" si="4"/>
        <v>1822.3559919628767</v>
      </c>
      <c r="J45" s="40">
        <f t="shared" si="10"/>
        <v>-177.33748363146978</v>
      </c>
      <c r="K45" s="37">
        <f t="shared" si="5"/>
        <v>1645.018508331407</v>
      </c>
      <c r="L45" s="37">
        <f t="shared" si="6"/>
        <v>42347908.541233331</v>
      </c>
      <c r="M45" s="37">
        <f t="shared" si="7"/>
        <v>38226940.096605234</v>
      </c>
      <c r="N45" s="41">
        <f>'jan-apr'!M45</f>
        <v>23937680.249684088</v>
      </c>
      <c r="O45" s="41">
        <f t="shared" si="9"/>
        <v>14289259.846921146</v>
      </c>
      <c r="P45" s="4"/>
      <c r="Q45" s="4"/>
      <c r="R45" s="4"/>
    </row>
    <row r="46" spans="1:18" s="34" customFormat="1" x14ac:dyDescent="0.3">
      <c r="A46" s="33">
        <v>238</v>
      </c>
      <c r="B46" s="34" t="s">
        <v>102</v>
      </c>
      <c r="C46" s="36">
        <v>129389</v>
      </c>
      <c r="D46" s="36">
        <v>11882</v>
      </c>
      <c r="E46" s="37">
        <f t="shared" si="1"/>
        <v>10889.496717724289</v>
      </c>
      <c r="F46" s="38">
        <f t="shared" si="8"/>
        <v>0.84368618487607172</v>
      </c>
      <c r="G46" s="39">
        <f t="shared" si="2"/>
        <v>1210.5297969128244</v>
      </c>
      <c r="H46" s="39">
        <f t="shared" si="3"/>
        <v>254.39575825888295</v>
      </c>
      <c r="I46" s="37">
        <f t="shared" si="4"/>
        <v>1464.9255551717074</v>
      </c>
      <c r="J46" s="40">
        <f t="shared" si="10"/>
        <v>-177.33748363146978</v>
      </c>
      <c r="K46" s="37">
        <f t="shared" si="5"/>
        <v>1287.5880715402377</v>
      </c>
      <c r="L46" s="37">
        <f t="shared" si="6"/>
        <v>17406245.446550228</v>
      </c>
      <c r="M46" s="37">
        <f t="shared" si="7"/>
        <v>15299121.466041105</v>
      </c>
      <c r="N46" s="41">
        <f>'jan-apr'!M46</f>
        <v>9478200.2851685323</v>
      </c>
      <c r="O46" s="41">
        <f t="shared" si="9"/>
        <v>5820921.1808725726</v>
      </c>
      <c r="P46" s="4"/>
      <c r="Q46" s="4"/>
      <c r="R46" s="4"/>
    </row>
    <row r="47" spans="1:18" s="34" customFormat="1" x14ac:dyDescent="0.3">
      <c r="A47" s="33">
        <v>239</v>
      </c>
      <c r="B47" s="34" t="s">
        <v>103</v>
      </c>
      <c r="C47" s="36">
        <v>25837</v>
      </c>
      <c r="D47" s="36">
        <v>2752</v>
      </c>
      <c r="E47" s="37">
        <f t="shared" si="1"/>
        <v>9388.4447674418607</v>
      </c>
      <c r="F47" s="38">
        <f t="shared" si="8"/>
        <v>0.72738909364564919</v>
      </c>
      <c r="G47" s="39">
        <f t="shared" si="2"/>
        <v>2111.1609670822813</v>
      </c>
      <c r="H47" s="39">
        <f t="shared" si="3"/>
        <v>779.76394085773279</v>
      </c>
      <c r="I47" s="37">
        <f t="shared" si="4"/>
        <v>2890.9249079400142</v>
      </c>
      <c r="J47" s="40">
        <f t="shared" si="10"/>
        <v>-177.33748363146978</v>
      </c>
      <c r="K47" s="37">
        <f t="shared" si="5"/>
        <v>2713.5874243085445</v>
      </c>
      <c r="L47" s="37">
        <f t="shared" si="6"/>
        <v>7955825.3466509189</v>
      </c>
      <c r="M47" s="37">
        <f t="shared" si="7"/>
        <v>7467792.5916971145</v>
      </c>
      <c r="N47" s="41">
        <f>'jan-apr'!M47</f>
        <v>4677632.5521615716</v>
      </c>
      <c r="O47" s="41">
        <f t="shared" si="9"/>
        <v>2790160.039535543</v>
      </c>
      <c r="P47" s="4"/>
      <c r="Q47" s="4"/>
      <c r="R47" s="4"/>
    </row>
    <row r="48" spans="1:18" s="34" customFormat="1" x14ac:dyDescent="0.3">
      <c r="A48" s="33">
        <v>301</v>
      </c>
      <c r="B48" s="34" t="s">
        <v>104</v>
      </c>
      <c r="C48" s="36">
        <v>10990436</v>
      </c>
      <c r="D48" s="36">
        <v>647676</v>
      </c>
      <c r="E48" s="37">
        <f t="shared" si="1"/>
        <v>16969.033899665883</v>
      </c>
      <c r="F48" s="38">
        <f t="shared" si="8"/>
        <v>1.3147108487153061</v>
      </c>
      <c r="G48" s="39">
        <f t="shared" si="2"/>
        <v>-2437.192512252132</v>
      </c>
      <c r="H48" s="39">
        <f t="shared" si="3"/>
        <v>0</v>
      </c>
      <c r="I48" s="37">
        <f t="shared" si="4"/>
        <v>-2437.192512252132</v>
      </c>
      <c r="J48" s="40">
        <f t="shared" si="10"/>
        <v>-177.33748363146978</v>
      </c>
      <c r="K48" s="37">
        <f t="shared" si="5"/>
        <v>-2614.5299958836017</v>
      </c>
      <c r="L48" s="37">
        <f t="shared" si="6"/>
        <v>-1578511097.5654118</v>
      </c>
      <c r="M48" s="37">
        <f t="shared" si="7"/>
        <v>-1693368329.6139076</v>
      </c>
      <c r="N48" s="41">
        <f>'jan-apr'!M48</f>
        <v>-899948021.54593921</v>
      </c>
      <c r="O48" s="41">
        <f t="shared" si="9"/>
        <v>-793420308.06796837</v>
      </c>
      <c r="P48" s="4"/>
      <c r="Q48" s="4"/>
      <c r="R48" s="4"/>
    </row>
    <row r="49" spans="1:18" s="34" customFormat="1" x14ac:dyDescent="0.3">
      <c r="A49" s="33">
        <v>402</v>
      </c>
      <c r="B49" s="34" t="s">
        <v>105</v>
      </c>
      <c r="C49" s="36">
        <v>178952</v>
      </c>
      <c r="D49" s="36">
        <v>17881</v>
      </c>
      <c r="E49" s="37">
        <f t="shared" si="1"/>
        <v>10007.941390302556</v>
      </c>
      <c r="F49" s="38">
        <f t="shared" si="8"/>
        <v>0.77538587034096162</v>
      </c>
      <c r="G49" s="39">
        <f t="shared" si="2"/>
        <v>1739.4629933658641</v>
      </c>
      <c r="H49" s="39">
        <f t="shared" si="3"/>
        <v>562.94012285648932</v>
      </c>
      <c r="I49" s="37">
        <f t="shared" si="4"/>
        <v>2302.4031162223537</v>
      </c>
      <c r="J49" s="40">
        <f t="shared" si="10"/>
        <v>-177.33748363146978</v>
      </c>
      <c r="K49" s="37">
        <f t="shared" si="5"/>
        <v>2125.065632590884</v>
      </c>
      <c r="L49" s="37">
        <f t="shared" si="6"/>
        <v>41169270.121171907</v>
      </c>
      <c r="M49" s="37">
        <f t="shared" si="7"/>
        <v>37998298.576357596</v>
      </c>
      <c r="N49" s="41">
        <f>'jan-apr'!M49</f>
        <v>23560900.387064341</v>
      </c>
      <c r="O49" s="41">
        <f t="shared" si="9"/>
        <v>14437398.189293254</v>
      </c>
      <c r="P49" s="4"/>
      <c r="Q49" s="4"/>
      <c r="R49" s="4"/>
    </row>
    <row r="50" spans="1:18" s="34" customFormat="1" x14ac:dyDescent="0.3">
      <c r="A50" s="33">
        <v>403</v>
      </c>
      <c r="B50" s="34" t="s">
        <v>106</v>
      </c>
      <c r="C50" s="36">
        <v>344288</v>
      </c>
      <c r="D50" s="36">
        <v>29847</v>
      </c>
      <c r="E50" s="37">
        <f t="shared" si="1"/>
        <v>11535.095654504641</v>
      </c>
      <c r="F50" s="38">
        <f t="shared" si="8"/>
        <v>0.89370529209943039</v>
      </c>
      <c r="G50" s="39">
        <f t="shared" si="2"/>
        <v>823.17043484461317</v>
      </c>
      <c r="H50" s="39">
        <f t="shared" si="3"/>
        <v>28.436130385759679</v>
      </c>
      <c r="I50" s="37">
        <f t="shared" si="4"/>
        <v>851.60656523037289</v>
      </c>
      <c r="J50" s="40">
        <f t="shared" si="10"/>
        <v>-177.33748363146978</v>
      </c>
      <c r="K50" s="37">
        <f t="shared" si="5"/>
        <v>674.26908159890309</v>
      </c>
      <c r="L50" s="37">
        <f t="shared" si="6"/>
        <v>25417901.15243094</v>
      </c>
      <c r="M50" s="37">
        <f t="shared" si="7"/>
        <v>20124909.278482459</v>
      </c>
      <c r="N50" s="41">
        <f>'jan-apr'!M50</f>
        <v>12705185.09606339</v>
      </c>
      <c r="O50" s="41">
        <f t="shared" si="9"/>
        <v>7419724.1824190691</v>
      </c>
      <c r="P50" s="4"/>
      <c r="Q50" s="4"/>
      <c r="R50" s="4"/>
    </row>
    <row r="51" spans="1:18" s="34" customFormat="1" x14ac:dyDescent="0.3">
      <c r="A51" s="33">
        <v>412</v>
      </c>
      <c r="B51" s="34" t="s">
        <v>107</v>
      </c>
      <c r="C51" s="36">
        <v>323968</v>
      </c>
      <c r="D51" s="36">
        <v>33603</v>
      </c>
      <c r="E51" s="37">
        <f t="shared" si="1"/>
        <v>9641.0439544088331</v>
      </c>
      <c r="F51" s="38">
        <f t="shared" si="8"/>
        <v>0.74695973587818565</v>
      </c>
      <c r="G51" s="39">
        <f t="shared" si="2"/>
        <v>1959.6014549020979</v>
      </c>
      <c r="H51" s="39">
        <f t="shared" si="3"/>
        <v>691.35422541929245</v>
      </c>
      <c r="I51" s="37">
        <f t="shared" si="4"/>
        <v>2650.9556803213904</v>
      </c>
      <c r="J51" s="40">
        <f t="shared" si="10"/>
        <v>-177.33748363146978</v>
      </c>
      <c r="K51" s="37">
        <f t="shared" si="5"/>
        <v>2473.6181966899208</v>
      </c>
      <c r="L51" s="37">
        <f t="shared" si="6"/>
        <v>89080063.725839689</v>
      </c>
      <c r="M51" s="37">
        <f t="shared" si="7"/>
        <v>83120992.263371408</v>
      </c>
      <c r="N51" s="41">
        <f>'jan-apr'!M51</f>
        <v>50654010.047342025</v>
      </c>
      <c r="O51" s="41">
        <f t="shared" si="9"/>
        <v>32466982.216029383</v>
      </c>
      <c r="P51" s="4"/>
      <c r="Q51" s="4"/>
      <c r="R51" s="4"/>
    </row>
    <row r="52" spans="1:18" s="34" customFormat="1" x14ac:dyDescent="0.3">
      <c r="A52" s="33">
        <v>415</v>
      </c>
      <c r="B52" s="34" t="s">
        <v>108</v>
      </c>
      <c r="C52" s="36">
        <v>67884</v>
      </c>
      <c r="D52" s="36">
        <v>7552</v>
      </c>
      <c r="E52" s="37">
        <f t="shared" si="1"/>
        <v>8988.8771186440681</v>
      </c>
      <c r="F52" s="38">
        <f t="shared" si="8"/>
        <v>0.69643176715457134</v>
      </c>
      <c r="G52" s="39">
        <f t="shared" si="2"/>
        <v>2350.9015563609569</v>
      </c>
      <c r="H52" s="39">
        <f t="shared" si="3"/>
        <v>919.61261793696019</v>
      </c>
      <c r="I52" s="37">
        <f t="shared" si="4"/>
        <v>3270.5141742979172</v>
      </c>
      <c r="J52" s="40">
        <f t="shared" si="10"/>
        <v>-177.33748363146978</v>
      </c>
      <c r="K52" s="37">
        <f t="shared" si="5"/>
        <v>3093.1766906664475</v>
      </c>
      <c r="L52" s="37">
        <f t="shared" si="6"/>
        <v>24698923.04429787</v>
      </c>
      <c r="M52" s="37">
        <f t="shared" si="7"/>
        <v>23359670.367913011</v>
      </c>
      <c r="N52" s="41">
        <f>'jan-apr'!M52</f>
        <v>14134656.771048032</v>
      </c>
      <c r="O52" s="41">
        <f t="shared" si="9"/>
        <v>9225013.5968649797</v>
      </c>
      <c r="P52" s="4"/>
      <c r="Q52" s="4"/>
      <c r="R52" s="4"/>
    </row>
    <row r="53" spans="1:18" s="34" customFormat="1" x14ac:dyDescent="0.3">
      <c r="A53" s="33">
        <v>417</v>
      </c>
      <c r="B53" s="34" t="s">
        <v>109</v>
      </c>
      <c r="C53" s="36">
        <v>196934</v>
      </c>
      <c r="D53" s="36">
        <v>20013</v>
      </c>
      <c r="E53" s="37">
        <f t="shared" si="1"/>
        <v>9840.3038025283568</v>
      </c>
      <c r="F53" s="38">
        <f t="shared" si="8"/>
        <v>0.76239780298236304</v>
      </c>
      <c r="G53" s="39">
        <f t="shared" si="2"/>
        <v>1840.0455460303838</v>
      </c>
      <c r="H53" s="39">
        <f t="shared" si="3"/>
        <v>621.61327857745914</v>
      </c>
      <c r="I53" s="37">
        <f t="shared" si="4"/>
        <v>2461.6588246078427</v>
      </c>
      <c r="J53" s="40">
        <f t="shared" si="10"/>
        <v>-177.33748363146978</v>
      </c>
      <c r="K53" s="37">
        <f t="shared" si="5"/>
        <v>2284.321340976373</v>
      </c>
      <c r="L53" s="37">
        <f t="shared" si="6"/>
        <v>49265178.056876756</v>
      </c>
      <c r="M53" s="37">
        <f t="shared" si="7"/>
        <v>45716122.996960156</v>
      </c>
      <c r="N53" s="41">
        <f>'jan-apr'!M53</f>
        <v>29125826.477619741</v>
      </c>
      <c r="O53" s="41">
        <f t="shared" si="9"/>
        <v>16590296.519340415</v>
      </c>
      <c r="P53" s="4"/>
      <c r="Q53" s="4"/>
      <c r="R53" s="4"/>
    </row>
    <row r="54" spans="1:18" s="34" customFormat="1" x14ac:dyDescent="0.3">
      <c r="A54" s="33">
        <v>418</v>
      </c>
      <c r="B54" s="34" t="s">
        <v>110</v>
      </c>
      <c r="C54" s="36">
        <v>44520</v>
      </c>
      <c r="D54" s="36">
        <v>5128</v>
      </c>
      <c r="E54" s="37">
        <f t="shared" si="1"/>
        <v>8681.747269890795</v>
      </c>
      <c r="F54" s="38">
        <f t="shared" si="8"/>
        <v>0.67263624959548562</v>
      </c>
      <c r="G54" s="39">
        <f t="shared" si="2"/>
        <v>2535.1794656129209</v>
      </c>
      <c r="H54" s="39">
        <f t="shared" si="3"/>
        <v>1027.1080650006058</v>
      </c>
      <c r="I54" s="37">
        <f t="shared" si="4"/>
        <v>3562.2875306135265</v>
      </c>
      <c r="J54" s="40">
        <f t="shared" si="10"/>
        <v>-177.33748363146978</v>
      </c>
      <c r="K54" s="37">
        <f t="shared" si="5"/>
        <v>3384.9500469820568</v>
      </c>
      <c r="L54" s="37">
        <f t="shared" si="6"/>
        <v>18267410.456986163</v>
      </c>
      <c r="M54" s="37">
        <f t="shared" si="7"/>
        <v>17358023.840923987</v>
      </c>
      <c r="N54" s="41">
        <f>'jan-apr'!M54</f>
        <v>10454570.540510368</v>
      </c>
      <c r="O54" s="41">
        <f t="shared" si="9"/>
        <v>6903453.3004136197</v>
      </c>
      <c r="P54" s="4"/>
      <c r="Q54" s="4"/>
      <c r="R54" s="4"/>
    </row>
    <row r="55" spans="1:18" s="34" customFormat="1" x14ac:dyDescent="0.3">
      <c r="A55" s="33">
        <v>419</v>
      </c>
      <c r="B55" s="34" t="s">
        <v>111</v>
      </c>
      <c r="C55" s="36">
        <v>77901</v>
      </c>
      <c r="D55" s="36">
        <v>7800</v>
      </c>
      <c r="E55" s="37">
        <f t="shared" si="1"/>
        <v>9987.3076923076915</v>
      </c>
      <c r="F55" s="38">
        <f t="shared" si="8"/>
        <v>0.77378723209417866</v>
      </c>
      <c r="G55" s="39">
        <f t="shared" si="2"/>
        <v>1751.8432121627829</v>
      </c>
      <c r="H55" s="39">
        <f t="shared" si="3"/>
        <v>570.16191715469199</v>
      </c>
      <c r="I55" s="37">
        <f t="shared" si="4"/>
        <v>2322.0051293174747</v>
      </c>
      <c r="J55" s="40">
        <f t="shared" si="10"/>
        <v>-177.33748363146978</v>
      </c>
      <c r="K55" s="37">
        <f t="shared" si="5"/>
        <v>2144.667645686005</v>
      </c>
      <c r="L55" s="37">
        <f t="shared" si="6"/>
        <v>18111640.008676302</v>
      </c>
      <c r="M55" s="37">
        <f t="shared" si="7"/>
        <v>16728407.636350838</v>
      </c>
      <c r="N55" s="41">
        <f>'jan-apr'!M55</f>
        <v>10456639.3556905</v>
      </c>
      <c r="O55" s="41">
        <f t="shared" si="9"/>
        <v>6271768.2806603387</v>
      </c>
      <c r="P55" s="4"/>
      <c r="Q55" s="4"/>
      <c r="R55" s="4"/>
    </row>
    <row r="56" spans="1:18" s="34" customFormat="1" x14ac:dyDescent="0.3">
      <c r="A56" s="33">
        <v>420</v>
      </c>
      <c r="B56" s="34" t="s">
        <v>112</v>
      </c>
      <c r="C56" s="36">
        <v>52106</v>
      </c>
      <c r="D56" s="36">
        <v>6219</v>
      </c>
      <c r="E56" s="37">
        <f t="shared" si="1"/>
        <v>8378.5174465348118</v>
      </c>
      <c r="F56" s="38">
        <f t="shared" si="8"/>
        <v>0.64914289453606844</v>
      </c>
      <c r="G56" s="39">
        <f t="shared" si="2"/>
        <v>2717.1173596265107</v>
      </c>
      <c r="H56" s="39">
        <f t="shared" si="3"/>
        <v>1133.2385031751999</v>
      </c>
      <c r="I56" s="37">
        <f t="shared" si="4"/>
        <v>3850.3558628017108</v>
      </c>
      <c r="J56" s="40">
        <f t="shared" si="10"/>
        <v>-177.33748363146978</v>
      </c>
      <c r="K56" s="37">
        <f t="shared" si="5"/>
        <v>3673.0183791702411</v>
      </c>
      <c r="L56" s="37">
        <f t="shared" si="6"/>
        <v>23945363.11076384</v>
      </c>
      <c r="M56" s="37">
        <f t="shared" si="7"/>
        <v>22842501.300059728</v>
      </c>
      <c r="N56" s="41">
        <f>'jan-apr'!M56</f>
        <v>14214537.878594775</v>
      </c>
      <c r="O56" s="41">
        <f t="shared" si="9"/>
        <v>8627963.4214649536</v>
      </c>
      <c r="P56" s="4"/>
      <c r="Q56" s="4"/>
      <c r="R56" s="4"/>
    </row>
    <row r="57" spans="1:18" s="34" customFormat="1" x14ac:dyDescent="0.3">
      <c r="A57" s="33">
        <v>423</v>
      </c>
      <c r="B57" s="34" t="s">
        <v>113</v>
      </c>
      <c r="C57" s="36">
        <v>44041</v>
      </c>
      <c r="D57" s="36">
        <v>4853</v>
      </c>
      <c r="E57" s="37">
        <f t="shared" si="1"/>
        <v>9075.0051514527095</v>
      </c>
      <c r="F57" s="38">
        <f t="shared" si="8"/>
        <v>0.70310471387514195</v>
      </c>
      <c r="G57" s="39">
        <f t="shared" si="2"/>
        <v>2299.224736675772</v>
      </c>
      <c r="H57" s="39">
        <f t="shared" si="3"/>
        <v>889.46780645393574</v>
      </c>
      <c r="I57" s="37">
        <f t="shared" si="4"/>
        <v>3188.6925431297077</v>
      </c>
      <c r="J57" s="40">
        <f t="shared" si="10"/>
        <v>-177.33748363146978</v>
      </c>
      <c r="K57" s="37">
        <f t="shared" si="5"/>
        <v>3011.355059498238</v>
      </c>
      <c r="L57" s="37">
        <f t="shared" si="6"/>
        <v>15474724.911808472</v>
      </c>
      <c r="M57" s="37">
        <f t="shared" si="7"/>
        <v>14614106.103744948</v>
      </c>
      <c r="N57" s="41">
        <f>'jan-apr'!M57</f>
        <v>9206773.3196366653</v>
      </c>
      <c r="O57" s="41">
        <f t="shared" si="9"/>
        <v>5407332.784108283</v>
      </c>
      <c r="P57" s="4"/>
      <c r="Q57" s="4"/>
      <c r="R57" s="4"/>
    </row>
    <row r="58" spans="1:18" s="34" customFormat="1" x14ac:dyDescent="0.3">
      <c r="A58" s="33">
        <v>425</v>
      </c>
      <c r="B58" s="34" t="s">
        <v>114</v>
      </c>
      <c r="C58" s="36">
        <v>66061</v>
      </c>
      <c r="D58" s="36">
        <v>7561</v>
      </c>
      <c r="E58" s="37">
        <f t="shared" si="1"/>
        <v>8737.0718158973687</v>
      </c>
      <c r="F58" s="38">
        <f t="shared" si="8"/>
        <v>0.67692263273698694</v>
      </c>
      <c r="G58" s="39">
        <f t="shared" si="2"/>
        <v>2501.9847380089764</v>
      </c>
      <c r="H58" s="39">
        <f t="shared" si="3"/>
        <v>1007.7444738983049</v>
      </c>
      <c r="I58" s="37">
        <f t="shared" si="4"/>
        <v>3509.7292119072813</v>
      </c>
      <c r="J58" s="40">
        <f t="shared" si="10"/>
        <v>-177.33748363146978</v>
      </c>
      <c r="K58" s="37">
        <f t="shared" si="5"/>
        <v>3332.3917282758116</v>
      </c>
      <c r="L58" s="37">
        <f t="shared" si="6"/>
        <v>26537062.571230955</v>
      </c>
      <c r="M58" s="37">
        <f t="shared" si="7"/>
        <v>25196213.857493412</v>
      </c>
      <c r="N58" s="41">
        <f>'jan-apr'!M58</f>
        <v>15013428.316458445</v>
      </c>
      <c r="O58" s="41">
        <f t="shared" si="9"/>
        <v>10182785.541034967</v>
      </c>
      <c r="P58" s="4"/>
      <c r="Q58" s="4"/>
      <c r="R58" s="4"/>
    </row>
    <row r="59" spans="1:18" s="34" customFormat="1" x14ac:dyDescent="0.3">
      <c r="A59" s="33">
        <v>426</v>
      </c>
      <c r="B59" s="34" t="s">
        <v>80</v>
      </c>
      <c r="C59" s="36">
        <v>33743</v>
      </c>
      <c r="D59" s="36">
        <v>3790</v>
      </c>
      <c r="E59" s="37">
        <f t="shared" si="1"/>
        <v>8903.1662269129283</v>
      </c>
      <c r="F59" s="38">
        <f t="shared" si="8"/>
        <v>0.68979113929807256</v>
      </c>
      <c r="G59" s="39">
        <f t="shared" si="2"/>
        <v>2402.3280913996409</v>
      </c>
      <c r="H59" s="39">
        <f t="shared" si="3"/>
        <v>949.61143004285907</v>
      </c>
      <c r="I59" s="37">
        <f t="shared" si="4"/>
        <v>3351.9395214424999</v>
      </c>
      <c r="J59" s="40">
        <f t="shared" si="10"/>
        <v>-177.33748363146978</v>
      </c>
      <c r="K59" s="37">
        <f t="shared" si="5"/>
        <v>3174.6020378110302</v>
      </c>
      <c r="L59" s="37">
        <f t="shared" si="6"/>
        <v>12703850.786267074</v>
      </c>
      <c r="M59" s="37">
        <f t="shared" si="7"/>
        <v>12031741.723303804</v>
      </c>
      <c r="N59" s="41">
        <f>'jan-apr'!M59</f>
        <v>6813500.7894957699</v>
      </c>
      <c r="O59" s="41">
        <f t="shared" si="9"/>
        <v>5218240.9338080343</v>
      </c>
      <c r="P59" s="4"/>
      <c r="Q59" s="4"/>
      <c r="R59" s="4"/>
    </row>
    <row r="60" spans="1:18" s="34" customFormat="1" x14ac:dyDescent="0.3">
      <c r="A60" s="33">
        <v>427</v>
      </c>
      <c r="B60" s="34" t="s">
        <v>115</v>
      </c>
      <c r="C60" s="36">
        <v>212062</v>
      </c>
      <c r="D60" s="36">
        <v>20794</v>
      </c>
      <c r="E60" s="37">
        <f t="shared" si="1"/>
        <v>10198.230258728479</v>
      </c>
      <c r="F60" s="38">
        <f t="shared" si="8"/>
        <v>0.790128892317849</v>
      </c>
      <c r="G60" s="39">
        <f t="shared" si="2"/>
        <v>1625.2896723103102</v>
      </c>
      <c r="H60" s="39">
        <f t="shared" si="3"/>
        <v>496.33901890741623</v>
      </c>
      <c r="I60" s="37">
        <f t="shared" si="4"/>
        <v>2121.6286912177266</v>
      </c>
      <c r="J60" s="40">
        <f t="shared" si="10"/>
        <v>-177.33748363146978</v>
      </c>
      <c r="K60" s="37">
        <f t="shared" si="5"/>
        <v>1944.2912075862569</v>
      </c>
      <c r="L60" s="37">
        <f t="shared" si="6"/>
        <v>44117147.005181409</v>
      </c>
      <c r="M60" s="37">
        <f t="shared" si="7"/>
        <v>40429591.370548628</v>
      </c>
      <c r="N60" s="41">
        <f>'jan-apr'!M60</f>
        <v>24149590.584901057</v>
      </c>
      <c r="O60" s="41">
        <f t="shared" si="9"/>
        <v>16280000.785647571</v>
      </c>
      <c r="P60" s="4"/>
      <c r="Q60" s="4"/>
      <c r="R60" s="4"/>
    </row>
    <row r="61" spans="1:18" s="34" customFormat="1" x14ac:dyDescent="0.3">
      <c r="A61" s="33">
        <v>428</v>
      </c>
      <c r="B61" s="34" t="s">
        <v>116</v>
      </c>
      <c r="C61" s="36">
        <v>63887</v>
      </c>
      <c r="D61" s="36">
        <v>6569</v>
      </c>
      <c r="E61" s="37">
        <f t="shared" si="1"/>
        <v>9725.5289998477692</v>
      </c>
      <c r="F61" s="38">
        <f t="shared" si="8"/>
        <v>0.75350538876859341</v>
      </c>
      <c r="G61" s="39">
        <f t="shared" si="2"/>
        <v>1908.9104276387361</v>
      </c>
      <c r="H61" s="39">
        <f t="shared" si="3"/>
        <v>661.78445951566482</v>
      </c>
      <c r="I61" s="37">
        <f t="shared" si="4"/>
        <v>2570.6948871544009</v>
      </c>
      <c r="J61" s="40">
        <f t="shared" si="10"/>
        <v>-177.33748363146978</v>
      </c>
      <c r="K61" s="37">
        <f t="shared" si="5"/>
        <v>2393.3574035229312</v>
      </c>
      <c r="L61" s="37">
        <f t="shared" si="6"/>
        <v>16886894.713717259</v>
      </c>
      <c r="M61" s="37">
        <f t="shared" si="7"/>
        <v>15721964.783742135</v>
      </c>
      <c r="N61" s="41">
        <f>'jan-apr'!M61</f>
        <v>9799247.9778885767</v>
      </c>
      <c r="O61" s="41">
        <f t="shared" si="9"/>
        <v>5922716.8058535587</v>
      </c>
      <c r="P61" s="4"/>
      <c r="Q61" s="4"/>
      <c r="R61" s="4"/>
    </row>
    <row r="62" spans="1:18" s="34" customFormat="1" x14ac:dyDescent="0.3">
      <c r="A62" s="33">
        <v>429</v>
      </c>
      <c r="B62" s="34" t="s">
        <v>117</v>
      </c>
      <c r="C62" s="36">
        <v>45955</v>
      </c>
      <c r="D62" s="36">
        <v>4456</v>
      </c>
      <c r="E62" s="37">
        <f t="shared" si="1"/>
        <v>10313.06104129264</v>
      </c>
      <c r="F62" s="38">
        <f t="shared" si="8"/>
        <v>0.79902564368838769</v>
      </c>
      <c r="G62" s="39">
        <f t="shared" si="2"/>
        <v>1556.3912027718138</v>
      </c>
      <c r="H62" s="39">
        <f t="shared" si="3"/>
        <v>456.14824500996008</v>
      </c>
      <c r="I62" s="37">
        <f t="shared" si="4"/>
        <v>2012.539447781774</v>
      </c>
      <c r="J62" s="40">
        <f t="shared" si="10"/>
        <v>-177.33748363146978</v>
      </c>
      <c r="K62" s="37">
        <f t="shared" si="5"/>
        <v>1835.2019641503043</v>
      </c>
      <c r="L62" s="37">
        <f t="shared" si="6"/>
        <v>8967875.7793155853</v>
      </c>
      <c r="M62" s="37">
        <f t="shared" si="7"/>
        <v>8177659.9522537561</v>
      </c>
      <c r="N62" s="41">
        <f>'jan-apr'!M62</f>
        <v>3047395.1498662648</v>
      </c>
      <c r="O62" s="41">
        <f t="shared" si="9"/>
        <v>5130264.8023874909</v>
      </c>
      <c r="P62" s="4"/>
      <c r="Q62" s="4"/>
      <c r="R62" s="4"/>
    </row>
    <row r="63" spans="1:18" s="34" customFormat="1" x14ac:dyDescent="0.3">
      <c r="A63" s="33">
        <v>430</v>
      </c>
      <c r="B63" s="34" t="s">
        <v>118</v>
      </c>
      <c r="C63" s="36">
        <v>23399</v>
      </c>
      <c r="D63" s="36">
        <v>2619</v>
      </c>
      <c r="E63" s="37">
        <f t="shared" si="1"/>
        <v>8934.3260786559749</v>
      </c>
      <c r="F63" s="38">
        <f t="shared" si="8"/>
        <v>0.69220531298486987</v>
      </c>
      <c r="G63" s="39">
        <f t="shared" si="2"/>
        <v>2383.6321803538126</v>
      </c>
      <c r="H63" s="39">
        <f t="shared" si="3"/>
        <v>938.70548193279274</v>
      </c>
      <c r="I63" s="37">
        <f t="shared" si="4"/>
        <v>3322.3376622866053</v>
      </c>
      <c r="J63" s="40">
        <f t="shared" si="10"/>
        <v>-177.33748363146978</v>
      </c>
      <c r="K63" s="37">
        <f t="shared" si="5"/>
        <v>3145.0001786551356</v>
      </c>
      <c r="L63" s="37">
        <f t="shared" si="6"/>
        <v>8701202.3375286199</v>
      </c>
      <c r="M63" s="37">
        <f t="shared" si="7"/>
        <v>8236755.4678977998</v>
      </c>
      <c r="N63" s="41">
        <f>'jan-apr'!M63</f>
        <v>4821819.7144299252</v>
      </c>
      <c r="O63" s="41">
        <f t="shared" si="9"/>
        <v>3414935.7534678746</v>
      </c>
      <c r="P63" s="4"/>
      <c r="Q63" s="4"/>
      <c r="R63" s="4"/>
    </row>
    <row r="64" spans="1:18" s="34" customFormat="1" x14ac:dyDescent="0.3">
      <c r="A64" s="33">
        <v>432</v>
      </c>
      <c r="B64" s="34" t="s">
        <v>119</v>
      </c>
      <c r="C64" s="36">
        <v>21129</v>
      </c>
      <c r="D64" s="36">
        <v>1885</v>
      </c>
      <c r="E64" s="37">
        <f t="shared" si="1"/>
        <v>11209.018567639258</v>
      </c>
      <c r="F64" s="38">
        <f t="shared" si="8"/>
        <v>0.86844179824620382</v>
      </c>
      <c r="G64" s="39">
        <f t="shared" si="2"/>
        <v>1018.8166869638433</v>
      </c>
      <c r="H64" s="39">
        <f t="shared" si="3"/>
        <v>142.56311078864391</v>
      </c>
      <c r="I64" s="37">
        <f t="shared" si="4"/>
        <v>1161.3797977524871</v>
      </c>
      <c r="J64" s="40">
        <f t="shared" si="10"/>
        <v>-177.33748363146978</v>
      </c>
      <c r="K64" s="37">
        <f t="shared" si="5"/>
        <v>984.04231412101728</v>
      </c>
      <c r="L64" s="37">
        <f t="shared" si="6"/>
        <v>2189200.9187634382</v>
      </c>
      <c r="M64" s="37">
        <f t="shared" si="7"/>
        <v>1854919.7621181177</v>
      </c>
      <c r="N64" s="41">
        <f>'jan-apr'!M64</f>
        <v>-170836.7109698288</v>
      </c>
      <c r="O64" s="41">
        <f t="shared" si="9"/>
        <v>2025756.4730879464</v>
      </c>
      <c r="P64" s="4"/>
      <c r="Q64" s="4"/>
      <c r="R64" s="4"/>
    </row>
    <row r="65" spans="1:18" s="34" customFormat="1" x14ac:dyDescent="0.3">
      <c r="A65" s="33">
        <v>434</v>
      </c>
      <c r="B65" s="34" t="s">
        <v>120</v>
      </c>
      <c r="C65" s="36">
        <v>10824</v>
      </c>
      <c r="D65" s="36">
        <v>1359</v>
      </c>
      <c r="E65" s="37">
        <f t="shared" si="1"/>
        <v>7964.679911699779</v>
      </c>
      <c r="F65" s="38">
        <f t="shared" si="8"/>
        <v>0.6170799792357502</v>
      </c>
      <c r="G65" s="39">
        <f t="shared" si="2"/>
        <v>2965.4198805275305</v>
      </c>
      <c r="H65" s="39">
        <f t="shared" si="3"/>
        <v>1278.0816403674612</v>
      </c>
      <c r="I65" s="37">
        <f t="shared" si="4"/>
        <v>4243.5015208949917</v>
      </c>
      <c r="J65" s="40">
        <f t="shared" si="10"/>
        <v>-177.33748363146978</v>
      </c>
      <c r="K65" s="37">
        <f t="shared" si="5"/>
        <v>4066.164037263522</v>
      </c>
      <c r="L65" s="37">
        <f t="shared" si="6"/>
        <v>5766918.5668962933</v>
      </c>
      <c r="M65" s="37">
        <f t="shared" si="7"/>
        <v>5525916.9266411262</v>
      </c>
      <c r="N65" s="41">
        <f>'jan-apr'!M65</f>
        <v>3410903.3569722287</v>
      </c>
      <c r="O65" s="41">
        <f t="shared" si="9"/>
        <v>2115013.5696688974</v>
      </c>
      <c r="P65" s="4"/>
      <c r="Q65" s="4"/>
      <c r="R65" s="4"/>
    </row>
    <row r="66" spans="1:18" s="34" customFormat="1" x14ac:dyDescent="0.3">
      <c r="A66" s="33">
        <v>436</v>
      </c>
      <c r="B66" s="34" t="s">
        <v>121</v>
      </c>
      <c r="C66" s="36">
        <v>12876</v>
      </c>
      <c r="D66" s="36">
        <v>1656</v>
      </c>
      <c r="E66" s="37">
        <f t="shared" si="1"/>
        <v>7775.36231884058</v>
      </c>
      <c r="F66" s="38">
        <f t="shared" si="8"/>
        <v>0.60241220883371471</v>
      </c>
      <c r="G66" s="39">
        <f t="shared" si="2"/>
        <v>3079.0104362430498</v>
      </c>
      <c r="H66" s="39">
        <f t="shared" si="3"/>
        <v>1344.3427978681809</v>
      </c>
      <c r="I66" s="37">
        <f t="shared" si="4"/>
        <v>4423.3532341112304</v>
      </c>
      <c r="J66" s="40">
        <f t="shared" si="10"/>
        <v>-177.33748363146978</v>
      </c>
      <c r="K66" s="37">
        <f t="shared" si="5"/>
        <v>4246.0157504797608</v>
      </c>
      <c r="L66" s="37">
        <f t="shared" si="6"/>
        <v>7325072.9556881972</v>
      </c>
      <c r="M66" s="37">
        <f t="shared" si="7"/>
        <v>7031402.0827944838</v>
      </c>
      <c r="N66" s="41">
        <f>'jan-apr'!M66</f>
        <v>4237164.3555158293</v>
      </c>
      <c r="O66" s="41">
        <f t="shared" si="9"/>
        <v>2794237.7272786545</v>
      </c>
      <c r="P66" s="4"/>
      <c r="Q66" s="4"/>
      <c r="R66" s="4"/>
    </row>
    <row r="67" spans="1:18" s="34" customFormat="1" x14ac:dyDescent="0.3">
      <c r="A67" s="33">
        <v>437</v>
      </c>
      <c r="B67" s="34" t="s">
        <v>122</v>
      </c>
      <c r="C67" s="36">
        <v>56252</v>
      </c>
      <c r="D67" s="36">
        <v>5562</v>
      </c>
      <c r="E67" s="37">
        <f t="shared" si="1"/>
        <v>10113.628191298094</v>
      </c>
      <c r="F67" s="38">
        <f t="shared" si="8"/>
        <v>0.78357417290764964</v>
      </c>
      <c r="G67" s="39">
        <f t="shared" si="2"/>
        <v>1676.0509127685414</v>
      </c>
      <c r="H67" s="39">
        <f t="shared" si="3"/>
        <v>525.94974250805114</v>
      </c>
      <c r="I67" s="37">
        <f t="shared" si="4"/>
        <v>2202.0006552765926</v>
      </c>
      <c r="J67" s="40">
        <f t="shared" si="10"/>
        <v>-177.33748363146978</v>
      </c>
      <c r="K67" s="37">
        <f t="shared" si="5"/>
        <v>2024.6631716451229</v>
      </c>
      <c r="L67" s="37">
        <f t="shared" si="6"/>
        <v>12247527.644648409</v>
      </c>
      <c r="M67" s="37">
        <f t="shared" si="7"/>
        <v>11261176.560690174</v>
      </c>
      <c r="N67" s="41">
        <f>'jan-apr'!M67</f>
        <v>5700965.063634688</v>
      </c>
      <c r="O67" s="41">
        <f t="shared" si="9"/>
        <v>5560211.4970554858</v>
      </c>
      <c r="P67" s="4"/>
      <c r="Q67" s="4"/>
      <c r="R67" s="4"/>
    </row>
    <row r="68" spans="1:18" s="34" customFormat="1" x14ac:dyDescent="0.3">
      <c r="A68" s="33">
        <v>438</v>
      </c>
      <c r="B68" s="34" t="s">
        <v>123</v>
      </c>
      <c r="C68" s="36">
        <v>24125</v>
      </c>
      <c r="D68" s="36">
        <v>2418</v>
      </c>
      <c r="E68" s="37">
        <f t="shared" si="1"/>
        <v>9977.2539288668322</v>
      </c>
      <c r="F68" s="38">
        <f t="shared" si="8"/>
        <v>0.77300829606610133</v>
      </c>
      <c r="G68" s="39">
        <f t="shared" si="2"/>
        <v>1757.8754702272984</v>
      </c>
      <c r="H68" s="39">
        <f t="shared" si="3"/>
        <v>573.68073435899271</v>
      </c>
      <c r="I68" s="37">
        <f t="shared" si="4"/>
        <v>2331.5562045862912</v>
      </c>
      <c r="J68" s="40">
        <f t="shared" si="10"/>
        <v>-177.33748363146978</v>
      </c>
      <c r="K68" s="37">
        <f t="shared" si="5"/>
        <v>2154.2187209548215</v>
      </c>
      <c r="L68" s="37">
        <f t="shared" si="6"/>
        <v>5637702.9026896525</v>
      </c>
      <c r="M68" s="37">
        <f t="shared" si="7"/>
        <v>5208900.8672687588</v>
      </c>
      <c r="N68" s="41">
        <f>'jan-apr'!M68</f>
        <v>2054305.2002640544</v>
      </c>
      <c r="O68" s="41">
        <f t="shared" si="9"/>
        <v>3154595.6670047045</v>
      </c>
      <c r="P68" s="4"/>
      <c r="Q68" s="4"/>
      <c r="R68" s="4"/>
    </row>
    <row r="69" spans="1:18" s="34" customFormat="1" x14ac:dyDescent="0.3">
      <c r="A69" s="33">
        <v>439</v>
      </c>
      <c r="B69" s="34" t="s">
        <v>124</v>
      </c>
      <c r="C69" s="36">
        <v>14659</v>
      </c>
      <c r="D69" s="36">
        <v>1597</v>
      </c>
      <c r="E69" s="37">
        <f t="shared" si="1"/>
        <v>9179.0857858484651</v>
      </c>
      <c r="F69" s="38">
        <f t="shared" si="8"/>
        <v>0.71116857537664835</v>
      </c>
      <c r="G69" s="39">
        <f t="shared" si="2"/>
        <v>2236.7763560383187</v>
      </c>
      <c r="H69" s="39">
        <f t="shared" si="3"/>
        <v>853.03958441542125</v>
      </c>
      <c r="I69" s="37">
        <f t="shared" si="4"/>
        <v>3089.81594045374</v>
      </c>
      <c r="J69" s="40">
        <f t="shared" si="10"/>
        <v>-177.33748363146978</v>
      </c>
      <c r="K69" s="37">
        <f t="shared" si="5"/>
        <v>2912.4784568222703</v>
      </c>
      <c r="L69" s="37">
        <f t="shared" si="6"/>
        <v>4934436.0569046233</v>
      </c>
      <c r="M69" s="37">
        <f t="shared" si="7"/>
        <v>4651228.0955451662</v>
      </c>
      <c r="N69" s="41">
        <f>'jan-apr'!M69</f>
        <v>2367634.2244920162</v>
      </c>
      <c r="O69" s="41">
        <f t="shared" si="9"/>
        <v>2283593.8710531499</v>
      </c>
      <c r="P69" s="4"/>
      <c r="Q69" s="4"/>
      <c r="R69" s="4"/>
    </row>
    <row r="70" spans="1:18" s="34" customFormat="1" x14ac:dyDescent="0.3">
      <c r="A70" s="33">
        <v>441</v>
      </c>
      <c r="B70" s="34" t="s">
        <v>125</v>
      </c>
      <c r="C70" s="36">
        <v>17887</v>
      </c>
      <c r="D70" s="36">
        <v>1991</v>
      </c>
      <c r="E70" s="37">
        <f t="shared" si="1"/>
        <v>8983.9276745354091</v>
      </c>
      <c r="F70" s="38">
        <f t="shared" si="8"/>
        <v>0.69604829877898555</v>
      </c>
      <c r="G70" s="39">
        <f t="shared" si="2"/>
        <v>2353.8712228261525</v>
      </c>
      <c r="H70" s="39">
        <f t="shared" si="3"/>
        <v>921.3449233749908</v>
      </c>
      <c r="I70" s="37">
        <f t="shared" si="4"/>
        <v>3275.2161462011431</v>
      </c>
      <c r="J70" s="40">
        <f t="shared" si="10"/>
        <v>-177.33748363146978</v>
      </c>
      <c r="K70" s="37">
        <f t="shared" si="5"/>
        <v>3097.8786625696735</v>
      </c>
      <c r="L70" s="37">
        <f t="shared" si="6"/>
        <v>6520955.3470864762</v>
      </c>
      <c r="M70" s="37">
        <f t="shared" si="7"/>
        <v>6167876.4171762196</v>
      </c>
      <c r="N70" s="41">
        <f>'jan-apr'!M70</f>
        <v>3680421.8791256128</v>
      </c>
      <c r="O70" s="41">
        <f t="shared" si="9"/>
        <v>2487454.5380506068</v>
      </c>
      <c r="P70" s="4"/>
      <c r="Q70" s="4"/>
      <c r="R70" s="4"/>
    </row>
    <row r="71" spans="1:18" s="34" customFormat="1" x14ac:dyDescent="0.3">
      <c r="A71" s="33">
        <v>501</v>
      </c>
      <c r="B71" s="34" t="s">
        <v>126</v>
      </c>
      <c r="C71" s="36">
        <v>318701</v>
      </c>
      <c r="D71" s="36">
        <v>27300</v>
      </c>
      <c r="E71" s="37">
        <f t="shared" si="1"/>
        <v>11674.029304029304</v>
      </c>
      <c r="F71" s="38">
        <f t="shared" si="8"/>
        <v>0.90446946272703932</v>
      </c>
      <c r="G71" s="39">
        <f t="shared" si="2"/>
        <v>739.8102451298156</v>
      </c>
      <c r="H71" s="39">
        <f t="shared" si="3"/>
        <v>0</v>
      </c>
      <c r="I71" s="37">
        <f t="shared" si="4"/>
        <v>739.8102451298156</v>
      </c>
      <c r="J71" s="40">
        <f t="shared" si="10"/>
        <v>-177.33748363146978</v>
      </c>
      <c r="K71" s="37">
        <f t="shared" si="5"/>
        <v>562.47276149834579</v>
      </c>
      <c r="L71" s="37">
        <f t="shared" si="6"/>
        <v>20196819.692043968</v>
      </c>
      <c r="M71" s="37">
        <f t="shared" si="7"/>
        <v>15355506.38890484</v>
      </c>
      <c r="N71" s="41">
        <f>'jan-apr'!M71</f>
        <v>8450302.806643853</v>
      </c>
      <c r="O71" s="41">
        <f t="shared" si="9"/>
        <v>6905203.5822609868</v>
      </c>
      <c r="P71" s="4"/>
      <c r="Q71" s="4"/>
      <c r="R71" s="4"/>
    </row>
    <row r="72" spans="1:18" s="34" customFormat="1" x14ac:dyDescent="0.3">
      <c r="A72" s="33">
        <v>502</v>
      </c>
      <c r="B72" s="34" t="s">
        <v>127</v>
      </c>
      <c r="C72" s="36">
        <v>309991</v>
      </c>
      <c r="D72" s="36">
        <v>30063</v>
      </c>
      <c r="E72" s="37">
        <f t="shared" ref="E72:E135" si="11">(C72*1000)/D72</f>
        <v>10311.379436516649</v>
      </c>
      <c r="F72" s="38">
        <f t="shared" si="8"/>
        <v>0.7988953578951411</v>
      </c>
      <c r="G72" s="39">
        <f t="shared" ref="G72:G135" si="12">(E$437-E72)*0.6</f>
        <v>1557.4001656374087</v>
      </c>
      <c r="H72" s="39">
        <f t="shared" ref="H72:H135" si="13">IF(E72&gt;=E$437*0.9,0,IF(E72&lt;0.9*E$437,(E$437*0.9-E72)*0.35))</f>
        <v>456.73680668155697</v>
      </c>
      <c r="I72" s="37">
        <f t="shared" ref="I72:I135" si="14">G72+H72</f>
        <v>2014.1369723189657</v>
      </c>
      <c r="J72" s="40">
        <f t="shared" si="10"/>
        <v>-177.33748363146978</v>
      </c>
      <c r="K72" s="37">
        <f t="shared" ref="K72:K135" si="15">I72+J72</f>
        <v>1836.799488687496</v>
      </c>
      <c r="L72" s="37">
        <f t="shared" ref="L72:L135" si="16">(I72*D72)</f>
        <v>60550999.798825063</v>
      </c>
      <c r="M72" s="37">
        <f t="shared" ref="M72:M135" si="17">(K72*D72)</f>
        <v>55219703.028412193</v>
      </c>
      <c r="N72" s="41">
        <f>'jan-apr'!M72</f>
        <v>34201352.18591328</v>
      </c>
      <c r="O72" s="41">
        <f t="shared" si="9"/>
        <v>21018350.842498913</v>
      </c>
      <c r="P72" s="4"/>
      <c r="Q72" s="4"/>
      <c r="R72" s="4"/>
    </row>
    <row r="73" spans="1:18" s="34" customFormat="1" x14ac:dyDescent="0.3">
      <c r="A73" s="33">
        <v>511</v>
      </c>
      <c r="B73" s="34" t="s">
        <v>128</v>
      </c>
      <c r="C73" s="36">
        <v>25792</v>
      </c>
      <c r="D73" s="36">
        <v>2745</v>
      </c>
      <c r="E73" s="37">
        <f t="shared" si="11"/>
        <v>9395.9927140255004</v>
      </c>
      <c r="F73" s="38">
        <f t="shared" ref="F73:F136" si="18">IF(ISNUMBER(C73),E73/E$437,"")</f>
        <v>0.72797388635204063</v>
      </c>
      <c r="G73" s="39">
        <f t="shared" si="12"/>
        <v>2106.6321991320974</v>
      </c>
      <c r="H73" s="39">
        <f t="shared" si="13"/>
        <v>777.12215955345891</v>
      </c>
      <c r="I73" s="37">
        <f t="shared" si="14"/>
        <v>2883.7543586855563</v>
      </c>
      <c r="J73" s="40">
        <f t="shared" si="10"/>
        <v>-177.33748363146978</v>
      </c>
      <c r="K73" s="37">
        <f t="shared" si="15"/>
        <v>2706.4168750540866</v>
      </c>
      <c r="L73" s="37">
        <f t="shared" si="16"/>
        <v>7915905.7145918524</v>
      </c>
      <c r="M73" s="37">
        <f t="shared" si="17"/>
        <v>7429114.3220234681</v>
      </c>
      <c r="N73" s="41">
        <f>'jan-apr'!M73</f>
        <v>4592221.3501756955</v>
      </c>
      <c r="O73" s="41">
        <f t="shared" ref="O73:O136" si="19">M73-N73</f>
        <v>2836892.9718477726</v>
      </c>
      <c r="P73" s="4"/>
      <c r="Q73" s="4"/>
      <c r="R73" s="4"/>
    </row>
    <row r="74" spans="1:18" s="34" customFormat="1" x14ac:dyDescent="0.3">
      <c r="A74" s="33">
        <v>512</v>
      </c>
      <c r="B74" s="34" t="s">
        <v>129</v>
      </c>
      <c r="C74" s="36">
        <v>20323</v>
      </c>
      <c r="D74" s="36">
        <v>2059</v>
      </c>
      <c r="E74" s="37">
        <f t="shared" si="11"/>
        <v>9870.3254006799416</v>
      </c>
      <c r="F74" s="38">
        <f t="shared" si="18"/>
        <v>0.76472378812795438</v>
      </c>
      <c r="G74" s="39">
        <f t="shared" si="12"/>
        <v>1822.0325871394327</v>
      </c>
      <c r="H74" s="39">
        <f t="shared" si="13"/>
        <v>611.10571922440442</v>
      </c>
      <c r="I74" s="37">
        <f t="shared" si="14"/>
        <v>2433.1383063638373</v>
      </c>
      <c r="J74" s="40">
        <f t="shared" ref="J74:J137" si="20">I$439</f>
        <v>-177.33748363146978</v>
      </c>
      <c r="K74" s="37">
        <f t="shared" si="15"/>
        <v>2255.8008227323676</v>
      </c>
      <c r="L74" s="37">
        <f t="shared" si="16"/>
        <v>5009831.7728031408</v>
      </c>
      <c r="M74" s="37">
        <f t="shared" si="17"/>
        <v>4644693.894005945</v>
      </c>
      <c r="N74" s="41">
        <f>'jan-apr'!M74</f>
        <v>2116673.5555598391</v>
      </c>
      <c r="O74" s="41">
        <f t="shared" si="19"/>
        <v>2528020.3384461058</v>
      </c>
      <c r="P74" s="4"/>
      <c r="Q74" s="4"/>
      <c r="R74" s="4"/>
    </row>
    <row r="75" spans="1:18" s="34" customFormat="1" x14ac:dyDescent="0.3">
      <c r="A75" s="33">
        <v>513</v>
      </c>
      <c r="B75" s="34" t="s">
        <v>130</v>
      </c>
      <c r="C75" s="36">
        <v>33074</v>
      </c>
      <c r="D75" s="36">
        <v>2245</v>
      </c>
      <c r="E75" s="37">
        <f t="shared" si="11"/>
        <v>14732.293986636971</v>
      </c>
      <c r="F75" s="38">
        <f t="shared" si="18"/>
        <v>1.1414148174385024</v>
      </c>
      <c r="G75" s="39">
        <f t="shared" si="12"/>
        <v>-1095.1485644347845</v>
      </c>
      <c r="H75" s="39">
        <f t="shared" si="13"/>
        <v>0</v>
      </c>
      <c r="I75" s="37">
        <f t="shared" si="14"/>
        <v>-1095.1485644347845</v>
      </c>
      <c r="J75" s="40">
        <f t="shared" si="20"/>
        <v>-177.33748363146978</v>
      </c>
      <c r="K75" s="37">
        <f t="shared" si="15"/>
        <v>-1272.4860480662542</v>
      </c>
      <c r="L75" s="37">
        <f t="shared" si="16"/>
        <v>-2458608.5271560913</v>
      </c>
      <c r="M75" s="37">
        <f t="shared" si="17"/>
        <v>-2856731.1779087405</v>
      </c>
      <c r="N75" s="41">
        <f>'jan-apr'!M75</f>
        <v>-4184441.0695635369</v>
      </c>
      <c r="O75" s="41">
        <f t="shared" si="19"/>
        <v>1327709.8916547964</v>
      </c>
      <c r="P75" s="4"/>
      <c r="Q75" s="4"/>
      <c r="R75" s="4"/>
    </row>
    <row r="76" spans="1:18" s="34" customFormat="1" x14ac:dyDescent="0.3">
      <c r="A76" s="33">
        <v>514</v>
      </c>
      <c r="B76" s="34" t="s">
        <v>131</v>
      </c>
      <c r="C76" s="36">
        <v>22642</v>
      </c>
      <c r="D76" s="36">
        <v>2356</v>
      </c>
      <c r="E76" s="37">
        <f t="shared" si="11"/>
        <v>9610.3565365025461</v>
      </c>
      <c r="F76" s="38">
        <f t="shared" si="18"/>
        <v>0.74458216497585805</v>
      </c>
      <c r="G76" s="39">
        <f t="shared" si="12"/>
        <v>1978.0139056458702</v>
      </c>
      <c r="H76" s="39">
        <f t="shared" si="13"/>
        <v>702.09482168649288</v>
      </c>
      <c r="I76" s="37">
        <f t="shared" si="14"/>
        <v>2680.1087273323628</v>
      </c>
      <c r="J76" s="40">
        <f t="shared" si="20"/>
        <v>-177.33748363146978</v>
      </c>
      <c r="K76" s="37">
        <f t="shared" si="15"/>
        <v>2502.7712437008931</v>
      </c>
      <c r="L76" s="37">
        <f t="shared" si="16"/>
        <v>6314336.1615950465</v>
      </c>
      <c r="M76" s="37">
        <f t="shared" si="17"/>
        <v>5896529.0501593044</v>
      </c>
      <c r="N76" s="41">
        <f>'jan-apr'!M76</f>
        <v>2628484.5541034383</v>
      </c>
      <c r="O76" s="41">
        <f t="shared" si="19"/>
        <v>3268044.4960558661</v>
      </c>
      <c r="P76" s="4"/>
      <c r="Q76" s="4"/>
      <c r="R76" s="4"/>
    </row>
    <row r="77" spans="1:18" s="34" customFormat="1" x14ac:dyDescent="0.3">
      <c r="A77" s="33">
        <v>515</v>
      </c>
      <c r="B77" s="34" t="s">
        <v>132</v>
      </c>
      <c r="C77" s="36">
        <v>35079</v>
      </c>
      <c r="D77" s="36">
        <v>3675</v>
      </c>
      <c r="E77" s="37">
        <f t="shared" si="11"/>
        <v>9545.3061224489793</v>
      </c>
      <c r="F77" s="38">
        <f t="shared" si="18"/>
        <v>0.73954225017721242</v>
      </c>
      <c r="G77" s="39">
        <f t="shared" si="12"/>
        <v>2017.0441540780103</v>
      </c>
      <c r="H77" s="39">
        <f t="shared" si="13"/>
        <v>724.86246660524125</v>
      </c>
      <c r="I77" s="37">
        <f t="shared" si="14"/>
        <v>2741.9066206832513</v>
      </c>
      <c r="J77" s="40">
        <f t="shared" si="20"/>
        <v>-177.33748363146978</v>
      </c>
      <c r="K77" s="37">
        <f t="shared" si="15"/>
        <v>2564.5691370517816</v>
      </c>
      <c r="L77" s="37">
        <f t="shared" si="16"/>
        <v>10076506.831010949</v>
      </c>
      <c r="M77" s="37">
        <f t="shared" si="17"/>
        <v>9424791.5786652975</v>
      </c>
      <c r="N77" s="41">
        <f>'jan-apr'!M77</f>
        <v>4572281.0425849464</v>
      </c>
      <c r="O77" s="41">
        <f t="shared" si="19"/>
        <v>4852510.5360803511</v>
      </c>
      <c r="P77" s="4"/>
      <c r="Q77" s="4"/>
      <c r="R77" s="4"/>
    </row>
    <row r="78" spans="1:18" s="34" customFormat="1" x14ac:dyDescent="0.3">
      <c r="A78" s="33">
        <v>516</v>
      </c>
      <c r="B78" s="34" t="s">
        <v>133</v>
      </c>
      <c r="C78" s="36">
        <v>76249</v>
      </c>
      <c r="D78" s="36">
        <v>5754</v>
      </c>
      <c r="E78" s="37">
        <f t="shared" si="11"/>
        <v>13251.477233229058</v>
      </c>
      <c r="F78" s="38">
        <f t="shared" si="18"/>
        <v>1.0266854897598596</v>
      </c>
      <c r="G78" s="39">
        <f t="shared" si="12"/>
        <v>-206.65851239003678</v>
      </c>
      <c r="H78" s="39">
        <f t="shared" si="13"/>
        <v>0</v>
      </c>
      <c r="I78" s="37">
        <f t="shared" si="14"/>
        <v>-206.65851239003678</v>
      </c>
      <c r="J78" s="40">
        <f t="shared" si="20"/>
        <v>-177.33748363146978</v>
      </c>
      <c r="K78" s="37">
        <f t="shared" si="15"/>
        <v>-383.99599602150658</v>
      </c>
      <c r="L78" s="37">
        <f t="shared" si="16"/>
        <v>-1189113.0802922717</v>
      </c>
      <c r="M78" s="37">
        <f t="shared" si="17"/>
        <v>-2209512.961107749</v>
      </c>
      <c r="N78" s="41">
        <f>'jan-apr'!M78</f>
        <v>-5470906.3315227572</v>
      </c>
      <c r="O78" s="41">
        <f t="shared" si="19"/>
        <v>3261393.3704150082</v>
      </c>
      <c r="P78" s="4"/>
      <c r="Q78" s="4"/>
      <c r="R78" s="4"/>
    </row>
    <row r="79" spans="1:18" s="34" customFormat="1" x14ac:dyDescent="0.3">
      <c r="A79" s="33">
        <v>517</v>
      </c>
      <c r="B79" s="34" t="s">
        <v>134</v>
      </c>
      <c r="C79" s="36">
        <v>50268</v>
      </c>
      <c r="D79" s="36">
        <v>5965</v>
      </c>
      <c r="E79" s="37">
        <f t="shared" si="11"/>
        <v>8427.1584241408218</v>
      </c>
      <c r="F79" s="38">
        <f t="shared" si="18"/>
        <v>0.65291145445107923</v>
      </c>
      <c r="G79" s="39">
        <f t="shared" si="12"/>
        <v>2687.9327730629047</v>
      </c>
      <c r="H79" s="39">
        <f t="shared" si="13"/>
        <v>1116.2141610130964</v>
      </c>
      <c r="I79" s="37">
        <f t="shared" si="14"/>
        <v>3804.1469340760013</v>
      </c>
      <c r="J79" s="40">
        <f t="shared" si="20"/>
        <v>-177.33748363146978</v>
      </c>
      <c r="K79" s="37">
        <f t="shared" si="15"/>
        <v>3626.8094504445316</v>
      </c>
      <c r="L79" s="37">
        <f t="shared" si="16"/>
        <v>22691736.461763348</v>
      </c>
      <c r="M79" s="37">
        <f t="shared" si="17"/>
        <v>21633918.371901631</v>
      </c>
      <c r="N79" s="41">
        <f>'jan-apr'!M79</f>
        <v>13148874.263678696</v>
      </c>
      <c r="O79" s="41">
        <f t="shared" si="19"/>
        <v>8485044.1082229353</v>
      </c>
      <c r="P79" s="4"/>
      <c r="Q79" s="4"/>
      <c r="R79" s="4"/>
    </row>
    <row r="80" spans="1:18" s="34" customFormat="1" x14ac:dyDescent="0.3">
      <c r="A80" s="33">
        <v>519</v>
      </c>
      <c r="B80" s="34" t="s">
        <v>135</v>
      </c>
      <c r="C80" s="36">
        <v>35473</v>
      </c>
      <c r="D80" s="36">
        <v>3204</v>
      </c>
      <c r="E80" s="37">
        <f t="shared" si="11"/>
        <v>11071.473158551811</v>
      </c>
      <c r="F80" s="38">
        <f t="shared" si="18"/>
        <v>0.85778518440551776</v>
      </c>
      <c r="G80" s="39">
        <f t="shared" si="12"/>
        <v>1101.3439324163112</v>
      </c>
      <c r="H80" s="39">
        <f t="shared" si="13"/>
        <v>190.70400396925015</v>
      </c>
      <c r="I80" s="37">
        <f t="shared" si="14"/>
        <v>1292.0479363855613</v>
      </c>
      <c r="J80" s="40">
        <f t="shared" si="20"/>
        <v>-177.33748363146978</v>
      </c>
      <c r="K80" s="37">
        <f t="shared" si="15"/>
        <v>1114.7104527540916</v>
      </c>
      <c r="L80" s="37">
        <f t="shared" si="16"/>
        <v>4139721.5881793387</v>
      </c>
      <c r="M80" s="37">
        <f t="shared" si="17"/>
        <v>3571532.2906241096</v>
      </c>
      <c r="N80" s="41">
        <f>'jan-apr'!M80</f>
        <v>-965658.79148399446</v>
      </c>
      <c r="O80" s="41">
        <f t="shared" si="19"/>
        <v>4537191.0821081037</v>
      </c>
      <c r="P80" s="4"/>
      <c r="Q80" s="4"/>
      <c r="R80" s="4"/>
    </row>
    <row r="81" spans="1:18" s="34" customFormat="1" x14ac:dyDescent="0.3">
      <c r="A81" s="33">
        <v>520</v>
      </c>
      <c r="B81" s="34" t="s">
        <v>136</v>
      </c>
      <c r="C81" s="36">
        <v>44997</v>
      </c>
      <c r="D81" s="36">
        <v>4459</v>
      </c>
      <c r="E81" s="37">
        <f t="shared" si="11"/>
        <v>10091.276070867907</v>
      </c>
      <c r="F81" s="38">
        <f t="shared" si="18"/>
        <v>0.78184239634363817</v>
      </c>
      <c r="G81" s="39">
        <f t="shared" si="12"/>
        <v>1689.4621850266535</v>
      </c>
      <c r="H81" s="39">
        <f t="shared" si="13"/>
        <v>533.77298465861656</v>
      </c>
      <c r="I81" s="37">
        <f t="shared" si="14"/>
        <v>2223.2351696852702</v>
      </c>
      <c r="J81" s="40">
        <f t="shared" si="20"/>
        <v>-177.33748363146978</v>
      </c>
      <c r="K81" s="37">
        <f t="shared" si="15"/>
        <v>2045.8976860538005</v>
      </c>
      <c r="L81" s="37">
        <f t="shared" si="16"/>
        <v>9913405.6216266192</v>
      </c>
      <c r="M81" s="37">
        <f t="shared" si="17"/>
        <v>9122657.7821138967</v>
      </c>
      <c r="N81" s="41">
        <f>'jan-apr'!M81</f>
        <v>6312235.6650030706</v>
      </c>
      <c r="O81" s="41">
        <f t="shared" si="19"/>
        <v>2810422.1171108261</v>
      </c>
      <c r="P81" s="4"/>
      <c r="Q81" s="4"/>
      <c r="R81" s="4"/>
    </row>
    <row r="82" spans="1:18" s="34" customFormat="1" x14ac:dyDescent="0.3">
      <c r="A82" s="33">
        <v>521</v>
      </c>
      <c r="B82" s="34" t="s">
        <v>137</v>
      </c>
      <c r="C82" s="36">
        <v>57373</v>
      </c>
      <c r="D82" s="36">
        <v>5065</v>
      </c>
      <c r="E82" s="37">
        <f t="shared" si="11"/>
        <v>11327.344521224088</v>
      </c>
      <c r="F82" s="38">
        <f t="shared" si="18"/>
        <v>0.87760934518979394</v>
      </c>
      <c r="G82" s="39">
        <f t="shared" si="12"/>
        <v>947.82111481294521</v>
      </c>
      <c r="H82" s="39">
        <f t="shared" si="13"/>
        <v>101.14902703395336</v>
      </c>
      <c r="I82" s="37">
        <f t="shared" si="14"/>
        <v>1048.9701418468985</v>
      </c>
      <c r="J82" s="40">
        <f t="shared" si="20"/>
        <v>-177.33748363146978</v>
      </c>
      <c r="K82" s="37">
        <f t="shared" si="15"/>
        <v>871.63265821542871</v>
      </c>
      <c r="L82" s="37">
        <f t="shared" si="16"/>
        <v>5313033.7684545405</v>
      </c>
      <c r="M82" s="37">
        <f t="shared" si="17"/>
        <v>4414819.4138611462</v>
      </c>
      <c r="N82" s="41">
        <f>'jan-apr'!M82</f>
        <v>2817369.7226374834</v>
      </c>
      <c r="O82" s="41">
        <f t="shared" si="19"/>
        <v>1597449.6912236628</v>
      </c>
      <c r="P82" s="4"/>
      <c r="Q82" s="4"/>
      <c r="R82" s="4"/>
    </row>
    <row r="83" spans="1:18" s="34" customFormat="1" x14ac:dyDescent="0.3">
      <c r="A83" s="33">
        <v>522</v>
      </c>
      <c r="B83" s="34" t="s">
        <v>138</v>
      </c>
      <c r="C83" s="36">
        <v>61187</v>
      </c>
      <c r="D83" s="36">
        <v>6210</v>
      </c>
      <c r="E83" s="37">
        <f t="shared" si="11"/>
        <v>9852.9790660225444</v>
      </c>
      <c r="F83" s="38">
        <f t="shared" si="18"/>
        <v>0.76337984512599155</v>
      </c>
      <c r="G83" s="39">
        <f t="shared" si="12"/>
        <v>1832.4403879338711</v>
      </c>
      <c r="H83" s="39">
        <f t="shared" si="13"/>
        <v>617.17693635449348</v>
      </c>
      <c r="I83" s="37">
        <f t="shared" si="14"/>
        <v>2449.6173242883647</v>
      </c>
      <c r="J83" s="40">
        <f t="shared" si="20"/>
        <v>-177.33748363146978</v>
      </c>
      <c r="K83" s="37">
        <f t="shared" si="15"/>
        <v>2272.279840656895</v>
      </c>
      <c r="L83" s="37">
        <f t="shared" si="16"/>
        <v>15212123.583830744</v>
      </c>
      <c r="M83" s="37">
        <f t="shared" si="17"/>
        <v>14110857.810479319</v>
      </c>
      <c r="N83" s="41">
        <f>'jan-apr'!M83</f>
        <v>8372966.3331843596</v>
      </c>
      <c r="O83" s="41">
        <f t="shared" si="19"/>
        <v>5737891.4772949591</v>
      </c>
      <c r="P83" s="4"/>
      <c r="Q83" s="4"/>
      <c r="R83" s="4"/>
    </row>
    <row r="84" spans="1:18" s="34" customFormat="1" x14ac:dyDescent="0.3">
      <c r="A84" s="33">
        <v>528</v>
      </c>
      <c r="B84" s="34" t="s">
        <v>139</v>
      </c>
      <c r="C84" s="36">
        <v>143485</v>
      </c>
      <c r="D84" s="36">
        <v>14796</v>
      </c>
      <c r="E84" s="37">
        <f t="shared" si="11"/>
        <v>9697.553392808868</v>
      </c>
      <c r="F84" s="38">
        <f t="shared" si="18"/>
        <v>0.75133792099812924</v>
      </c>
      <c r="G84" s="39">
        <f t="shared" si="12"/>
        <v>1925.6957918620769</v>
      </c>
      <c r="H84" s="39">
        <f t="shared" si="13"/>
        <v>671.57592197928022</v>
      </c>
      <c r="I84" s="37">
        <f t="shared" si="14"/>
        <v>2597.2717138413573</v>
      </c>
      <c r="J84" s="40">
        <f t="shared" si="20"/>
        <v>-177.33748363146978</v>
      </c>
      <c r="K84" s="37">
        <f t="shared" si="15"/>
        <v>2419.9342302098876</v>
      </c>
      <c r="L84" s="37">
        <f t="shared" si="16"/>
        <v>38429232.277996719</v>
      </c>
      <c r="M84" s="37">
        <f t="shared" si="17"/>
        <v>35805346.870185494</v>
      </c>
      <c r="N84" s="41">
        <f>'jan-apr'!M84</f>
        <v>20943970.65471752</v>
      </c>
      <c r="O84" s="41">
        <f t="shared" si="19"/>
        <v>14861376.215467975</v>
      </c>
      <c r="P84" s="4"/>
      <c r="Q84" s="4"/>
      <c r="R84" s="4"/>
    </row>
    <row r="85" spans="1:18" s="34" customFormat="1" x14ac:dyDescent="0.3">
      <c r="A85" s="33">
        <v>529</v>
      </c>
      <c r="B85" s="34" t="s">
        <v>140</v>
      </c>
      <c r="C85" s="36">
        <v>128400</v>
      </c>
      <c r="D85" s="36">
        <v>13152</v>
      </c>
      <c r="E85" s="37">
        <f t="shared" si="11"/>
        <v>9762.7737226277368</v>
      </c>
      <c r="F85" s="38">
        <f t="shared" si="18"/>
        <v>0.75639100037062934</v>
      </c>
      <c r="G85" s="39">
        <f t="shared" si="12"/>
        <v>1886.5635939707556</v>
      </c>
      <c r="H85" s="39">
        <f t="shared" si="13"/>
        <v>648.74880654267611</v>
      </c>
      <c r="I85" s="37">
        <f t="shared" si="14"/>
        <v>2535.3124005134318</v>
      </c>
      <c r="J85" s="40">
        <f t="shared" si="20"/>
        <v>-177.33748363146978</v>
      </c>
      <c r="K85" s="37">
        <f t="shared" si="15"/>
        <v>2357.9749168819621</v>
      </c>
      <c r="L85" s="37">
        <f t="shared" si="16"/>
        <v>33344428.691552654</v>
      </c>
      <c r="M85" s="37">
        <f t="shared" si="17"/>
        <v>31012086.106831565</v>
      </c>
      <c r="N85" s="41">
        <f>'jan-apr'!M85</f>
        <v>19119518.359748907</v>
      </c>
      <c r="O85" s="41">
        <f t="shared" si="19"/>
        <v>11892567.747082658</v>
      </c>
      <c r="P85" s="4"/>
      <c r="Q85" s="4"/>
      <c r="R85" s="4"/>
    </row>
    <row r="86" spans="1:18" s="34" customFormat="1" x14ac:dyDescent="0.3">
      <c r="A86" s="33">
        <v>532</v>
      </c>
      <c r="B86" s="34" t="s">
        <v>141</v>
      </c>
      <c r="C86" s="36">
        <v>64749</v>
      </c>
      <c r="D86" s="36">
        <v>6599</v>
      </c>
      <c r="E86" s="37">
        <f t="shared" si="11"/>
        <v>9811.9412032126074</v>
      </c>
      <c r="F86" s="38">
        <f t="shared" si="18"/>
        <v>0.76020035218824822</v>
      </c>
      <c r="G86" s="39">
        <f t="shared" si="12"/>
        <v>1857.0631056198333</v>
      </c>
      <c r="H86" s="39">
        <f t="shared" si="13"/>
        <v>631.54018833797136</v>
      </c>
      <c r="I86" s="37">
        <f t="shared" si="14"/>
        <v>2488.6032939578045</v>
      </c>
      <c r="J86" s="40">
        <f t="shared" si="20"/>
        <v>-177.33748363146978</v>
      </c>
      <c r="K86" s="37">
        <f t="shared" si="15"/>
        <v>2311.2658103263348</v>
      </c>
      <c r="L86" s="37">
        <f t="shared" si="16"/>
        <v>16422293.136827551</v>
      </c>
      <c r="M86" s="37">
        <f t="shared" si="17"/>
        <v>15252043.082343483</v>
      </c>
      <c r="N86" s="41">
        <f>'jan-apr'!M86</f>
        <v>9298353.1292566173</v>
      </c>
      <c r="O86" s="41">
        <f t="shared" si="19"/>
        <v>5953689.9530868661</v>
      </c>
      <c r="P86" s="4"/>
      <c r="Q86" s="4"/>
      <c r="R86" s="4"/>
    </row>
    <row r="87" spans="1:18" s="34" customFormat="1" x14ac:dyDescent="0.3">
      <c r="A87" s="33">
        <v>533</v>
      </c>
      <c r="B87" s="34" t="s">
        <v>142</v>
      </c>
      <c r="C87" s="36">
        <v>101717</v>
      </c>
      <c r="D87" s="36">
        <v>9003</v>
      </c>
      <c r="E87" s="37">
        <f t="shared" si="11"/>
        <v>11298.122847939576</v>
      </c>
      <c r="F87" s="38">
        <f t="shared" si="18"/>
        <v>0.87534533587070606</v>
      </c>
      <c r="G87" s="39">
        <f t="shared" si="12"/>
        <v>965.35411878365221</v>
      </c>
      <c r="H87" s="39">
        <f t="shared" si="13"/>
        <v>111.37661268353249</v>
      </c>
      <c r="I87" s="37">
        <f t="shared" si="14"/>
        <v>1076.7307314671848</v>
      </c>
      <c r="J87" s="40">
        <f t="shared" si="20"/>
        <v>-177.33748363146978</v>
      </c>
      <c r="K87" s="37">
        <f t="shared" si="15"/>
        <v>899.39324783571499</v>
      </c>
      <c r="L87" s="37">
        <f t="shared" si="16"/>
        <v>9693806.7753990646</v>
      </c>
      <c r="M87" s="37">
        <f t="shared" si="17"/>
        <v>8097237.4102649419</v>
      </c>
      <c r="N87" s="41">
        <f>'jan-apr'!M87</f>
        <v>5633835.9255489204</v>
      </c>
      <c r="O87" s="41">
        <f t="shared" si="19"/>
        <v>2463401.4847160215</v>
      </c>
      <c r="P87" s="4"/>
      <c r="Q87" s="4"/>
      <c r="R87" s="4"/>
    </row>
    <row r="88" spans="1:18" s="34" customFormat="1" x14ac:dyDescent="0.3">
      <c r="A88" s="33">
        <v>534</v>
      </c>
      <c r="B88" s="34" t="s">
        <v>143</v>
      </c>
      <c r="C88" s="36">
        <v>143846</v>
      </c>
      <c r="D88" s="36">
        <v>13685</v>
      </c>
      <c r="E88" s="37">
        <f t="shared" si="11"/>
        <v>10511.216660577275</v>
      </c>
      <c r="F88" s="38">
        <f t="shared" si="18"/>
        <v>0.81437815838944794</v>
      </c>
      <c r="G88" s="39">
        <f t="shared" si="12"/>
        <v>1437.497831201033</v>
      </c>
      <c r="H88" s="39">
        <f t="shared" si="13"/>
        <v>386.79377826033794</v>
      </c>
      <c r="I88" s="37">
        <f t="shared" si="14"/>
        <v>1824.2916094613711</v>
      </c>
      <c r="J88" s="40">
        <f t="shared" si="20"/>
        <v>-177.33748363146978</v>
      </c>
      <c r="K88" s="37">
        <f t="shared" si="15"/>
        <v>1646.9541258299014</v>
      </c>
      <c r="L88" s="37">
        <f t="shared" si="16"/>
        <v>24965430.675478864</v>
      </c>
      <c r="M88" s="37">
        <f t="shared" si="17"/>
        <v>22538567.211982202</v>
      </c>
      <c r="N88" s="41">
        <f>'jan-apr'!M88</f>
        <v>15244899.882387752</v>
      </c>
      <c r="O88" s="41">
        <f t="shared" si="19"/>
        <v>7293667.3295944501</v>
      </c>
      <c r="P88" s="4"/>
      <c r="Q88" s="4"/>
      <c r="R88" s="4"/>
    </row>
    <row r="89" spans="1:18" s="34" customFormat="1" x14ac:dyDescent="0.3">
      <c r="A89" s="33">
        <v>536</v>
      </c>
      <c r="B89" s="34" t="s">
        <v>144</v>
      </c>
      <c r="C89" s="36">
        <v>47603</v>
      </c>
      <c r="D89" s="36">
        <v>5772</v>
      </c>
      <c r="E89" s="37">
        <f t="shared" si="11"/>
        <v>8247.2279972279975</v>
      </c>
      <c r="F89" s="38">
        <f t="shared" si="18"/>
        <v>0.63897097406339354</v>
      </c>
      <c r="G89" s="39">
        <f t="shared" si="12"/>
        <v>2795.8910292105993</v>
      </c>
      <c r="H89" s="39">
        <f t="shared" si="13"/>
        <v>1179.1898104325849</v>
      </c>
      <c r="I89" s="37">
        <f t="shared" si="14"/>
        <v>3975.0808396431839</v>
      </c>
      <c r="J89" s="40">
        <f t="shared" si="20"/>
        <v>-177.33748363146978</v>
      </c>
      <c r="K89" s="37">
        <f t="shared" si="15"/>
        <v>3797.7433560117142</v>
      </c>
      <c r="L89" s="37">
        <f t="shared" si="16"/>
        <v>22944166.606420457</v>
      </c>
      <c r="M89" s="37">
        <f t="shared" si="17"/>
        <v>21920574.650899615</v>
      </c>
      <c r="N89" s="41">
        <f>'jan-apr'!M89</f>
        <v>13243201.12321097</v>
      </c>
      <c r="O89" s="41">
        <f t="shared" si="19"/>
        <v>8677373.5276886448</v>
      </c>
      <c r="P89" s="4"/>
      <c r="Q89" s="4"/>
      <c r="R89" s="4"/>
    </row>
    <row r="90" spans="1:18" s="34" customFormat="1" x14ac:dyDescent="0.3">
      <c r="A90" s="33">
        <v>538</v>
      </c>
      <c r="B90" s="34" t="s">
        <v>145</v>
      </c>
      <c r="C90" s="36">
        <v>64362</v>
      </c>
      <c r="D90" s="36">
        <v>6740</v>
      </c>
      <c r="E90" s="37">
        <f t="shared" si="11"/>
        <v>9549.2581602373884</v>
      </c>
      <c r="F90" s="38">
        <f t="shared" si="18"/>
        <v>0.73984844244400116</v>
      </c>
      <c r="G90" s="39">
        <f t="shared" si="12"/>
        <v>2014.6729314049646</v>
      </c>
      <c r="H90" s="39">
        <f t="shared" si="13"/>
        <v>723.47925337929803</v>
      </c>
      <c r="I90" s="37">
        <f t="shared" si="14"/>
        <v>2738.1521847842628</v>
      </c>
      <c r="J90" s="40">
        <f t="shared" si="20"/>
        <v>-177.33748363146978</v>
      </c>
      <c r="K90" s="37">
        <f t="shared" si="15"/>
        <v>2560.8147011527931</v>
      </c>
      <c r="L90" s="37">
        <f t="shared" si="16"/>
        <v>18455145.72544593</v>
      </c>
      <c r="M90" s="37">
        <f t="shared" si="17"/>
        <v>17259891.085769825</v>
      </c>
      <c r="N90" s="41">
        <f>'jan-apr'!M90</f>
        <v>8896207.3406864032</v>
      </c>
      <c r="O90" s="41">
        <f t="shared" si="19"/>
        <v>8363683.7450834215</v>
      </c>
      <c r="P90" s="4"/>
      <c r="Q90" s="4"/>
      <c r="R90" s="4"/>
    </row>
    <row r="91" spans="1:18" s="34" customFormat="1" x14ac:dyDescent="0.3">
      <c r="A91" s="33">
        <v>540</v>
      </c>
      <c r="B91" s="34" t="s">
        <v>146</v>
      </c>
      <c r="C91" s="36">
        <v>30970</v>
      </c>
      <c r="D91" s="36">
        <v>3094</v>
      </c>
      <c r="E91" s="37">
        <f t="shared" si="11"/>
        <v>10009.696186166775</v>
      </c>
      <c r="F91" s="38">
        <f t="shared" si="18"/>
        <v>0.7755218267645041</v>
      </c>
      <c r="G91" s="39">
        <f t="shared" si="12"/>
        <v>1738.4101158473327</v>
      </c>
      <c r="H91" s="39">
        <f t="shared" si="13"/>
        <v>562.32594430401275</v>
      </c>
      <c r="I91" s="37">
        <f t="shared" si="14"/>
        <v>2300.7360601513456</v>
      </c>
      <c r="J91" s="40">
        <f t="shared" si="20"/>
        <v>-177.33748363146978</v>
      </c>
      <c r="K91" s="37">
        <f t="shared" si="15"/>
        <v>2123.3985765198759</v>
      </c>
      <c r="L91" s="37">
        <f t="shared" si="16"/>
        <v>7118477.3701082636</v>
      </c>
      <c r="M91" s="37">
        <f t="shared" si="17"/>
        <v>6569795.1957524959</v>
      </c>
      <c r="N91" s="41">
        <f>'jan-apr'!M91</f>
        <v>2943751.2777572325</v>
      </c>
      <c r="O91" s="41">
        <f t="shared" si="19"/>
        <v>3626043.9179952634</v>
      </c>
      <c r="P91" s="4"/>
      <c r="Q91" s="4"/>
      <c r="R91" s="4"/>
    </row>
    <row r="92" spans="1:18" s="34" customFormat="1" x14ac:dyDescent="0.3">
      <c r="A92" s="33">
        <v>541</v>
      </c>
      <c r="B92" s="34" t="s">
        <v>147</v>
      </c>
      <c r="C92" s="36">
        <v>11673</v>
      </c>
      <c r="D92" s="36">
        <v>1402</v>
      </c>
      <c r="E92" s="37">
        <f t="shared" si="11"/>
        <v>8325.9629101283881</v>
      </c>
      <c r="F92" s="38">
        <f t="shared" si="18"/>
        <v>0.64507112359311047</v>
      </c>
      <c r="G92" s="39">
        <f t="shared" si="12"/>
        <v>2748.650081470365</v>
      </c>
      <c r="H92" s="39">
        <f t="shared" si="13"/>
        <v>1151.6325909174482</v>
      </c>
      <c r="I92" s="37">
        <f t="shared" si="14"/>
        <v>3900.2826723878134</v>
      </c>
      <c r="J92" s="40">
        <f t="shared" si="20"/>
        <v>-177.33748363146978</v>
      </c>
      <c r="K92" s="37">
        <f t="shared" si="15"/>
        <v>3722.9451887563437</v>
      </c>
      <c r="L92" s="37">
        <f t="shared" si="16"/>
        <v>5468196.3066877145</v>
      </c>
      <c r="M92" s="37">
        <f t="shared" si="17"/>
        <v>5219569.1546363942</v>
      </c>
      <c r="N92" s="41">
        <f>'jan-apr'!M92</f>
        <v>3209500.7405997538</v>
      </c>
      <c r="O92" s="41">
        <f t="shared" si="19"/>
        <v>2010068.4140366404</v>
      </c>
      <c r="P92" s="4"/>
      <c r="Q92" s="4"/>
      <c r="R92" s="4"/>
    </row>
    <row r="93" spans="1:18" s="34" customFormat="1" x14ac:dyDescent="0.3">
      <c r="A93" s="33">
        <v>542</v>
      </c>
      <c r="B93" s="34" t="s">
        <v>148</v>
      </c>
      <c r="C93" s="36">
        <v>73019</v>
      </c>
      <c r="D93" s="36">
        <v>6466</v>
      </c>
      <c r="E93" s="37">
        <f t="shared" si="11"/>
        <v>11292.762140426848</v>
      </c>
      <c r="F93" s="38">
        <f t="shared" si="18"/>
        <v>0.8749300040159026</v>
      </c>
      <c r="G93" s="39">
        <f t="shared" si="12"/>
        <v>968.57054329128869</v>
      </c>
      <c r="H93" s="39">
        <f t="shared" si="13"/>
        <v>113.2528603129871</v>
      </c>
      <c r="I93" s="37">
        <f t="shared" si="14"/>
        <v>1081.8234036042759</v>
      </c>
      <c r="J93" s="40">
        <f t="shared" si="20"/>
        <v>-177.33748363146978</v>
      </c>
      <c r="K93" s="37">
        <f t="shared" si="15"/>
        <v>904.48591997280607</v>
      </c>
      <c r="L93" s="37">
        <f t="shared" si="16"/>
        <v>6995070.1277052481</v>
      </c>
      <c r="M93" s="37">
        <f t="shared" si="17"/>
        <v>5848405.958544164</v>
      </c>
      <c r="N93" s="41">
        <f>'jan-apr'!M93</f>
        <v>1709302.825925244</v>
      </c>
      <c r="O93" s="41">
        <f t="shared" si="19"/>
        <v>4139103.1326189199</v>
      </c>
      <c r="P93" s="4"/>
      <c r="Q93" s="4"/>
      <c r="R93" s="4"/>
    </row>
    <row r="94" spans="1:18" s="34" customFormat="1" x14ac:dyDescent="0.3">
      <c r="A94" s="33">
        <v>543</v>
      </c>
      <c r="B94" s="34" t="s">
        <v>149</v>
      </c>
      <c r="C94" s="36">
        <v>24276</v>
      </c>
      <c r="D94" s="36">
        <v>2180</v>
      </c>
      <c r="E94" s="37">
        <f t="shared" si="11"/>
        <v>11135.779816513761</v>
      </c>
      <c r="F94" s="38">
        <f t="shared" si="18"/>
        <v>0.8627674751692167</v>
      </c>
      <c r="G94" s="39">
        <f t="shared" si="12"/>
        <v>1062.7599376391411</v>
      </c>
      <c r="H94" s="39">
        <f t="shared" si="13"/>
        <v>168.19667368256768</v>
      </c>
      <c r="I94" s="37">
        <f t="shared" si="14"/>
        <v>1230.9566113217088</v>
      </c>
      <c r="J94" s="40">
        <f t="shared" si="20"/>
        <v>-177.33748363146978</v>
      </c>
      <c r="K94" s="37">
        <f t="shared" si="15"/>
        <v>1053.6191276902391</v>
      </c>
      <c r="L94" s="37">
        <f t="shared" si="16"/>
        <v>2683485.4126813253</v>
      </c>
      <c r="M94" s="37">
        <f t="shared" si="17"/>
        <v>2296889.6983647211</v>
      </c>
      <c r="N94" s="41">
        <f>'jan-apr'!M94</f>
        <v>1484474.3327442673</v>
      </c>
      <c r="O94" s="41">
        <f t="shared" si="19"/>
        <v>812415.36562045384</v>
      </c>
      <c r="P94" s="4"/>
      <c r="Q94" s="4"/>
      <c r="R94" s="4"/>
    </row>
    <row r="95" spans="1:18" s="34" customFormat="1" x14ac:dyDescent="0.3">
      <c r="A95" s="33">
        <v>544</v>
      </c>
      <c r="B95" s="34" t="s">
        <v>150</v>
      </c>
      <c r="C95" s="36">
        <v>39146</v>
      </c>
      <c r="D95" s="36">
        <v>3199</v>
      </c>
      <c r="E95" s="37">
        <f t="shared" si="11"/>
        <v>12236.949046577056</v>
      </c>
      <c r="F95" s="38">
        <f t="shared" si="18"/>
        <v>0.94808282910131059</v>
      </c>
      <c r="G95" s="39">
        <f t="shared" si="12"/>
        <v>402.05839960116424</v>
      </c>
      <c r="H95" s="39">
        <f t="shared" si="13"/>
        <v>0</v>
      </c>
      <c r="I95" s="37">
        <f t="shared" si="14"/>
        <v>402.05839960116424</v>
      </c>
      <c r="J95" s="40">
        <f t="shared" si="20"/>
        <v>-177.33748363146978</v>
      </c>
      <c r="K95" s="37">
        <f t="shared" si="15"/>
        <v>224.72091596969446</v>
      </c>
      <c r="L95" s="37">
        <f t="shared" si="16"/>
        <v>1286184.8203241243</v>
      </c>
      <c r="M95" s="37">
        <f t="shared" si="17"/>
        <v>718882.21018705261</v>
      </c>
      <c r="N95" s="41">
        <f>'jan-apr'!M95</f>
        <v>150977.38016313969</v>
      </c>
      <c r="O95" s="41">
        <f t="shared" si="19"/>
        <v>567904.83002391295</v>
      </c>
      <c r="P95" s="4"/>
      <c r="Q95" s="4"/>
      <c r="R95" s="4"/>
    </row>
    <row r="96" spans="1:18" s="34" customFormat="1" x14ac:dyDescent="0.3">
      <c r="A96" s="33">
        <v>545</v>
      </c>
      <c r="B96" s="34" t="s">
        <v>151</v>
      </c>
      <c r="C96" s="36">
        <v>20676</v>
      </c>
      <c r="D96" s="36">
        <v>1619</v>
      </c>
      <c r="E96" s="37">
        <f t="shared" si="11"/>
        <v>12770.846201358863</v>
      </c>
      <c r="F96" s="38">
        <f t="shared" si="18"/>
        <v>0.989447610717057</v>
      </c>
      <c r="G96" s="39">
        <f t="shared" si="12"/>
        <v>81.72010673207987</v>
      </c>
      <c r="H96" s="39">
        <f t="shared" si="13"/>
        <v>0</v>
      </c>
      <c r="I96" s="37">
        <f t="shared" si="14"/>
        <v>81.72010673207987</v>
      </c>
      <c r="J96" s="40">
        <f t="shared" si="20"/>
        <v>-177.33748363146978</v>
      </c>
      <c r="K96" s="37">
        <f t="shared" si="15"/>
        <v>-95.61737689938991</v>
      </c>
      <c r="L96" s="37">
        <f t="shared" si="16"/>
        <v>132304.8527992373</v>
      </c>
      <c r="M96" s="37">
        <f t="shared" si="17"/>
        <v>-154804.53320011226</v>
      </c>
      <c r="N96" s="41">
        <f>'jan-apr'!M96</f>
        <v>-1617792.3793422568</v>
      </c>
      <c r="O96" s="41">
        <f t="shared" si="19"/>
        <v>1462987.8461421446</v>
      </c>
      <c r="P96" s="4"/>
      <c r="Q96" s="4"/>
      <c r="R96" s="4"/>
    </row>
    <row r="97" spans="1:18" s="34" customFormat="1" x14ac:dyDescent="0.3">
      <c r="A97" s="33">
        <v>602</v>
      </c>
      <c r="B97" s="34" t="s">
        <v>152</v>
      </c>
      <c r="C97" s="36">
        <v>824296</v>
      </c>
      <c r="D97" s="36">
        <v>67016</v>
      </c>
      <c r="E97" s="37">
        <f t="shared" si="11"/>
        <v>12299.988062552226</v>
      </c>
      <c r="F97" s="38">
        <f t="shared" si="18"/>
        <v>0.95296690669140405</v>
      </c>
      <c r="G97" s="39">
        <f t="shared" si="12"/>
        <v>364.23499001606251</v>
      </c>
      <c r="H97" s="39">
        <f t="shared" si="13"/>
        <v>0</v>
      </c>
      <c r="I97" s="37">
        <f t="shared" si="14"/>
        <v>364.23499001606251</v>
      </c>
      <c r="J97" s="40">
        <f t="shared" si="20"/>
        <v>-177.33748363146978</v>
      </c>
      <c r="K97" s="37">
        <f t="shared" si="15"/>
        <v>186.89750638459273</v>
      </c>
      <c r="L97" s="37">
        <f t="shared" si="16"/>
        <v>24409572.090916444</v>
      </c>
      <c r="M97" s="37">
        <f t="shared" si="17"/>
        <v>12525123.287869867</v>
      </c>
      <c r="N97" s="41">
        <f>'jan-apr'!M97</f>
        <v>10975064.179122513</v>
      </c>
      <c r="O97" s="41">
        <f t="shared" si="19"/>
        <v>1550059.1087473538</v>
      </c>
      <c r="P97" s="4"/>
      <c r="Q97" s="4"/>
      <c r="R97" s="4"/>
    </row>
    <row r="98" spans="1:18" s="34" customFormat="1" x14ac:dyDescent="0.3">
      <c r="A98" s="33">
        <v>604</v>
      </c>
      <c r="B98" s="34" t="s">
        <v>153</v>
      </c>
      <c r="C98" s="36">
        <v>384939</v>
      </c>
      <c r="D98" s="36">
        <v>26711</v>
      </c>
      <c r="E98" s="37">
        <f t="shared" si="11"/>
        <v>14411.253790573172</v>
      </c>
      <c r="F98" s="38">
        <f t="shared" si="18"/>
        <v>1.1165415670734904</v>
      </c>
      <c r="G98" s="39">
        <f t="shared" si="12"/>
        <v>-902.524446796505</v>
      </c>
      <c r="H98" s="39">
        <f t="shared" si="13"/>
        <v>0</v>
      </c>
      <c r="I98" s="37">
        <f t="shared" si="14"/>
        <v>-902.524446796505</v>
      </c>
      <c r="J98" s="40">
        <f t="shared" si="20"/>
        <v>-177.33748363146978</v>
      </c>
      <c r="K98" s="37">
        <f t="shared" si="15"/>
        <v>-1079.8619304279748</v>
      </c>
      <c r="L98" s="37">
        <f t="shared" si="16"/>
        <v>-24107330.498381443</v>
      </c>
      <c r="M98" s="37">
        <f t="shared" si="17"/>
        <v>-28844192.023661636</v>
      </c>
      <c r="N98" s="41">
        <f>'jan-apr'!M98</f>
        <v>-15898356.173323652</v>
      </c>
      <c r="O98" s="41">
        <f t="shared" si="19"/>
        <v>-12945835.850337984</v>
      </c>
      <c r="P98" s="4"/>
      <c r="Q98" s="4"/>
      <c r="R98" s="4"/>
    </row>
    <row r="99" spans="1:18" s="34" customFormat="1" x14ac:dyDescent="0.3">
      <c r="A99" s="33">
        <v>605</v>
      </c>
      <c r="B99" s="34" t="s">
        <v>154</v>
      </c>
      <c r="C99" s="36">
        <v>321660</v>
      </c>
      <c r="D99" s="36">
        <v>29712</v>
      </c>
      <c r="E99" s="37">
        <f t="shared" si="11"/>
        <v>10825.928917609046</v>
      </c>
      <c r="F99" s="38">
        <f t="shared" si="18"/>
        <v>0.83876113864570734</v>
      </c>
      <c r="G99" s="39">
        <f t="shared" si="12"/>
        <v>1248.6704769819701</v>
      </c>
      <c r="H99" s="39">
        <f t="shared" si="13"/>
        <v>276.64448829921793</v>
      </c>
      <c r="I99" s="37">
        <f t="shared" si="14"/>
        <v>1525.3149652811881</v>
      </c>
      <c r="J99" s="40">
        <f t="shared" si="20"/>
        <v>-177.33748363146978</v>
      </c>
      <c r="K99" s="37">
        <f t="shared" si="15"/>
        <v>1347.9774816497184</v>
      </c>
      <c r="L99" s="37">
        <f t="shared" si="16"/>
        <v>45320158.248434663</v>
      </c>
      <c r="M99" s="37">
        <f t="shared" si="17"/>
        <v>40051106.934776433</v>
      </c>
      <c r="N99" s="41">
        <f>'jan-apr'!M99</f>
        <v>23927211.914907183</v>
      </c>
      <c r="O99" s="41">
        <f t="shared" si="19"/>
        <v>16123895.019869249</v>
      </c>
      <c r="P99" s="4"/>
      <c r="Q99" s="4"/>
      <c r="R99" s="4"/>
    </row>
    <row r="100" spans="1:18" s="34" customFormat="1" x14ac:dyDescent="0.3">
      <c r="A100" s="33">
        <v>612</v>
      </c>
      <c r="B100" s="34" t="s">
        <v>155</v>
      </c>
      <c r="C100" s="36">
        <v>102583</v>
      </c>
      <c r="D100" s="36">
        <v>6698</v>
      </c>
      <c r="E100" s="37">
        <f t="shared" si="11"/>
        <v>15315.467303672738</v>
      </c>
      <c r="F100" s="38">
        <f t="shared" si="18"/>
        <v>1.1865973712080078</v>
      </c>
      <c r="G100" s="39">
        <f t="shared" si="12"/>
        <v>-1445.0525546562451</v>
      </c>
      <c r="H100" s="39">
        <f t="shared" si="13"/>
        <v>0</v>
      </c>
      <c r="I100" s="37">
        <f t="shared" si="14"/>
        <v>-1445.0525546562451</v>
      </c>
      <c r="J100" s="40">
        <f t="shared" si="20"/>
        <v>-177.33748363146978</v>
      </c>
      <c r="K100" s="37">
        <f t="shared" si="15"/>
        <v>-1622.3900382877148</v>
      </c>
      <c r="L100" s="37">
        <f t="shared" si="16"/>
        <v>-9678962.0110875294</v>
      </c>
      <c r="M100" s="37">
        <f t="shared" si="17"/>
        <v>-10866768.476451114</v>
      </c>
      <c r="N100" s="41">
        <f>'jan-apr'!M100</f>
        <v>-6254015.5385018121</v>
      </c>
      <c r="O100" s="41">
        <f t="shared" si="19"/>
        <v>-4612752.9379493017</v>
      </c>
      <c r="P100" s="4"/>
      <c r="Q100" s="4"/>
      <c r="R100" s="4"/>
    </row>
    <row r="101" spans="1:18" s="34" customFormat="1" x14ac:dyDescent="0.3">
      <c r="A101" s="33">
        <v>615</v>
      </c>
      <c r="B101" s="34" t="s">
        <v>156</v>
      </c>
      <c r="C101" s="36">
        <v>12318</v>
      </c>
      <c r="D101" s="36">
        <v>1033</v>
      </c>
      <c r="E101" s="37">
        <f t="shared" si="11"/>
        <v>11924.491771539206</v>
      </c>
      <c r="F101" s="38">
        <f t="shared" si="18"/>
        <v>0.92387455821911435</v>
      </c>
      <c r="G101" s="39">
        <f t="shared" si="12"/>
        <v>589.53276462387441</v>
      </c>
      <c r="H101" s="39">
        <f t="shared" si="13"/>
        <v>0</v>
      </c>
      <c r="I101" s="37">
        <f t="shared" si="14"/>
        <v>589.53276462387441</v>
      </c>
      <c r="J101" s="40">
        <f t="shared" si="20"/>
        <v>-177.33748363146978</v>
      </c>
      <c r="K101" s="37">
        <f t="shared" si="15"/>
        <v>412.19528099240461</v>
      </c>
      <c r="L101" s="37">
        <f t="shared" si="16"/>
        <v>608987.34585646226</v>
      </c>
      <c r="M101" s="37">
        <f t="shared" si="17"/>
        <v>425797.72526515397</v>
      </c>
      <c r="N101" s="41">
        <f>'jan-apr'!M101</f>
        <v>580917.37877285713</v>
      </c>
      <c r="O101" s="41">
        <f t="shared" si="19"/>
        <v>-155119.65350770316</v>
      </c>
      <c r="P101" s="4"/>
      <c r="Q101" s="4"/>
      <c r="R101" s="4"/>
    </row>
    <row r="102" spans="1:18" s="34" customFormat="1" x14ac:dyDescent="0.3">
      <c r="A102" s="33">
        <v>616</v>
      </c>
      <c r="B102" s="34" t="s">
        <v>100</v>
      </c>
      <c r="C102" s="36">
        <v>39151</v>
      </c>
      <c r="D102" s="36">
        <v>3414</v>
      </c>
      <c r="E102" s="37">
        <f t="shared" si="11"/>
        <v>11467.779730521383</v>
      </c>
      <c r="F102" s="38">
        <f t="shared" si="18"/>
        <v>0.88848985225321575</v>
      </c>
      <c r="G102" s="39">
        <f t="shared" si="12"/>
        <v>863.55998923456821</v>
      </c>
      <c r="H102" s="39">
        <f t="shared" si="13"/>
        <v>51.996703779900145</v>
      </c>
      <c r="I102" s="37">
        <f t="shared" si="14"/>
        <v>915.55669301446835</v>
      </c>
      <c r="J102" s="40">
        <f t="shared" si="20"/>
        <v>-177.33748363146978</v>
      </c>
      <c r="K102" s="37">
        <f t="shared" si="15"/>
        <v>738.21920938299854</v>
      </c>
      <c r="L102" s="37">
        <f t="shared" si="16"/>
        <v>3125710.549951395</v>
      </c>
      <c r="M102" s="37">
        <f t="shared" si="17"/>
        <v>2520280.3808335569</v>
      </c>
      <c r="N102" s="41">
        <f>'jan-apr'!M102</f>
        <v>775821.99933634116</v>
      </c>
      <c r="O102" s="41">
        <f t="shared" si="19"/>
        <v>1744458.3814972157</v>
      </c>
      <c r="P102" s="4"/>
      <c r="Q102" s="4"/>
      <c r="R102" s="4"/>
    </row>
    <row r="103" spans="1:18" s="34" customFormat="1" x14ac:dyDescent="0.3">
      <c r="A103" s="33">
        <v>617</v>
      </c>
      <c r="B103" s="34" t="s">
        <v>157</v>
      </c>
      <c r="C103" s="36">
        <v>59742</v>
      </c>
      <c r="D103" s="36">
        <v>4588</v>
      </c>
      <c r="E103" s="37">
        <f t="shared" si="11"/>
        <v>13021.360069747167</v>
      </c>
      <c r="F103" s="38">
        <f t="shared" si="18"/>
        <v>1.008856688598045</v>
      </c>
      <c r="G103" s="39">
        <f t="shared" si="12"/>
        <v>-68.588214300902109</v>
      </c>
      <c r="H103" s="39">
        <f t="shared" si="13"/>
        <v>0</v>
      </c>
      <c r="I103" s="37">
        <f t="shared" si="14"/>
        <v>-68.588214300902109</v>
      </c>
      <c r="J103" s="40">
        <f t="shared" si="20"/>
        <v>-177.33748363146978</v>
      </c>
      <c r="K103" s="37">
        <f t="shared" si="15"/>
        <v>-245.92569793237189</v>
      </c>
      <c r="L103" s="37">
        <f t="shared" si="16"/>
        <v>-314682.72721253888</v>
      </c>
      <c r="M103" s="37">
        <f t="shared" si="17"/>
        <v>-1128307.1021137221</v>
      </c>
      <c r="N103" s="41">
        <f>'jan-apr'!M103</f>
        <v>-2645951.1034109141</v>
      </c>
      <c r="O103" s="41">
        <f t="shared" si="19"/>
        <v>1517644.0012971919</v>
      </c>
      <c r="P103" s="4"/>
      <c r="Q103" s="4"/>
      <c r="R103" s="4"/>
    </row>
    <row r="104" spans="1:18" s="34" customFormat="1" x14ac:dyDescent="0.3">
      <c r="A104" s="33">
        <v>618</v>
      </c>
      <c r="B104" s="34" t="s">
        <v>158</v>
      </c>
      <c r="C104" s="36">
        <v>33648</v>
      </c>
      <c r="D104" s="36">
        <v>2344</v>
      </c>
      <c r="E104" s="37">
        <f t="shared" si="11"/>
        <v>14354.94880546075</v>
      </c>
      <c r="F104" s="38">
        <f t="shared" si="18"/>
        <v>1.1121792223930715</v>
      </c>
      <c r="G104" s="39">
        <f t="shared" si="12"/>
        <v>-868.74145572905218</v>
      </c>
      <c r="H104" s="39">
        <f t="shared" si="13"/>
        <v>0</v>
      </c>
      <c r="I104" s="37">
        <f t="shared" si="14"/>
        <v>-868.74145572905218</v>
      </c>
      <c r="J104" s="40">
        <f t="shared" si="20"/>
        <v>-177.33748363146978</v>
      </c>
      <c r="K104" s="37">
        <f t="shared" si="15"/>
        <v>-1046.0789393605219</v>
      </c>
      <c r="L104" s="37">
        <f t="shared" si="16"/>
        <v>-2036329.9722288982</v>
      </c>
      <c r="M104" s="37">
        <f t="shared" si="17"/>
        <v>-2452009.0338610634</v>
      </c>
      <c r="N104" s="41">
        <f>'jan-apr'!M104</f>
        <v>-2345437.2681768062</v>
      </c>
      <c r="O104" s="41">
        <f t="shared" si="19"/>
        <v>-106571.76568425726</v>
      </c>
      <c r="P104" s="4"/>
      <c r="Q104" s="4"/>
      <c r="R104" s="4"/>
    </row>
    <row r="105" spans="1:18" s="34" customFormat="1" x14ac:dyDescent="0.3">
      <c r="A105" s="33">
        <v>619</v>
      </c>
      <c r="B105" s="34" t="s">
        <v>159</v>
      </c>
      <c r="C105" s="36">
        <v>62380</v>
      </c>
      <c r="D105" s="36">
        <v>4716</v>
      </c>
      <c r="E105" s="37">
        <f t="shared" si="11"/>
        <v>13227.311280746395</v>
      </c>
      <c r="F105" s="38">
        <f t="shared" si="18"/>
        <v>1.0248131828220368</v>
      </c>
      <c r="G105" s="39">
        <f t="shared" si="12"/>
        <v>-192.15894090043912</v>
      </c>
      <c r="H105" s="39">
        <f t="shared" si="13"/>
        <v>0</v>
      </c>
      <c r="I105" s="37">
        <f t="shared" si="14"/>
        <v>-192.15894090043912</v>
      </c>
      <c r="J105" s="40">
        <f t="shared" si="20"/>
        <v>-177.33748363146978</v>
      </c>
      <c r="K105" s="37">
        <f t="shared" si="15"/>
        <v>-369.49642453190893</v>
      </c>
      <c r="L105" s="37">
        <f t="shared" si="16"/>
        <v>-906221.56528647093</v>
      </c>
      <c r="M105" s="37">
        <f t="shared" si="17"/>
        <v>-1742545.1380924825</v>
      </c>
      <c r="N105" s="41">
        <f>'jan-apr'!M105</f>
        <v>-3808237.0975775686</v>
      </c>
      <c r="O105" s="41">
        <f t="shared" si="19"/>
        <v>2065691.9594850861</v>
      </c>
      <c r="P105" s="4"/>
      <c r="Q105" s="4"/>
      <c r="R105" s="4"/>
    </row>
    <row r="106" spans="1:18" s="34" customFormat="1" x14ac:dyDescent="0.3">
      <c r="A106" s="33">
        <v>620</v>
      </c>
      <c r="B106" s="34" t="s">
        <v>160</v>
      </c>
      <c r="C106" s="36">
        <v>82412</v>
      </c>
      <c r="D106" s="36">
        <v>4471</v>
      </c>
      <c r="E106" s="37">
        <f t="shared" si="11"/>
        <v>18432.565421605905</v>
      </c>
      <c r="F106" s="38">
        <f t="shared" si="18"/>
        <v>1.4281009674874334</v>
      </c>
      <c r="G106" s="39">
        <f t="shared" si="12"/>
        <v>-3315.3114254161451</v>
      </c>
      <c r="H106" s="39">
        <f t="shared" si="13"/>
        <v>0</v>
      </c>
      <c r="I106" s="37">
        <f t="shared" si="14"/>
        <v>-3315.3114254161451</v>
      </c>
      <c r="J106" s="40">
        <f t="shared" si="20"/>
        <v>-177.33748363146978</v>
      </c>
      <c r="K106" s="37">
        <f t="shared" si="15"/>
        <v>-3492.6489090476148</v>
      </c>
      <c r="L106" s="37">
        <f t="shared" si="16"/>
        <v>-14822757.383035585</v>
      </c>
      <c r="M106" s="37">
        <f t="shared" si="17"/>
        <v>-15615633.272351885</v>
      </c>
      <c r="N106" s="41">
        <f>'jan-apr'!M106</f>
        <v>-12447664.68686796</v>
      </c>
      <c r="O106" s="41">
        <f t="shared" si="19"/>
        <v>-3167968.5854839254</v>
      </c>
      <c r="P106" s="4"/>
      <c r="Q106" s="4"/>
      <c r="R106" s="4"/>
    </row>
    <row r="107" spans="1:18" s="34" customFormat="1" x14ac:dyDescent="0.3">
      <c r="A107" s="33">
        <v>621</v>
      </c>
      <c r="B107" s="34" t="s">
        <v>161</v>
      </c>
      <c r="C107" s="36">
        <v>40715</v>
      </c>
      <c r="D107" s="36">
        <v>3520</v>
      </c>
      <c r="E107" s="37">
        <f t="shared" si="11"/>
        <v>11566.761363636364</v>
      </c>
      <c r="F107" s="38">
        <f t="shared" si="18"/>
        <v>0.89615865812921713</v>
      </c>
      <c r="G107" s="39">
        <f t="shared" si="12"/>
        <v>804.17100936557938</v>
      </c>
      <c r="H107" s="39">
        <f t="shared" si="13"/>
        <v>17.353132189656662</v>
      </c>
      <c r="I107" s="37">
        <f t="shared" si="14"/>
        <v>821.52414155523604</v>
      </c>
      <c r="J107" s="40">
        <f t="shared" si="20"/>
        <v>-177.33748363146978</v>
      </c>
      <c r="K107" s="37">
        <f t="shared" si="15"/>
        <v>644.18665792376623</v>
      </c>
      <c r="L107" s="37">
        <f t="shared" si="16"/>
        <v>2891764.9782744311</v>
      </c>
      <c r="M107" s="37">
        <f t="shared" si="17"/>
        <v>2267537.0358916572</v>
      </c>
      <c r="N107" s="41">
        <f>'jan-apr'!M107</f>
        <v>2712654.4271834055</v>
      </c>
      <c r="O107" s="41">
        <f t="shared" si="19"/>
        <v>-445117.39129174827</v>
      </c>
      <c r="P107" s="4"/>
      <c r="Q107" s="4"/>
      <c r="R107" s="4"/>
    </row>
    <row r="108" spans="1:18" s="34" customFormat="1" x14ac:dyDescent="0.3">
      <c r="A108" s="33">
        <v>622</v>
      </c>
      <c r="B108" s="34" t="s">
        <v>162</v>
      </c>
      <c r="C108" s="36">
        <v>28425</v>
      </c>
      <c r="D108" s="36">
        <v>2268</v>
      </c>
      <c r="E108" s="37">
        <f t="shared" si="11"/>
        <v>12533.068783068784</v>
      </c>
      <c r="F108" s="38">
        <f t="shared" si="18"/>
        <v>0.97102531553785776</v>
      </c>
      <c r="G108" s="39">
        <f t="shared" si="12"/>
        <v>224.38655770612749</v>
      </c>
      <c r="H108" s="39">
        <f t="shared" si="13"/>
        <v>0</v>
      </c>
      <c r="I108" s="37">
        <f t="shared" si="14"/>
        <v>224.38655770612749</v>
      </c>
      <c r="J108" s="40">
        <f t="shared" si="20"/>
        <v>-177.33748363146978</v>
      </c>
      <c r="K108" s="37">
        <f t="shared" si="15"/>
        <v>47.04907407465771</v>
      </c>
      <c r="L108" s="37">
        <f t="shared" si="16"/>
        <v>508908.71287749714</v>
      </c>
      <c r="M108" s="37">
        <f t="shared" si="17"/>
        <v>106707.30000132369</v>
      </c>
      <c r="N108" s="41">
        <f>'jan-apr'!M108</f>
        <v>550832.54085964314</v>
      </c>
      <c r="O108" s="41">
        <f t="shared" si="19"/>
        <v>-444125.24085831945</v>
      </c>
      <c r="P108" s="4"/>
      <c r="Q108" s="4"/>
      <c r="R108" s="4"/>
    </row>
    <row r="109" spans="1:18" s="34" customFormat="1" x14ac:dyDescent="0.3">
      <c r="A109" s="33">
        <v>623</v>
      </c>
      <c r="B109" s="34" t="s">
        <v>163</v>
      </c>
      <c r="C109" s="36">
        <v>150750</v>
      </c>
      <c r="D109" s="36">
        <v>13685</v>
      </c>
      <c r="E109" s="37">
        <f t="shared" si="11"/>
        <v>11015.710632078919</v>
      </c>
      <c r="F109" s="38">
        <f t="shared" si="18"/>
        <v>0.85346486782537767</v>
      </c>
      <c r="G109" s="39">
        <f t="shared" si="12"/>
        <v>1134.8014483000463</v>
      </c>
      <c r="H109" s="39">
        <f t="shared" si="13"/>
        <v>210.22088823476241</v>
      </c>
      <c r="I109" s="37">
        <f t="shared" si="14"/>
        <v>1345.0223365348088</v>
      </c>
      <c r="J109" s="40">
        <f t="shared" si="20"/>
        <v>-177.33748363146978</v>
      </c>
      <c r="K109" s="37">
        <f t="shared" si="15"/>
        <v>1167.6848529033391</v>
      </c>
      <c r="L109" s="37">
        <f t="shared" si="16"/>
        <v>18406630.675478857</v>
      </c>
      <c r="M109" s="37">
        <f t="shared" si="17"/>
        <v>15979767.211982196</v>
      </c>
      <c r="N109" s="41">
        <f>'jan-apr'!M109</f>
        <v>5545399.882387762</v>
      </c>
      <c r="O109" s="41">
        <f t="shared" si="19"/>
        <v>10434367.329594433</v>
      </c>
      <c r="P109" s="4"/>
      <c r="Q109" s="4"/>
      <c r="R109" s="4"/>
    </row>
    <row r="110" spans="1:18" s="34" customFormat="1" x14ac:dyDescent="0.3">
      <c r="A110" s="33">
        <v>624</v>
      </c>
      <c r="B110" s="34" t="s">
        <v>164</v>
      </c>
      <c r="C110" s="36">
        <v>208465</v>
      </c>
      <c r="D110" s="36">
        <v>18039</v>
      </c>
      <c r="E110" s="37">
        <f t="shared" si="11"/>
        <v>11556.350130273297</v>
      </c>
      <c r="F110" s="38">
        <f t="shared" si="18"/>
        <v>0.8953520263827156</v>
      </c>
      <c r="G110" s="39">
        <f t="shared" si="12"/>
        <v>810.41774938341985</v>
      </c>
      <c r="H110" s="39">
        <f t="shared" si="13"/>
        <v>20.99706386673024</v>
      </c>
      <c r="I110" s="37">
        <f t="shared" si="14"/>
        <v>831.41481325015013</v>
      </c>
      <c r="J110" s="40">
        <f t="shared" si="20"/>
        <v>-177.33748363146978</v>
      </c>
      <c r="K110" s="37">
        <f t="shared" si="15"/>
        <v>654.07732961868032</v>
      </c>
      <c r="L110" s="37">
        <f t="shared" si="16"/>
        <v>14997891.816219458</v>
      </c>
      <c r="M110" s="37">
        <f t="shared" si="17"/>
        <v>11798900.948991375</v>
      </c>
      <c r="N110" s="41">
        <f>'jan-apr'!M110</f>
        <v>7805317.517602683</v>
      </c>
      <c r="O110" s="41">
        <f t="shared" si="19"/>
        <v>3993583.431388692</v>
      </c>
      <c r="P110" s="4"/>
      <c r="Q110" s="4"/>
      <c r="R110" s="4"/>
    </row>
    <row r="111" spans="1:18" s="34" customFormat="1" x14ac:dyDescent="0.3">
      <c r="A111" s="33">
        <v>625</v>
      </c>
      <c r="B111" s="34" t="s">
        <v>165</v>
      </c>
      <c r="C111" s="36">
        <v>262497</v>
      </c>
      <c r="D111" s="36">
        <v>24154</v>
      </c>
      <c r="E111" s="37">
        <f t="shared" si="11"/>
        <v>10867.640970439679</v>
      </c>
      <c r="F111" s="38">
        <f t="shared" si="18"/>
        <v>0.84199286584378308</v>
      </c>
      <c r="G111" s="39">
        <f t="shared" si="12"/>
        <v>1223.6432452835902</v>
      </c>
      <c r="H111" s="39">
        <f t="shared" si="13"/>
        <v>262.0452698084963</v>
      </c>
      <c r="I111" s="37">
        <f t="shared" si="14"/>
        <v>1485.6885150920866</v>
      </c>
      <c r="J111" s="40">
        <f t="shared" si="20"/>
        <v>-177.33748363146978</v>
      </c>
      <c r="K111" s="37">
        <f t="shared" si="15"/>
        <v>1308.3510314606169</v>
      </c>
      <c r="L111" s="37">
        <f t="shared" si="16"/>
        <v>35885320.393534258</v>
      </c>
      <c r="M111" s="37">
        <f t="shared" si="17"/>
        <v>31601910.813899741</v>
      </c>
      <c r="N111" s="41">
        <f>'jan-apr'!M111</f>
        <v>17136817.538121577</v>
      </c>
      <c r="O111" s="41">
        <f t="shared" si="19"/>
        <v>14465093.275778163</v>
      </c>
      <c r="P111" s="4"/>
      <c r="Q111" s="4"/>
      <c r="R111" s="4"/>
    </row>
    <row r="112" spans="1:18" s="34" customFormat="1" x14ac:dyDescent="0.3">
      <c r="A112" s="33">
        <v>626</v>
      </c>
      <c r="B112" s="34" t="s">
        <v>166</v>
      </c>
      <c r="C112" s="36">
        <v>362108</v>
      </c>
      <c r="D112" s="36">
        <v>25378</v>
      </c>
      <c r="E112" s="37">
        <f t="shared" si="11"/>
        <v>14268.579084246197</v>
      </c>
      <c r="F112" s="38">
        <f t="shared" si="18"/>
        <v>1.1054875503655011</v>
      </c>
      <c r="G112" s="39">
        <f t="shared" si="12"/>
        <v>-816.9196230003206</v>
      </c>
      <c r="H112" s="39">
        <f t="shared" si="13"/>
        <v>0</v>
      </c>
      <c r="I112" s="37">
        <f t="shared" si="14"/>
        <v>-816.9196230003206</v>
      </c>
      <c r="J112" s="40">
        <f t="shared" si="20"/>
        <v>-177.33748363146978</v>
      </c>
      <c r="K112" s="37">
        <f t="shared" si="15"/>
        <v>-994.25710663179041</v>
      </c>
      <c r="L112" s="37">
        <f t="shared" si="16"/>
        <v>-20731786.192502137</v>
      </c>
      <c r="M112" s="37">
        <f t="shared" si="17"/>
        <v>-25232256.852101576</v>
      </c>
      <c r="N112" s="41">
        <f>'jan-apr'!M112</f>
        <v>-11251552.81219751</v>
      </c>
      <c r="O112" s="41">
        <f t="shared" si="19"/>
        <v>-13980704.039904065</v>
      </c>
      <c r="P112" s="4"/>
      <c r="Q112" s="4"/>
      <c r="R112" s="4"/>
    </row>
    <row r="113" spans="1:18" s="34" customFormat="1" x14ac:dyDescent="0.3">
      <c r="A113" s="33">
        <v>627</v>
      </c>
      <c r="B113" s="34" t="s">
        <v>167</v>
      </c>
      <c r="C113" s="36">
        <v>271230</v>
      </c>
      <c r="D113" s="36">
        <v>21038</v>
      </c>
      <c r="E113" s="37">
        <f t="shared" si="11"/>
        <v>12892.385207719364</v>
      </c>
      <c r="F113" s="38">
        <f t="shared" si="18"/>
        <v>0.99886409554165123</v>
      </c>
      <c r="G113" s="39">
        <f t="shared" si="12"/>
        <v>8.7967029157793153</v>
      </c>
      <c r="H113" s="39">
        <f t="shared" si="13"/>
        <v>0</v>
      </c>
      <c r="I113" s="37">
        <f t="shared" si="14"/>
        <v>8.7967029157793153</v>
      </c>
      <c r="J113" s="40">
        <f t="shared" si="20"/>
        <v>-177.33748363146978</v>
      </c>
      <c r="K113" s="37">
        <f t="shared" si="15"/>
        <v>-168.54078071569046</v>
      </c>
      <c r="L113" s="37">
        <f t="shared" si="16"/>
        <v>185065.03594216524</v>
      </c>
      <c r="M113" s="37">
        <f t="shared" si="17"/>
        <v>-3545760.944696696</v>
      </c>
      <c r="N113" s="41">
        <f>'jan-apr'!M113</f>
        <v>-1933955.8224844851</v>
      </c>
      <c r="O113" s="41">
        <f t="shared" si="19"/>
        <v>-1611805.1222122109</v>
      </c>
      <c r="P113" s="4"/>
      <c r="Q113" s="4"/>
      <c r="R113" s="4"/>
    </row>
    <row r="114" spans="1:18" s="34" customFormat="1" x14ac:dyDescent="0.3">
      <c r="A114" s="33">
        <v>628</v>
      </c>
      <c r="B114" s="34" t="s">
        <v>168</v>
      </c>
      <c r="C114" s="36">
        <v>105616</v>
      </c>
      <c r="D114" s="36">
        <v>9365</v>
      </c>
      <c r="E114" s="37">
        <f t="shared" si="11"/>
        <v>11277.736252002136</v>
      </c>
      <c r="F114" s="38">
        <f t="shared" si="18"/>
        <v>0.8737658423647231</v>
      </c>
      <c r="G114" s="39">
        <f t="shared" si="12"/>
        <v>977.5860763461161</v>
      </c>
      <c r="H114" s="39">
        <f t="shared" si="13"/>
        <v>118.5119212616364</v>
      </c>
      <c r="I114" s="37">
        <f t="shared" si="14"/>
        <v>1096.0979976077524</v>
      </c>
      <c r="J114" s="40">
        <f t="shared" si="20"/>
        <v>-177.33748363146978</v>
      </c>
      <c r="K114" s="37">
        <f t="shared" si="15"/>
        <v>918.7605139762826</v>
      </c>
      <c r="L114" s="37">
        <f t="shared" si="16"/>
        <v>10264957.747596601</v>
      </c>
      <c r="M114" s="37">
        <f t="shared" si="17"/>
        <v>8604192.2133878861</v>
      </c>
      <c r="N114" s="41">
        <f>'jan-apr'!M114</f>
        <v>6557258.0853899391</v>
      </c>
      <c r="O114" s="41">
        <f t="shared" si="19"/>
        <v>2046934.1279979469</v>
      </c>
      <c r="P114" s="4"/>
      <c r="Q114" s="4"/>
      <c r="R114" s="4"/>
    </row>
    <row r="115" spans="1:18" s="34" customFormat="1" x14ac:dyDescent="0.3">
      <c r="A115" s="33">
        <v>631</v>
      </c>
      <c r="B115" s="34" t="s">
        <v>169</v>
      </c>
      <c r="C115" s="36">
        <v>30615</v>
      </c>
      <c r="D115" s="36">
        <v>2671</v>
      </c>
      <c r="E115" s="37">
        <f t="shared" si="11"/>
        <v>11461.999251216772</v>
      </c>
      <c r="F115" s="38">
        <f t="shared" si="18"/>
        <v>0.88804199771432557</v>
      </c>
      <c r="G115" s="39">
        <f t="shared" si="12"/>
        <v>867.0282768173347</v>
      </c>
      <c r="H115" s="39">
        <f t="shared" si="13"/>
        <v>54.01987153651389</v>
      </c>
      <c r="I115" s="37">
        <f t="shared" si="14"/>
        <v>921.04814835384855</v>
      </c>
      <c r="J115" s="40">
        <f t="shared" si="20"/>
        <v>-177.33748363146978</v>
      </c>
      <c r="K115" s="37">
        <f t="shared" si="15"/>
        <v>743.71066472237874</v>
      </c>
      <c r="L115" s="37">
        <f t="shared" si="16"/>
        <v>2460119.6042531296</v>
      </c>
      <c r="M115" s="37">
        <f t="shared" si="17"/>
        <v>1986451.1854734735</v>
      </c>
      <c r="N115" s="41">
        <f>'jan-apr'!M115</f>
        <v>811557.10610057588</v>
      </c>
      <c r="O115" s="41">
        <f t="shared" si="19"/>
        <v>1174894.0793728977</v>
      </c>
      <c r="P115" s="4"/>
      <c r="Q115" s="4"/>
      <c r="R115" s="4"/>
    </row>
    <row r="116" spans="1:18" s="34" customFormat="1" x14ac:dyDescent="0.3">
      <c r="A116" s="33">
        <v>632</v>
      </c>
      <c r="B116" s="34" t="s">
        <v>170</v>
      </c>
      <c r="C116" s="36">
        <v>16813</v>
      </c>
      <c r="D116" s="36">
        <v>1375</v>
      </c>
      <c r="E116" s="37">
        <f t="shared" si="11"/>
        <v>12227.636363636364</v>
      </c>
      <c r="F116" s="38">
        <f t="shared" si="18"/>
        <v>0.94736130981122213</v>
      </c>
      <c r="G116" s="39">
        <f t="shared" si="12"/>
        <v>407.64600936557946</v>
      </c>
      <c r="H116" s="39">
        <f t="shared" si="13"/>
        <v>0</v>
      </c>
      <c r="I116" s="37">
        <f t="shared" si="14"/>
        <v>407.64600936557946</v>
      </c>
      <c r="J116" s="40">
        <f t="shared" si="20"/>
        <v>-177.33748363146978</v>
      </c>
      <c r="K116" s="37">
        <f t="shared" si="15"/>
        <v>230.30852573410968</v>
      </c>
      <c r="L116" s="37">
        <f t="shared" si="16"/>
        <v>560513.26287767175</v>
      </c>
      <c r="M116" s="37">
        <f t="shared" si="17"/>
        <v>316674.22288440081</v>
      </c>
      <c r="N116" s="41">
        <f>'jan-apr'!M116</f>
        <v>-690947.20296207734</v>
      </c>
      <c r="O116" s="41">
        <f t="shared" si="19"/>
        <v>1007621.4258464782</v>
      </c>
      <c r="P116" s="4"/>
      <c r="Q116" s="4"/>
      <c r="R116" s="4"/>
    </row>
    <row r="117" spans="1:18" s="34" customFormat="1" x14ac:dyDescent="0.3">
      <c r="A117" s="33">
        <v>633</v>
      </c>
      <c r="B117" s="34" t="s">
        <v>171</v>
      </c>
      <c r="C117" s="36">
        <v>51540</v>
      </c>
      <c r="D117" s="36">
        <v>2541</v>
      </c>
      <c r="E117" s="37">
        <f t="shared" si="11"/>
        <v>20283.353010625739</v>
      </c>
      <c r="F117" s="38">
        <f t="shared" si="18"/>
        <v>1.571494547601616</v>
      </c>
      <c r="G117" s="39">
        <f t="shared" si="12"/>
        <v>-4425.7839788280453</v>
      </c>
      <c r="H117" s="39">
        <f t="shared" si="13"/>
        <v>0</v>
      </c>
      <c r="I117" s="37">
        <f t="shared" si="14"/>
        <v>-4425.7839788280453</v>
      </c>
      <c r="J117" s="40">
        <f t="shared" si="20"/>
        <v>-177.33748363146978</v>
      </c>
      <c r="K117" s="37">
        <f t="shared" si="15"/>
        <v>-4603.121462459515</v>
      </c>
      <c r="L117" s="37">
        <f t="shared" si="16"/>
        <v>-11245917.090202063</v>
      </c>
      <c r="M117" s="37">
        <f t="shared" si="17"/>
        <v>-11696531.636109628</v>
      </c>
      <c r="N117" s="41">
        <f>'jan-apr'!M117</f>
        <v>-11688502.431073919</v>
      </c>
      <c r="O117" s="41">
        <f t="shared" si="19"/>
        <v>-8029.2050357088447</v>
      </c>
      <c r="P117" s="4"/>
      <c r="Q117" s="4"/>
      <c r="R117" s="4"/>
    </row>
    <row r="118" spans="1:18" s="34" customFormat="1" x14ac:dyDescent="0.3">
      <c r="A118" s="33">
        <v>701</v>
      </c>
      <c r="B118" s="34" t="s">
        <v>172</v>
      </c>
      <c r="C118" s="36">
        <v>277560</v>
      </c>
      <c r="D118" s="36">
        <v>26903</v>
      </c>
      <c r="E118" s="37">
        <f t="shared" si="11"/>
        <v>10317.065011337025</v>
      </c>
      <c r="F118" s="38">
        <f t="shared" si="18"/>
        <v>0.79933585951366148</v>
      </c>
      <c r="G118" s="39">
        <f t="shared" si="12"/>
        <v>1553.9888207451829</v>
      </c>
      <c r="H118" s="39">
        <f t="shared" si="13"/>
        <v>454.74685549442535</v>
      </c>
      <c r="I118" s="37">
        <f t="shared" si="14"/>
        <v>2008.7356762396082</v>
      </c>
      <c r="J118" s="40">
        <f t="shared" si="20"/>
        <v>-177.33748363146978</v>
      </c>
      <c r="K118" s="37">
        <f t="shared" si="15"/>
        <v>1831.3981926081385</v>
      </c>
      <c r="L118" s="37">
        <f t="shared" si="16"/>
        <v>54041015.897874177</v>
      </c>
      <c r="M118" s="37">
        <f t="shared" si="17"/>
        <v>49270105.575736754</v>
      </c>
      <c r="N118" s="41">
        <f>'jan-apr'!M118</f>
        <v>31483859.575146347</v>
      </c>
      <c r="O118" s="41">
        <f t="shared" si="19"/>
        <v>17786246.000590406</v>
      </c>
      <c r="P118" s="4"/>
      <c r="Q118" s="4"/>
      <c r="R118" s="4"/>
    </row>
    <row r="119" spans="1:18" s="34" customFormat="1" x14ac:dyDescent="0.3">
      <c r="A119" s="33">
        <v>702</v>
      </c>
      <c r="B119" s="34" t="s">
        <v>173</v>
      </c>
      <c r="C119" s="36">
        <v>115313</v>
      </c>
      <c r="D119" s="36">
        <v>10661</v>
      </c>
      <c r="E119" s="37">
        <f t="shared" si="11"/>
        <v>10816.339930588125</v>
      </c>
      <c r="F119" s="38">
        <f t="shared" si="18"/>
        <v>0.83801821212796113</v>
      </c>
      <c r="G119" s="39">
        <f t="shared" si="12"/>
        <v>1254.4238691945229</v>
      </c>
      <c r="H119" s="39">
        <f t="shared" si="13"/>
        <v>280.00063375654031</v>
      </c>
      <c r="I119" s="37">
        <f t="shared" si="14"/>
        <v>1534.4245029510632</v>
      </c>
      <c r="J119" s="40">
        <f t="shared" si="20"/>
        <v>-177.33748363146978</v>
      </c>
      <c r="K119" s="37">
        <f t="shared" si="15"/>
        <v>1357.0870193195935</v>
      </c>
      <c r="L119" s="37">
        <f t="shared" si="16"/>
        <v>16358499.625961285</v>
      </c>
      <c r="M119" s="37">
        <f t="shared" si="17"/>
        <v>14467904.712966187</v>
      </c>
      <c r="N119" s="41">
        <f>'jan-apr'!M119</f>
        <v>9262160.6244892851</v>
      </c>
      <c r="O119" s="41">
        <f t="shared" si="19"/>
        <v>5205744.0884769019</v>
      </c>
      <c r="P119" s="4"/>
      <c r="Q119" s="4"/>
      <c r="R119" s="4"/>
    </row>
    <row r="120" spans="1:18" s="34" customFormat="1" x14ac:dyDescent="0.3">
      <c r="A120" s="33">
        <v>704</v>
      </c>
      <c r="B120" s="34" t="s">
        <v>174</v>
      </c>
      <c r="C120" s="36">
        <v>513447</v>
      </c>
      <c r="D120" s="36">
        <v>41920</v>
      </c>
      <c r="E120" s="37">
        <f t="shared" si="11"/>
        <v>12248.25858778626</v>
      </c>
      <c r="F120" s="38">
        <f t="shared" si="18"/>
        <v>0.94895905909823619</v>
      </c>
      <c r="G120" s="39">
        <f t="shared" si="12"/>
        <v>395.27267487564166</v>
      </c>
      <c r="H120" s="39">
        <f t="shared" si="13"/>
        <v>0</v>
      </c>
      <c r="I120" s="37">
        <f t="shared" si="14"/>
        <v>395.27267487564166</v>
      </c>
      <c r="J120" s="40">
        <f t="shared" si="20"/>
        <v>-177.33748363146978</v>
      </c>
      <c r="K120" s="37">
        <f t="shared" si="15"/>
        <v>217.93519124417188</v>
      </c>
      <c r="L120" s="37">
        <f t="shared" si="16"/>
        <v>16569830.530786898</v>
      </c>
      <c r="M120" s="37">
        <f t="shared" si="17"/>
        <v>9135843.2169556841</v>
      </c>
      <c r="N120" s="41">
        <f>'jan-apr'!M120</f>
        <v>6781536.9104216248</v>
      </c>
      <c r="O120" s="41">
        <f t="shared" si="19"/>
        <v>2354306.3065340593</v>
      </c>
      <c r="P120" s="4"/>
      <c r="Q120" s="4"/>
      <c r="R120" s="4"/>
    </row>
    <row r="121" spans="1:18" s="34" customFormat="1" x14ac:dyDescent="0.3">
      <c r="A121" s="33">
        <v>706</v>
      </c>
      <c r="B121" s="34" t="s">
        <v>175</v>
      </c>
      <c r="C121" s="36">
        <v>516263</v>
      </c>
      <c r="D121" s="36">
        <v>45281</v>
      </c>
      <c r="E121" s="37">
        <f t="shared" si="11"/>
        <v>11401.316225348381</v>
      </c>
      <c r="F121" s="38">
        <f t="shared" si="18"/>
        <v>0.88334045530986283</v>
      </c>
      <c r="G121" s="39">
        <f t="shared" si="12"/>
        <v>903.43809233836942</v>
      </c>
      <c r="H121" s="39">
        <f t="shared" si="13"/>
        <v>75.258930590450831</v>
      </c>
      <c r="I121" s="37">
        <f t="shared" si="14"/>
        <v>978.69702292882027</v>
      </c>
      <c r="J121" s="40">
        <f t="shared" si="20"/>
        <v>-177.33748363146978</v>
      </c>
      <c r="K121" s="37">
        <f t="shared" si="15"/>
        <v>801.35953929735047</v>
      </c>
      <c r="L121" s="37">
        <f t="shared" si="16"/>
        <v>44316379.895239912</v>
      </c>
      <c r="M121" s="37">
        <f t="shared" si="17"/>
        <v>36286361.298923329</v>
      </c>
      <c r="N121" s="41">
        <f>'jan-apr'!M121</f>
        <v>25807905.3032079</v>
      </c>
      <c r="O121" s="41">
        <f t="shared" si="19"/>
        <v>10478455.995715428</v>
      </c>
      <c r="P121" s="4"/>
      <c r="Q121" s="4"/>
      <c r="R121" s="4"/>
    </row>
    <row r="122" spans="1:18" s="34" customFormat="1" x14ac:dyDescent="0.3">
      <c r="A122" s="33">
        <v>709</v>
      </c>
      <c r="B122" s="34" t="s">
        <v>176</v>
      </c>
      <c r="C122" s="36">
        <v>480335</v>
      </c>
      <c r="D122" s="36">
        <v>43506</v>
      </c>
      <c r="E122" s="37">
        <f t="shared" si="11"/>
        <v>11040.661058244839</v>
      </c>
      <c r="F122" s="38">
        <f t="shared" si="18"/>
        <v>0.85539795347741654</v>
      </c>
      <c r="G122" s="39">
        <f t="shared" si="12"/>
        <v>1119.8311926004942</v>
      </c>
      <c r="H122" s="39">
        <f t="shared" si="13"/>
        <v>201.48823907669029</v>
      </c>
      <c r="I122" s="37">
        <f t="shared" si="14"/>
        <v>1321.3194316771844</v>
      </c>
      <c r="J122" s="40">
        <f t="shared" si="20"/>
        <v>-177.33748363146978</v>
      </c>
      <c r="K122" s="37">
        <f t="shared" si="15"/>
        <v>1143.9819480457147</v>
      </c>
      <c r="L122" s="37">
        <f t="shared" si="16"/>
        <v>57485323.194547586</v>
      </c>
      <c r="M122" s="37">
        <f t="shared" si="17"/>
        <v>49770078.631676868</v>
      </c>
      <c r="N122" s="41">
        <f>'jan-apr'!M122</f>
        <v>35614200.513932191</v>
      </c>
      <c r="O122" s="41">
        <f t="shared" si="19"/>
        <v>14155878.117744677</v>
      </c>
      <c r="P122" s="4"/>
      <c r="Q122" s="4"/>
      <c r="R122" s="4"/>
    </row>
    <row r="123" spans="1:18" s="34" customFormat="1" x14ac:dyDescent="0.3">
      <c r="A123" s="33">
        <v>711</v>
      </c>
      <c r="B123" s="34" t="s">
        <v>177</v>
      </c>
      <c r="C123" s="36">
        <v>70820</v>
      </c>
      <c r="D123" s="36">
        <v>6601</v>
      </c>
      <c r="E123" s="37">
        <f t="shared" si="11"/>
        <v>10728.677473110134</v>
      </c>
      <c r="F123" s="38">
        <f t="shared" si="18"/>
        <v>0.83122638269601989</v>
      </c>
      <c r="G123" s="39">
        <f t="shared" si="12"/>
        <v>1307.0213436813174</v>
      </c>
      <c r="H123" s="39">
        <f t="shared" si="13"/>
        <v>310.68249387383707</v>
      </c>
      <c r="I123" s="37">
        <f t="shared" si="14"/>
        <v>1617.7038375551545</v>
      </c>
      <c r="J123" s="40">
        <f t="shared" si="20"/>
        <v>-177.33748363146978</v>
      </c>
      <c r="K123" s="37">
        <f t="shared" si="15"/>
        <v>1440.3663539236848</v>
      </c>
      <c r="L123" s="37">
        <f t="shared" si="16"/>
        <v>10678463.031701574</v>
      </c>
      <c r="M123" s="37">
        <f t="shared" si="17"/>
        <v>9507858.3022502437</v>
      </c>
      <c r="N123" s="41">
        <f>'jan-apr'!M123</f>
        <v>5463313.4726811536</v>
      </c>
      <c r="O123" s="41">
        <f t="shared" si="19"/>
        <v>4044544.8295690902</v>
      </c>
      <c r="P123" s="4"/>
      <c r="Q123" s="4"/>
      <c r="R123" s="4"/>
    </row>
    <row r="124" spans="1:18" s="34" customFormat="1" x14ac:dyDescent="0.3">
      <c r="A124" s="33">
        <v>713</v>
      </c>
      <c r="B124" s="34" t="s">
        <v>178</v>
      </c>
      <c r="C124" s="36">
        <v>103134</v>
      </c>
      <c r="D124" s="36">
        <v>9149</v>
      </c>
      <c r="E124" s="37">
        <f t="shared" si="11"/>
        <v>11272.707399715817</v>
      </c>
      <c r="F124" s="38">
        <f t="shared" si="18"/>
        <v>0.87337622167703377</v>
      </c>
      <c r="G124" s="39">
        <f t="shared" si="12"/>
        <v>980.60338771790771</v>
      </c>
      <c r="H124" s="39">
        <f t="shared" si="13"/>
        <v>120.27201956184817</v>
      </c>
      <c r="I124" s="37">
        <f t="shared" si="14"/>
        <v>1100.8754072797558</v>
      </c>
      <c r="J124" s="40">
        <f t="shared" si="20"/>
        <v>-177.33748363146978</v>
      </c>
      <c r="K124" s="37">
        <f t="shared" si="15"/>
        <v>923.53792364828598</v>
      </c>
      <c r="L124" s="37">
        <f t="shared" si="16"/>
        <v>10071909.101202486</v>
      </c>
      <c r="M124" s="37">
        <f t="shared" si="17"/>
        <v>8449448.4634581693</v>
      </c>
      <c r="N124" s="41">
        <f>'jan-apr'!M124</f>
        <v>4659590.9955400536</v>
      </c>
      <c r="O124" s="41">
        <f t="shared" si="19"/>
        <v>3789857.4679181157</v>
      </c>
      <c r="P124" s="4"/>
      <c r="Q124" s="4"/>
      <c r="R124" s="4"/>
    </row>
    <row r="125" spans="1:18" s="34" customFormat="1" x14ac:dyDescent="0.3">
      <c r="A125" s="33">
        <v>714</v>
      </c>
      <c r="B125" s="34" t="s">
        <v>179</v>
      </c>
      <c r="C125" s="36">
        <v>32298</v>
      </c>
      <c r="D125" s="36">
        <v>3114</v>
      </c>
      <c r="E125" s="37">
        <f t="shared" si="11"/>
        <v>10371.868978805394</v>
      </c>
      <c r="F125" s="38">
        <f t="shared" si="18"/>
        <v>0.8035819097607958</v>
      </c>
      <c r="G125" s="39">
        <f t="shared" si="12"/>
        <v>1521.1064402641612</v>
      </c>
      <c r="H125" s="39">
        <f t="shared" si="13"/>
        <v>435.56546688049599</v>
      </c>
      <c r="I125" s="37">
        <f t="shared" si="14"/>
        <v>1956.6719071446571</v>
      </c>
      <c r="J125" s="40">
        <f t="shared" si="20"/>
        <v>-177.33748363146978</v>
      </c>
      <c r="K125" s="37">
        <f t="shared" si="15"/>
        <v>1779.3344235131874</v>
      </c>
      <c r="L125" s="37">
        <f t="shared" si="16"/>
        <v>6093076.3188484618</v>
      </c>
      <c r="M125" s="37">
        <f t="shared" si="17"/>
        <v>5540847.3948200652</v>
      </c>
      <c r="N125" s="41">
        <f>'jan-apr'!M125</f>
        <v>3751404.7120025912</v>
      </c>
      <c r="O125" s="41">
        <f t="shared" si="19"/>
        <v>1789442.682817474</v>
      </c>
      <c r="P125" s="4"/>
      <c r="Q125" s="4"/>
      <c r="R125" s="4"/>
    </row>
    <row r="126" spans="1:18" s="34" customFormat="1" x14ac:dyDescent="0.3">
      <c r="A126" s="33">
        <v>716</v>
      </c>
      <c r="B126" s="34" t="s">
        <v>180</v>
      </c>
      <c r="C126" s="36">
        <v>98446</v>
      </c>
      <c r="D126" s="36">
        <v>9253</v>
      </c>
      <c r="E126" s="37">
        <f t="shared" si="11"/>
        <v>10639.360207500271</v>
      </c>
      <c r="F126" s="38">
        <f t="shared" si="18"/>
        <v>0.82430634359602228</v>
      </c>
      <c r="G126" s="39">
        <f t="shared" si="12"/>
        <v>1360.6117030472353</v>
      </c>
      <c r="H126" s="39">
        <f t="shared" si="13"/>
        <v>341.94353683728923</v>
      </c>
      <c r="I126" s="37">
        <f t="shared" si="14"/>
        <v>1702.5552398845246</v>
      </c>
      <c r="J126" s="40">
        <f t="shared" si="20"/>
        <v>-177.33748363146978</v>
      </c>
      <c r="K126" s="37">
        <f t="shared" si="15"/>
        <v>1525.2177562530549</v>
      </c>
      <c r="L126" s="37">
        <f t="shared" si="16"/>
        <v>15753743.634651506</v>
      </c>
      <c r="M126" s="37">
        <f t="shared" si="17"/>
        <v>14112839.898609517</v>
      </c>
      <c r="N126" s="41">
        <f>'jan-apr'!M126</f>
        <v>9711728.8536159247</v>
      </c>
      <c r="O126" s="41">
        <f t="shared" si="19"/>
        <v>4401111.0449935924</v>
      </c>
      <c r="P126" s="4"/>
      <c r="Q126" s="4"/>
      <c r="R126" s="4"/>
    </row>
    <row r="127" spans="1:18" s="34" customFormat="1" x14ac:dyDescent="0.3">
      <c r="A127" s="33">
        <v>719</v>
      </c>
      <c r="B127" s="34" t="s">
        <v>181</v>
      </c>
      <c r="C127" s="36">
        <v>57519</v>
      </c>
      <c r="D127" s="36">
        <v>5860</v>
      </c>
      <c r="E127" s="37">
        <f t="shared" si="11"/>
        <v>9815.5290102389081</v>
      </c>
      <c r="F127" s="38">
        <f t="shared" si="18"/>
        <v>0.76047832492661771</v>
      </c>
      <c r="G127" s="39">
        <f t="shared" si="12"/>
        <v>1854.9104214040528</v>
      </c>
      <c r="H127" s="39">
        <f t="shared" si="13"/>
        <v>630.28445587876615</v>
      </c>
      <c r="I127" s="37">
        <f t="shared" si="14"/>
        <v>2485.1948772828191</v>
      </c>
      <c r="J127" s="40">
        <f t="shared" si="20"/>
        <v>-177.33748363146978</v>
      </c>
      <c r="K127" s="37">
        <f t="shared" si="15"/>
        <v>2307.8573936513494</v>
      </c>
      <c r="L127" s="37">
        <f t="shared" si="16"/>
        <v>14563241.980877319</v>
      </c>
      <c r="M127" s="37">
        <f t="shared" si="17"/>
        <v>13524044.326796908</v>
      </c>
      <c r="N127" s="41">
        <f>'jan-apr'!M127</f>
        <v>8771656.2338905558</v>
      </c>
      <c r="O127" s="41">
        <f t="shared" si="19"/>
        <v>4752388.0929063521</v>
      </c>
      <c r="P127" s="4"/>
      <c r="Q127" s="4"/>
      <c r="R127" s="4"/>
    </row>
    <row r="128" spans="1:18" s="34" customFormat="1" x14ac:dyDescent="0.3">
      <c r="A128" s="33">
        <v>720</v>
      </c>
      <c r="B128" s="34" t="s">
        <v>182</v>
      </c>
      <c r="C128" s="36">
        <v>122460</v>
      </c>
      <c r="D128" s="36">
        <v>11506</v>
      </c>
      <c r="E128" s="37">
        <f t="shared" si="11"/>
        <v>10643.142708152269</v>
      </c>
      <c r="F128" s="38">
        <f t="shared" si="18"/>
        <v>0.82459940062400972</v>
      </c>
      <c r="G128" s="39">
        <f t="shared" si="12"/>
        <v>1358.3422026560365</v>
      </c>
      <c r="H128" s="39">
        <f t="shared" si="13"/>
        <v>340.61966160908992</v>
      </c>
      <c r="I128" s="37">
        <f t="shared" si="14"/>
        <v>1698.9618642651265</v>
      </c>
      <c r="J128" s="40">
        <f t="shared" si="20"/>
        <v>-177.33748363146978</v>
      </c>
      <c r="K128" s="37">
        <f t="shared" si="15"/>
        <v>1521.6243806336568</v>
      </c>
      <c r="L128" s="37">
        <f t="shared" si="16"/>
        <v>19548255.210234545</v>
      </c>
      <c r="M128" s="37">
        <f t="shared" si="17"/>
        <v>17507810.123570856</v>
      </c>
      <c r="N128" s="41">
        <f>'jan-apr'!M128</f>
        <v>11679505.721355759</v>
      </c>
      <c r="O128" s="41">
        <f t="shared" si="19"/>
        <v>5828304.4022150971</v>
      </c>
      <c r="P128" s="4"/>
      <c r="Q128" s="4"/>
      <c r="R128" s="4"/>
    </row>
    <row r="129" spans="1:18" s="34" customFormat="1" x14ac:dyDescent="0.3">
      <c r="A129" s="33">
        <v>722</v>
      </c>
      <c r="B129" s="34" t="s">
        <v>183</v>
      </c>
      <c r="C129" s="36">
        <v>280269</v>
      </c>
      <c r="D129" s="36">
        <v>21483</v>
      </c>
      <c r="E129" s="37">
        <f t="shared" si="11"/>
        <v>13046.082949308755</v>
      </c>
      <c r="F129" s="38">
        <f t="shared" si="18"/>
        <v>1.0107721446082862</v>
      </c>
      <c r="G129" s="39">
        <f t="shared" si="12"/>
        <v>-83.421942037855118</v>
      </c>
      <c r="H129" s="39">
        <f t="shared" si="13"/>
        <v>0</v>
      </c>
      <c r="I129" s="37">
        <f t="shared" si="14"/>
        <v>-83.421942037855118</v>
      </c>
      <c r="J129" s="40">
        <f t="shared" si="20"/>
        <v>-177.33748363146978</v>
      </c>
      <c r="K129" s="37">
        <f t="shared" si="15"/>
        <v>-260.75942566932491</v>
      </c>
      <c r="L129" s="37">
        <f t="shared" si="16"/>
        <v>-1792153.5807992416</v>
      </c>
      <c r="M129" s="37">
        <f t="shared" si="17"/>
        <v>-5601894.7416541073</v>
      </c>
      <c r="N129" s="41">
        <f>'jan-apr'!M129</f>
        <v>-1035975.0990794891</v>
      </c>
      <c r="O129" s="41">
        <f t="shared" si="19"/>
        <v>-4565919.6425746186</v>
      </c>
      <c r="P129" s="4"/>
      <c r="Q129" s="4"/>
      <c r="R129" s="4"/>
    </row>
    <row r="130" spans="1:18" s="34" customFormat="1" x14ac:dyDescent="0.3">
      <c r="A130" s="33">
        <v>723</v>
      </c>
      <c r="B130" s="34" t="s">
        <v>184</v>
      </c>
      <c r="C130" s="36">
        <v>61542</v>
      </c>
      <c r="D130" s="36">
        <v>4962</v>
      </c>
      <c r="E130" s="37">
        <f t="shared" si="11"/>
        <v>12402.660217654171</v>
      </c>
      <c r="F130" s="38">
        <f t="shared" si="18"/>
        <v>0.96092164335889141</v>
      </c>
      <c r="G130" s="39">
        <f t="shared" si="12"/>
        <v>302.63169695489523</v>
      </c>
      <c r="H130" s="39">
        <f t="shared" si="13"/>
        <v>0</v>
      </c>
      <c r="I130" s="37">
        <f t="shared" si="14"/>
        <v>302.63169695489523</v>
      </c>
      <c r="J130" s="40">
        <f t="shared" si="20"/>
        <v>-177.33748363146978</v>
      </c>
      <c r="K130" s="37">
        <f t="shared" si="15"/>
        <v>125.29421332342545</v>
      </c>
      <c r="L130" s="37">
        <f t="shared" si="16"/>
        <v>1501658.4802901901</v>
      </c>
      <c r="M130" s="37">
        <f t="shared" si="17"/>
        <v>621709.88651083712</v>
      </c>
      <c r="N130" s="41">
        <f>'jan-apr'!M130</f>
        <v>602263.25738339976</v>
      </c>
      <c r="O130" s="41">
        <f t="shared" si="19"/>
        <v>19446.629127437365</v>
      </c>
      <c r="P130" s="4"/>
      <c r="Q130" s="4"/>
      <c r="R130" s="4"/>
    </row>
    <row r="131" spans="1:18" s="34" customFormat="1" x14ac:dyDescent="0.3">
      <c r="A131" s="33">
        <v>728</v>
      </c>
      <c r="B131" s="34" t="s">
        <v>185</v>
      </c>
      <c r="C131" s="36">
        <v>25820</v>
      </c>
      <c r="D131" s="36">
        <v>2463</v>
      </c>
      <c r="E131" s="37">
        <f t="shared" si="11"/>
        <v>10483.150629313845</v>
      </c>
      <c r="F131" s="38">
        <f t="shared" si="18"/>
        <v>0.81220368481596172</v>
      </c>
      <c r="G131" s="39">
        <f t="shared" si="12"/>
        <v>1454.3374499590911</v>
      </c>
      <c r="H131" s="39">
        <f t="shared" si="13"/>
        <v>396.61688920253846</v>
      </c>
      <c r="I131" s="37">
        <f t="shared" si="14"/>
        <v>1850.9543391616296</v>
      </c>
      <c r="J131" s="40">
        <f t="shared" si="20"/>
        <v>-177.33748363146978</v>
      </c>
      <c r="K131" s="37">
        <f t="shared" si="15"/>
        <v>1673.6168555301599</v>
      </c>
      <c r="L131" s="37">
        <f t="shared" si="16"/>
        <v>4558900.5373550933</v>
      </c>
      <c r="M131" s="37">
        <f t="shared" si="17"/>
        <v>4122118.315170784</v>
      </c>
      <c r="N131" s="41">
        <f>'jan-apr'!M131</f>
        <v>2455312.9273161157</v>
      </c>
      <c r="O131" s="41">
        <f t="shared" si="19"/>
        <v>1666805.3878546683</v>
      </c>
      <c r="P131" s="4"/>
      <c r="Q131" s="4"/>
      <c r="R131" s="4"/>
    </row>
    <row r="132" spans="1:18" s="34" customFormat="1" x14ac:dyDescent="0.3">
      <c r="A132" s="33">
        <v>805</v>
      </c>
      <c r="B132" s="34" t="s">
        <v>186</v>
      </c>
      <c r="C132" s="36">
        <v>408058</v>
      </c>
      <c r="D132" s="36">
        <v>35755</v>
      </c>
      <c r="E132" s="37">
        <f t="shared" si="11"/>
        <v>11412.613620472661</v>
      </c>
      <c r="F132" s="38">
        <f t="shared" si="18"/>
        <v>0.88421574426384431</v>
      </c>
      <c r="G132" s="39">
        <f t="shared" si="12"/>
        <v>896.65965526380126</v>
      </c>
      <c r="H132" s="39">
        <f t="shared" si="13"/>
        <v>71.304842296952756</v>
      </c>
      <c r="I132" s="37">
        <f t="shared" si="14"/>
        <v>967.96449756075401</v>
      </c>
      <c r="J132" s="40">
        <f t="shared" si="20"/>
        <v>-177.33748363146978</v>
      </c>
      <c r="K132" s="37">
        <f t="shared" si="15"/>
        <v>790.6270139292842</v>
      </c>
      <c r="L132" s="37">
        <f t="shared" si="16"/>
        <v>34609570.610284761</v>
      </c>
      <c r="M132" s="37">
        <f t="shared" si="17"/>
        <v>28268868.883041557</v>
      </c>
      <c r="N132" s="41">
        <f>'jan-apr'!M132</f>
        <v>18678889.572142806</v>
      </c>
      <c r="O132" s="41">
        <f t="shared" si="19"/>
        <v>9589979.310898751</v>
      </c>
      <c r="P132" s="4"/>
      <c r="Q132" s="4"/>
      <c r="R132" s="4"/>
    </row>
    <row r="133" spans="1:18" s="34" customFormat="1" x14ac:dyDescent="0.3">
      <c r="A133" s="33">
        <v>806</v>
      </c>
      <c r="B133" s="34" t="s">
        <v>187</v>
      </c>
      <c r="C133" s="36">
        <v>574934</v>
      </c>
      <c r="D133" s="36">
        <v>53745</v>
      </c>
      <c r="E133" s="37">
        <f t="shared" si="11"/>
        <v>10697.44162247651</v>
      </c>
      <c r="F133" s="38">
        <f t="shared" si="18"/>
        <v>0.82880632083865724</v>
      </c>
      <c r="G133" s="39">
        <f t="shared" si="12"/>
        <v>1325.7628540614917</v>
      </c>
      <c r="H133" s="39">
        <f t="shared" si="13"/>
        <v>321.61504159560553</v>
      </c>
      <c r="I133" s="37">
        <f t="shared" si="14"/>
        <v>1647.3778956570973</v>
      </c>
      <c r="J133" s="40">
        <f t="shared" si="20"/>
        <v>-177.33748363146978</v>
      </c>
      <c r="K133" s="37">
        <f t="shared" si="15"/>
        <v>1470.0404120256276</v>
      </c>
      <c r="L133" s="37">
        <f t="shared" si="16"/>
        <v>88538325.002090693</v>
      </c>
      <c r="M133" s="37">
        <f t="shared" si="17"/>
        <v>79007321.944317356</v>
      </c>
      <c r="N133" s="41">
        <f>'jan-apr'!M133</f>
        <v>52041728.675844356</v>
      </c>
      <c r="O133" s="41">
        <f t="shared" si="19"/>
        <v>26965593.268472999</v>
      </c>
      <c r="P133" s="4"/>
      <c r="Q133" s="4"/>
      <c r="R133" s="4"/>
    </row>
    <row r="134" spans="1:18" s="34" customFormat="1" x14ac:dyDescent="0.3">
      <c r="A134" s="33">
        <v>807</v>
      </c>
      <c r="B134" s="34" t="s">
        <v>188</v>
      </c>
      <c r="C134" s="36">
        <v>138091</v>
      </c>
      <c r="D134" s="36">
        <v>12599</v>
      </c>
      <c r="E134" s="37">
        <f t="shared" si="11"/>
        <v>10960.473053416938</v>
      </c>
      <c r="F134" s="38">
        <f t="shared" si="18"/>
        <v>0.84918522265800589</v>
      </c>
      <c r="G134" s="39">
        <f t="shared" si="12"/>
        <v>1167.9439954972352</v>
      </c>
      <c r="H134" s="39">
        <f t="shared" si="13"/>
        <v>229.5540407664559</v>
      </c>
      <c r="I134" s="37">
        <f t="shared" si="14"/>
        <v>1397.4980362636911</v>
      </c>
      <c r="J134" s="40">
        <f t="shared" si="20"/>
        <v>-177.33748363146978</v>
      </c>
      <c r="K134" s="37">
        <f t="shared" si="15"/>
        <v>1220.1605526322214</v>
      </c>
      <c r="L134" s="37">
        <f t="shared" si="16"/>
        <v>17607077.758886244</v>
      </c>
      <c r="M134" s="37">
        <f t="shared" si="17"/>
        <v>15372802.802613357</v>
      </c>
      <c r="N134" s="41">
        <f>'jan-apr'!M134</f>
        <v>5470283.4028646927</v>
      </c>
      <c r="O134" s="41">
        <f t="shared" si="19"/>
        <v>9902519.3997486643</v>
      </c>
      <c r="P134" s="4"/>
      <c r="Q134" s="4"/>
      <c r="R134" s="4"/>
    </row>
    <row r="135" spans="1:18" s="34" customFormat="1" x14ac:dyDescent="0.3">
      <c r="A135" s="33">
        <v>811</v>
      </c>
      <c r="B135" s="34" t="s">
        <v>189</v>
      </c>
      <c r="C135" s="36">
        <v>23630</v>
      </c>
      <c r="D135" s="36">
        <v>2361</v>
      </c>
      <c r="E135" s="37">
        <f t="shared" si="11"/>
        <v>10008.47098686997</v>
      </c>
      <c r="F135" s="38">
        <f t="shared" si="18"/>
        <v>0.77542690192571406</v>
      </c>
      <c r="G135" s="39">
        <f t="shared" si="12"/>
        <v>1739.1452354254156</v>
      </c>
      <c r="H135" s="39">
        <f t="shared" si="13"/>
        <v>562.75476405789448</v>
      </c>
      <c r="I135" s="37">
        <f t="shared" si="14"/>
        <v>2301.8999994833102</v>
      </c>
      <c r="J135" s="40">
        <f t="shared" si="20"/>
        <v>-177.33748363146978</v>
      </c>
      <c r="K135" s="37">
        <f t="shared" si="15"/>
        <v>2124.5625158518405</v>
      </c>
      <c r="L135" s="37">
        <f t="shared" si="16"/>
        <v>5434785.8987800954</v>
      </c>
      <c r="M135" s="37">
        <f t="shared" si="17"/>
        <v>5016092.0999261951</v>
      </c>
      <c r="N135" s="41">
        <f>'jan-apr'!M135</f>
        <v>2900935.4126647771</v>
      </c>
      <c r="O135" s="41">
        <f t="shared" si="19"/>
        <v>2115156.687261418</v>
      </c>
      <c r="P135" s="4"/>
      <c r="Q135" s="4"/>
      <c r="R135" s="4"/>
    </row>
    <row r="136" spans="1:18" s="34" customFormat="1" x14ac:dyDescent="0.3">
      <c r="A136" s="33">
        <v>814</v>
      </c>
      <c r="B136" s="34" t="s">
        <v>190</v>
      </c>
      <c r="C136" s="36">
        <v>156425</v>
      </c>
      <c r="D136" s="36">
        <v>14140</v>
      </c>
      <c r="E136" s="37">
        <f t="shared" ref="E136:E199" si="21">(C136*1000)/D136</f>
        <v>11062.588401697312</v>
      </c>
      <c r="F136" s="38">
        <f t="shared" si="18"/>
        <v>0.85709681957026118</v>
      </c>
      <c r="G136" s="39">
        <f t="shared" ref="G136:G199" si="22">(E$437-E136)*0.6</f>
        <v>1106.6747865290104</v>
      </c>
      <c r="H136" s="39">
        <f t="shared" ref="H136:H199" si="23">IF(E136&gt;=E$437*0.9,0,IF(E136&lt;0.9*E$437,(E$437*0.9-E136)*0.35))</f>
        <v>193.81366886832473</v>
      </c>
      <c r="I136" s="37">
        <f t="shared" ref="I136:I199" si="24">G136+H136</f>
        <v>1300.4884553973352</v>
      </c>
      <c r="J136" s="40">
        <f t="shared" si="20"/>
        <v>-177.33748363146978</v>
      </c>
      <c r="K136" s="37">
        <f t="shared" ref="K136:K199" si="25">I136+J136</f>
        <v>1123.1509717658655</v>
      </c>
      <c r="L136" s="37">
        <f t="shared" ref="L136:L199" si="26">(I136*D136)</f>
        <v>18388906.759318318</v>
      </c>
      <c r="M136" s="37">
        <f t="shared" ref="M136:M199" si="27">(K136*D136)</f>
        <v>15881354.740769338</v>
      </c>
      <c r="N136" s="41">
        <f>'jan-apr'!M136</f>
        <v>9510628.0114697032</v>
      </c>
      <c r="O136" s="41">
        <f t="shared" si="19"/>
        <v>6370726.7292996347</v>
      </c>
      <c r="P136" s="4"/>
      <c r="Q136" s="4"/>
      <c r="R136" s="4"/>
    </row>
    <row r="137" spans="1:18" s="34" customFormat="1" x14ac:dyDescent="0.3">
      <c r="A137" s="33">
        <v>815</v>
      </c>
      <c r="B137" s="34" t="s">
        <v>191</v>
      </c>
      <c r="C137" s="36">
        <v>103783</v>
      </c>
      <c r="D137" s="36">
        <v>10636</v>
      </c>
      <c r="E137" s="37">
        <f t="shared" si="21"/>
        <v>9757.7096652877026</v>
      </c>
      <c r="F137" s="38">
        <f t="shared" ref="F137:F200" si="28">IF(ISNUMBER(C137),E137/E$437,"")</f>
        <v>0.75599865209889949</v>
      </c>
      <c r="G137" s="39">
        <f t="shared" si="22"/>
        <v>1889.6020283747762</v>
      </c>
      <c r="H137" s="39">
        <f t="shared" si="23"/>
        <v>650.52122661168812</v>
      </c>
      <c r="I137" s="37">
        <f t="shared" si="24"/>
        <v>2540.1232549864644</v>
      </c>
      <c r="J137" s="40">
        <f t="shared" si="20"/>
        <v>-177.33748363146978</v>
      </c>
      <c r="K137" s="37">
        <f t="shared" si="25"/>
        <v>2362.7857713549947</v>
      </c>
      <c r="L137" s="37">
        <f t="shared" si="26"/>
        <v>27016750.940036036</v>
      </c>
      <c r="M137" s="37">
        <f t="shared" si="27"/>
        <v>25130589.464131724</v>
      </c>
      <c r="N137" s="41">
        <f>'jan-apr'!M137</f>
        <v>15217756.331682583</v>
      </c>
      <c r="O137" s="41">
        <f t="shared" ref="O137:O200" si="29">M137-N137</f>
        <v>9912833.1324491408</v>
      </c>
      <c r="P137" s="4"/>
      <c r="Q137" s="4"/>
      <c r="R137" s="4"/>
    </row>
    <row r="138" spans="1:18" s="34" customFormat="1" x14ac:dyDescent="0.3">
      <c r="A138" s="33">
        <v>817</v>
      </c>
      <c r="B138" s="34" t="s">
        <v>192</v>
      </c>
      <c r="C138" s="36">
        <v>36741</v>
      </c>
      <c r="D138" s="36">
        <v>4111</v>
      </c>
      <c r="E138" s="37">
        <f t="shared" si="21"/>
        <v>8937.2415470688393</v>
      </c>
      <c r="F138" s="38">
        <f t="shared" si="28"/>
        <v>0.69243119490449723</v>
      </c>
      <c r="G138" s="39">
        <f t="shared" si="22"/>
        <v>2381.8828993060943</v>
      </c>
      <c r="H138" s="39">
        <f t="shared" si="23"/>
        <v>937.68506798829026</v>
      </c>
      <c r="I138" s="37">
        <f t="shared" si="24"/>
        <v>3319.5679672943843</v>
      </c>
      <c r="J138" s="40">
        <f t="shared" ref="J138:J201" si="30">I$439</f>
        <v>-177.33748363146978</v>
      </c>
      <c r="K138" s="37">
        <f t="shared" si="25"/>
        <v>3142.2304836629146</v>
      </c>
      <c r="L138" s="37">
        <f t="shared" si="26"/>
        <v>13646743.913547214</v>
      </c>
      <c r="M138" s="37">
        <f t="shared" si="27"/>
        <v>12917709.518338243</v>
      </c>
      <c r="N138" s="41">
        <f>'jan-apr'!M138</f>
        <v>8389685.9091338012</v>
      </c>
      <c r="O138" s="41">
        <f t="shared" si="29"/>
        <v>4528023.6092044413</v>
      </c>
      <c r="P138" s="4"/>
      <c r="Q138" s="4"/>
      <c r="R138" s="4"/>
    </row>
    <row r="139" spans="1:18" s="34" customFormat="1" x14ac:dyDescent="0.3">
      <c r="A139" s="33">
        <v>819</v>
      </c>
      <c r="B139" s="34" t="s">
        <v>193</v>
      </c>
      <c r="C139" s="36">
        <v>69185</v>
      </c>
      <c r="D139" s="36">
        <v>6630</v>
      </c>
      <c r="E139" s="37">
        <f t="shared" si="21"/>
        <v>10435.143288084464</v>
      </c>
      <c r="F139" s="38">
        <f t="shared" si="28"/>
        <v>0.80848421718419006</v>
      </c>
      <c r="G139" s="39">
        <f t="shared" si="22"/>
        <v>1483.1418546967193</v>
      </c>
      <c r="H139" s="39">
        <f t="shared" si="23"/>
        <v>413.4194586328216</v>
      </c>
      <c r="I139" s="37">
        <f t="shared" si="24"/>
        <v>1896.561313329541</v>
      </c>
      <c r="J139" s="40">
        <f t="shared" si="30"/>
        <v>-177.33748363146978</v>
      </c>
      <c r="K139" s="37">
        <f t="shared" si="25"/>
        <v>1719.2238296980713</v>
      </c>
      <c r="L139" s="37">
        <f t="shared" si="26"/>
        <v>12574201.507374857</v>
      </c>
      <c r="M139" s="37">
        <f t="shared" si="27"/>
        <v>11398453.990898212</v>
      </c>
      <c r="N139" s="41">
        <f>'jan-apr'!M139</f>
        <v>5144288.4523369251</v>
      </c>
      <c r="O139" s="41">
        <f t="shared" si="29"/>
        <v>6254165.5385612873</v>
      </c>
      <c r="P139" s="4"/>
      <c r="Q139" s="4"/>
      <c r="R139" s="4"/>
    </row>
    <row r="140" spans="1:18" s="34" customFormat="1" x14ac:dyDescent="0.3">
      <c r="A140" s="33">
        <v>821</v>
      </c>
      <c r="B140" s="34" t="s">
        <v>194</v>
      </c>
      <c r="C140" s="36">
        <v>56498</v>
      </c>
      <c r="D140" s="36">
        <v>5977</v>
      </c>
      <c r="E140" s="37">
        <f t="shared" si="21"/>
        <v>9452.5681780157265</v>
      </c>
      <c r="F140" s="38">
        <f t="shared" si="28"/>
        <v>0.73235718694056251</v>
      </c>
      <c r="G140" s="39">
        <f t="shared" si="22"/>
        <v>2072.6869207379618</v>
      </c>
      <c r="H140" s="39">
        <f t="shared" si="23"/>
        <v>757.32074715687975</v>
      </c>
      <c r="I140" s="37">
        <f t="shared" si="24"/>
        <v>2830.0076678948417</v>
      </c>
      <c r="J140" s="40">
        <f t="shared" si="30"/>
        <v>-177.33748363146978</v>
      </c>
      <c r="K140" s="37">
        <f t="shared" si="25"/>
        <v>2652.670184263372</v>
      </c>
      <c r="L140" s="37">
        <f t="shared" si="26"/>
        <v>16914955.831007469</v>
      </c>
      <c r="M140" s="37">
        <f t="shared" si="27"/>
        <v>15855009.691342175</v>
      </c>
      <c r="N140" s="41">
        <f>'jan-apr'!M140</f>
        <v>9804586.3242259137</v>
      </c>
      <c r="O140" s="41">
        <f t="shared" si="29"/>
        <v>6050423.3671162613</v>
      </c>
      <c r="P140" s="4"/>
      <c r="Q140" s="4"/>
      <c r="R140" s="4"/>
    </row>
    <row r="141" spans="1:18" s="34" customFormat="1" x14ac:dyDescent="0.3">
      <c r="A141" s="33">
        <v>822</v>
      </c>
      <c r="B141" s="34" t="s">
        <v>195</v>
      </c>
      <c r="C141" s="36">
        <v>42625</v>
      </c>
      <c r="D141" s="36">
        <v>4346</v>
      </c>
      <c r="E141" s="37">
        <f t="shared" si="21"/>
        <v>9807.8693051081445</v>
      </c>
      <c r="F141" s="38">
        <f t="shared" si="28"/>
        <v>0.75988487349662359</v>
      </c>
      <c r="G141" s="39">
        <f t="shared" si="22"/>
        <v>1859.506244482511</v>
      </c>
      <c r="H141" s="39">
        <f t="shared" si="23"/>
        <v>632.96535267453339</v>
      </c>
      <c r="I141" s="37">
        <f t="shared" si="24"/>
        <v>2492.4715971570445</v>
      </c>
      <c r="J141" s="40">
        <f t="shared" si="30"/>
        <v>-177.33748363146978</v>
      </c>
      <c r="K141" s="37">
        <f t="shared" si="25"/>
        <v>2315.1341135255748</v>
      </c>
      <c r="L141" s="37">
        <f t="shared" si="26"/>
        <v>10832281.561244516</v>
      </c>
      <c r="M141" s="37">
        <f t="shared" si="27"/>
        <v>10061572.857382149</v>
      </c>
      <c r="N141" s="41">
        <f>'jan-apr'!M141</f>
        <v>6279876.2615167852</v>
      </c>
      <c r="O141" s="41">
        <f t="shared" si="29"/>
        <v>3781696.5958653633</v>
      </c>
      <c r="P141" s="4"/>
      <c r="Q141" s="4"/>
      <c r="R141" s="4"/>
    </row>
    <row r="142" spans="1:18" s="34" customFormat="1" x14ac:dyDescent="0.3">
      <c r="A142" s="33">
        <v>826</v>
      </c>
      <c r="B142" s="34" t="s">
        <v>196</v>
      </c>
      <c r="C142" s="36">
        <v>106169</v>
      </c>
      <c r="D142" s="36">
        <v>5913</v>
      </c>
      <c r="E142" s="37">
        <f t="shared" si="21"/>
        <v>17955.183493996279</v>
      </c>
      <c r="F142" s="38">
        <f t="shared" si="28"/>
        <v>1.3911148194886744</v>
      </c>
      <c r="G142" s="39">
        <f t="shared" si="22"/>
        <v>-3028.8822688503697</v>
      </c>
      <c r="H142" s="39">
        <f t="shared" si="23"/>
        <v>0</v>
      </c>
      <c r="I142" s="37">
        <f t="shared" si="24"/>
        <v>-3028.8822688503697</v>
      </c>
      <c r="J142" s="40">
        <f t="shared" si="30"/>
        <v>-177.33748363146978</v>
      </c>
      <c r="K142" s="37">
        <f t="shared" si="25"/>
        <v>-3206.2197524818394</v>
      </c>
      <c r="L142" s="37">
        <f t="shared" si="26"/>
        <v>-17909780.855712235</v>
      </c>
      <c r="M142" s="37">
        <f t="shared" si="27"/>
        <v>-18958377.396425117</v>
      </c>
      <c r="N142" s="41">
        <f>'jan-apr'!M142</f>
        <v>-21397736.589901641</v>
      </c>
      <c r="O142" s="41">
        <f t="shared" si="29"/>
        <v>2439359.1934765242</v>
      </c>
      <c r="P142" s="4"/>
      <c r="Q142" s="4"/>
      <c r="R142" s="4"/>
    </row>
    <row r="143" spans="1:18" s="34" customFormat="1" x14ac:dyDescent="0.3">
      <c r="A143" s="33">
        <v>827</v>
      </c>
      <c r="B143" s="34" t="s">
        <v>197</v>
      </c>
      <c r="C143" s="36">
        <v>22025</v>
      </c>
      <c r="D143" s="36">
        <v>1594</v>
      </c>
      <c r="E143" s="37">
        <f t="shared" si="21"/>
        <v>13817.440401505646</v>
      </c>
      <c r="F143" s="38">
        <f t="shared" si="28"/>
        <v>1.0705346518103385</v>
      </c>
      <c r="G143" s="39">
        <f t="shared" si="22"/>
        <v>-546.23641335598984</v>
      </c>
      <c r="H143" s="39">
        <f t="shared" si="23"/>
        <v>0</v>
      </c>
      <c r="I143" s="37">
        <f t="shared" si="24"/>
        <v>-546.23641335598984</v>
      </c>
      <c r="J143" s="40">
        <f t="shared" si="30"/>
        <v>-177.33748363146978</v>
      </c>
      <c r="K143" s="37">
        <f t="shared" si="25"/>
        <v>-723.57389698745965</v>
      </c>
      <c r="L143" s="37">
        <f t="shared" si="26"/>
        <v>-870700.84288944781</v>
      </c>
      <c r="M143" s="37">
        <f t="shared" si="27"/>
        <v>-1153376.7917980107</v>
      </c>
      <c r="N143" s="41">
        <f>'jan-apr'!M143</f>
        <v>-1872611.5211065819</v>
      </c>
      <c r="O143" s="41">
        <f t="shared" si="29"/>
        <v>719234.7293085712</v>
      </c>
      <c r="P143" s="4"/>
      <c r="Q143" s="4"/>
      <c r="R143" s="4"/>
    </row>
    <row r="144" spans="1:18" s="34" customFormat="1" x14ac:dyDescent="0.3">
      <c r="A144" s="33">
        <v>828</v>
      </c>
      <c r="B144" s="34" t="s">
        <v>198</v>
      </c>
      <c r="C144" s="36">
        <v>33471</v>
      </c>
      <c r="D144" s="36">
        <v>3002</v>
      </c>
      <c r="E144" s="37">
        <f t="shared" si="21"/>
        <v>11149.566955363091</v>
      </c>
      <c r="F144" s="38">
        <f t="shared" si="28"/>
        <v>0.86383566214586682</v>
      </c>
      <c r="G144" s="39">
        <f t="shared" si="22"/>
        <v>1054.4876543295434</v>
      </c>
      <c r="H144" s="39">
        <f t="shared" si="23"/>
        <v>163.37117508530235</v>
      </c>
      <c r="I144" s="37">
        <f t="shared" si="24"/>
        <v>1217.8588294148458</v>
      </c>
      <c r="J144" s="40">
        <f t="shared" si="30"/>
        <v>-177.33748363146978</v>
      </c>
      <c r="K144" s="37">
        <f t="shared" si="25"/>
        <v>1040.5213457833761</v>
      </c>
      <c r="L144" s="37">
        <f t="shared" si="26"/>
        <v>3656012.2059033671</v>
      </c>
      <c r="M144" s="37">
        <f t="shared" si="27"/>
        <v>3123645.0800416949</v>
      </c>
      <c r="N144" s="41">
        <f>'jan-apr'!M144</f>
        <v>522242.54306025128</v>
      </c>
      <c r="O144" s="41">
        <f t="shared" si="29"/>
        <v>2601402.5369814439</v>
      </c>
      <c r="P144" s="4"/>
      <c r="Q144" s="4"/>
      <c r="R144" s="4"/>
    </row>
    <row r="145" spans="1:18" s="34" customFormat="1" x14ac:dyDescent="0.3">
      <c r="A145" s="33">
        <v>829</v>
      </c>
      <c r="B145" s="34" t="s">
        <v>199</v>
      </c>
      <c r="C145" s="36">
        <v>25612</v>
      </c>
      <c r="D145" s="36">
        <v>2466</v>
      </c>
      <c r="E145" s="37">
        <f t="shared" si="21"/>
        <v>10386.050283860503</v>
      </c>
      <c r="F145" s="38">
        <f t="shared" si="28"/>
        <v>0.80468063557601499</v>
      </c>
      <c r="G145" s="39">
        <f t="shared" si="22"/>
        <v>1512.5976572310963</v>
      </c>
      <c r="H145" s="39">
        <f t="shared" si="23"/>
        <v>430.60201011120813</v>
      </c>
      <c r="I145" s="37">
        <f t="shared" si="24"/>
        <v>1943.1996673423043</v>
      </c>
      <c r="J145" s="40">
        <f t="shared" si="30"/>
        <v>-177.33748363146978</v>
      </c>
      <c r="K145" s="37">
        <f t="shared" si="25"/>
        <v>1765.8621837108346</v>
      </c>
      <c r="L145" s="37">
        <f t="shared" si="26"/>
        <v>4791930.3796661226</v>
      </c>
      <c r="M145" s="37">
        <f t="shared" si="27"/>
        <v>4354616.1450309185</v>
      </c>
      <c r="N145" s="41">
        <f>'jan-apr'!M145</f>
        <v>2273553.4424529197</v>
      </c>
      <c r="O145" s="41">
        <f t="shared" si="29"/>
        <v>2081062.7025779989</v>
      </c>
      <c r="P145" s="4"/>
      <c r="Q145" s="4"/>
      <c r="R145" s="4"/>
    </row>
    <row r="146" spans="1:18" s="34" customFormat="1" x14ac:dyDescent="0.3">
      <c r="A146" s="33">
        <v>830</v>
      </c>
      <c r="B146" s="34" t="s">
        <v>200</v>
      </c>
      <c r="C146" s="36">
        <v>19576</v>
      </c>
      <c r="D146" s="36">
        <v>1439</v>
      </c>
      <c r="E146" s="37">
        <f t="shared" si="21"/>
        <v>13603.891591382904</v>
      </c>
      <c r="F146" s="38">
        <f t="shared" si="28"/>
        <v>1.0539895179471701</v>
      </c>
      <c r="G146" s="39">
        <f t="shared" si="22"/>
        <v>-418.10712728234466</v>
      </c>
      <c r="H146" s="39">
        <f t="shared" si="23"/>
        <v>0</v>
      </c>
      <c r="I146" s="37">
        <f t="shared" si="24"/>
        <v>-418.10712728234466</v>
      </c>
      <c r="J146" s="40">
        <f t="shared" si="30"/>
        <v>-177.33748363146978</v>
      </c>
      <c r="K146" s="37">
        <f t="shared" si="25"/>
        <v>-595.44461091381447</v>
      </c>
      <c r="L146" s="37">
        <f t="shared" si="26"/>
        <v>-601656.15615929395</v>
      </c>
      <c r="M146" s="37">
        <f t="shared" si="27"/>
        <v>-856844.79510497907</v>
      </c>
      <c r="N146" s="41">
        <f>'jan-apr'!M146</f>
        <v>-1621890.2000454017</v>
      </c>
      <c r="O146" s="41">
        <f t="shared" si="29"/>
        <v>765045.40494042262</v>
      </c>
      <c r="P146" s="4"/>
      <c r="Q146" s="4"/>
      <c r="R146" s="4"/>
    </row>
    <row r="147" spans="1:18" s="34" customFormat="1" x14ac:dyDescent="0.3">
      <c r="A147" s="33">
        <v>831</v>
      </c>
      <c r="B147" s="34" t="s">
        <v>201</v>
      </c>
      <c r="C147" s="36">
        <v>16393</v>
      </c>
      <c r="D147" s="36">
        <v>1298</v>
      </c>
      <c r="E147" s="37">
        <f t="shared" si="21"/>
        <v>12629.429892141756</v>
      </c>
      <c r="F147" s="38">
        <f t="shared" si="28"/>
        <v>0.97849109091679487</v>
      </c>
      <c r="G147" s="39">
        <f t="shared" si="22"/>
        <v>166.56989226234435</v>
      </c>
      <c r="H147" s="39">
        <f t="shared" si="23"/>
        <v>0</v>
      </c>
      <c r="I147" s="37">
        <f t="shared" si="24"/>
        <v>166.56989226234435</v>
      </c>
      <c r="J147" s="40">
        <f t="shared" si="30"/>
        <v>-177.33748363146978</v>
      </c>
      <c r="K147" s="37">
        <f t="shared" si="25"/>
        <v>-10.767591369125427</v>
      </c>
      <c r="L147" s="37">
        <f t="shared" si="26"/>
        <v>216207.72015652296</v>
      </c>
      <c r="M147" s="37">
        <f t="shared" si="27"/>
        <v>-13976.333597124803</v>
      </c>
      <c r="N147" s="41">
        <f>'jan-apr'!M147</f>
        <v>-1087950.1595961999</v>
      </c>
      <c r="O147" s="41">
        <f t="shared" si="29"/>
        <v>1073973.8259990751</v>
      </c>
      <c r="P147" s="4"/>
      <c r="Q147" s="4"/>
      <c r="R147" s="4"/>
    </row>
    <row r="148" spans="1:18" s="34" customFormat="1" x14ac:dyDescent="0.3">
      <c r="A148" s="33">
        <v>833</v>
      </c>
      <c r="B148" s="34" t="s">
        <v>202</v>
      </c>
      <c r="C148" s="36">
        <v>47246</v>
      </c>
      <c r="D148" s="36">
        <v>2252</v>
      </c>
      <c r="E148" s="37">
        <f t="shared" si="21"/>
        <v>20979.573712255773</v>
      </c>
      <c r="F148" s="38">
        <f t="shared" si="28"/>
        <v>1.625435680311075</v>
      </c>
      <c r="G148" s="39">
        <f t="shared" si="22"/>
        <v>-4843.5163998060661</v>
      </c>
      <c r="H148" s="39">
        <f t="shared" si="23"/>
        <v>0</v>
      </c>
      <c r="I148" s="37">
        <f t="shared" si="24"/>
        <v>-4843.5163998060661</v>
      </c>
      <c r="J148" s="40">
        <f t="shared" si="30"/>
        <v>-177.33748363146978</v>
      </c>
      <c r="K148" s="37">
        <f t="shared" si="25"/>
        <v>-5020.8538834375358</v>
      </c>
      <c r="L148" s="37">
        <f t="shared" si="26"/>
        <v>-10907598.932363261</v>
      </c>
      <c r="M148" s="37">
        <f t="shared" si="27"/>
        <v>-11306962.945501331</v>
      </c>
      <c r="N148" s="41">
        <f>'jan-apr'!M148</f>
        <v>-12360331.709869524</v>
      </c>
      <c r="O148" s="41">
        <f t="shared" si="29"/>
        <v>1053368.7643681932</v>
      </c>
      <c r="P148" s="4"/>
      <c r="Q148" s="4"/>
      <c r="R148" s="4"/>
    </row>
    <row r="149" spans="1:18" s="34" customFormat="1" x14ac:dyDescent="0.3">
      <c r="A149" s="33">
        <v>834</v>
      </c>
      <c r="B149" s="34" t="s">
        <v>203</v>
      </c>
      <c r="C149" s="36">
        <v>76949</v>
      </c>
      <c r="D149" s="36">
        <v>3689</v>
      </c>
      <c r="E149" s="37">
        <f t="shared" si="21"/>
        <v>20859.040390349688</v>
      </c>
      <c r="F149" s="38">
        <f t="shared" si="28"/>
        <v>1.6160971129607709</v>
      </c>
      <c r="G149" s="39">
        <f t="shared" si="22"/>
        <v>-4771.196406662415</v>
      </c>
      <c r="H149" s="39">
        <f t="shared" si="23"/>
        <v>0</v>
      </c>
      <c r="I149" s="37">
        <f t="shared" si="24"/>
        <v>-4771.196406662415</v>
      </c>
      <c r="J149" s="40">
        <f t="shared" si="30"/>
        <v>-177.33748363146978</v>
      </c>
      <c r="K149" s="37">
        <f t="shared" si="25"/>
        <v>-4948.5338902938847</v>
      </c>
      <c r="L149" s="37">
        <f t="shared" si="26"/>
        <v>-17600943.544177648</v>
      </c>
      <c r="M149" s="37">
        <f t="shared" si="27"/>
        <v>-18255141.521294139</v>
      </c>
      <c r="N149" s="41">
        <f>'jan-apr'!M149</f>
        <v>-19060367.441256069</v>
      </c>
      <c r="O149" s="41">
        <f t="shared" si="29"/>
        <v>805225.91996192932</v>
      </c>
      <c r="P149" s="4"/>
      <c r="Q149" s="4"/>
      <c r="R149" s="4"/>
    </row>
    <row r="150" spans="1:18" s="34" customFormat="1" x14ac:dyDescent="0.3">
      <c r="A150" s="33">
        <v>901</v>
      </c>
      <c r="B150" s="34" t="s">
        <v>204</v>
      </c>
      <c r="C150" s="36">
        <v>67300</v>
      </c>
      <c r="D150" s="36">
        <v>6909</v>
      </c>
      <c r="E150" s="37">
        <f t="shared" si="21"/>
        <v>9740.9176436532052</v>
      </c>
      <c r="F150" s="38">
        <f t="shared" si="28"/>
        <v>0.75469765563998081</v>
      </c>
      <c r="G150" s="39">
        <f t="shared" si="22"/>
        <v>1899.6772413554745</v>
      </c>
      <c r="H150" s="39">
        <f t="shared" si="23"/>
        <v>656.39843418376222</v>
      </c>
      <c r="I150" s="37">
        <f t="shared" si="24"/>
        <v>2556.0756755392367</v>
      </c>
      <c r="J150" s="40">
        <f t="shared" si="30"/>
        <v>-177.33748363146978</v>
      </c>
      <c r="K150" s="37">
        <f t="shared" si="25"/>
        <v>2378.738191907767</v>
      </c>
      <c r="L150" s="37">
        <f t="shared" si="26"/>
        <v>17659926.842300586</v>
      </c>
      <c r="M150" s="37">
        <f t="shared" si="27"/>
        <v>16434702.167890763</v>
      </c>
      <c r="N150" s="41">
        <f>'jan-apr'!M150</f>
        <v>9068456.3600597009</v>
      </c>
      <c r="O150" s="41">
        <f t="shared" si="29"/>
        <v>7366245.807831062</v>
      </c>
      <c r="P150" s="4"/>
      <c r="Q150" s="4"/>
      <c r="R150" s="4"/>
    </row>
    <row r="151" spans="1:18" s="34" customFormat="1" x14ac:dyDescent="0.3">
      <c r="A151" s="33">
        <v>904</v>
      </c>
      <c r="B151" s="34" t="s">
        <v>205</v>
      </c>
      <c r="C151" s="36">
        <v>258945</v>
      </c>
      <c r="D151" s="36">
        <v>22098</v>
      </c>
      <c r="E151" s="37">
        <f t="shared" si="21"/>
        <v>11718.028780885148</v>
      </c>
      <c r="F151" s="38">
        <f t="shared" si="28"/>
        <v>0.90787841281236603</v>
      </c>
      <c r="G151" s="39">
        <f t="shared" si="22"/>
        <v>713.41055901630898</v>
      </c>
      <c r="H151" s="39">
        <f t="shared" si="23"/>
        <v>0</v>
      </c>
      <c r="I151" s="37">
        <f t="shared" si="24"/>
        <v>713.41055901630898</v>
      </c>
      <c r="J151" s="40">
        <f t="shared" si="30"/>
        <v>-177.33748363146978</v>
      </c>
      <c r="K151" s="37">
        <f t="shared" si="25"/>
        <v>536.07307538483917</v>
      </c>
      <c r="L151" s="37">
        <f t="shared" si="26"/>
        <v>15764946.533142395</v>
      </c>
      <c r="M151" s="37">
        <f t="shared" si="27"/>
        <v>11846142.819854176</v>
      </c>
      <c r="N151" s="41">
        <f>'jan-apr'!M151</f>
        <v>7370975.7883229256</v>
      </c>
      <c r="O151" s="41">
        <f t="shared" si="29"/>
        <v>4475167.0315312501</v>
      </c>
      <c r="P151" s="4"/>
      <c r="Q151" s="4"/>
      <c r="R151" s="4"/>
    </row>
    <row r="152" spans="1:18" s="34" customFormat="1" x14ac:dyDescent="0.3">
      <c r="A152" s="33">
        <v>906</v>
      </c>
      <c r="B152" s="34" t="s">
        <v>206</v>
      </c>
      <c r="C152" s="36">
        <v>482054</v>
      </c>
      <c r="D152" s="36">
        <v>44219</v>
      </c>
      <c r="E152" s="37">
        <f t="shared" si="21"/>
        <v>10901.512924308556</v>
      </c>
      <c r="F152" s="38">
        <f t="shared" si="28"/>
        <v>0.84461716522829156</v>
      </c>
      <c r="G152" s="39">
        <f t="shared" si="22"/>
        <v>1203.3200729622642</v>
      </c>
      <c r="H152" s="39">
        <f t="shared" si="23"/>
        <v>250.19008595438953</v>
      </c>
      <c r="I152" s="37">
        <f t="shared" si="24"/>
        <v>1453.5101589166538</v>
      </c>
      <c r="J152" s="40">
        <f t="shared" si="30"/>
        <v>-177.33748363146978</v>
      </c>
      <c r="K152" s="37">
        <f t="shared" si="25"/>
        <v>1276.1726752851841</v>
      </c>
      <c r="L152" s="37">
        <f t="shared" si="26"/>
        <v>64272765.717135519</v>
      </c>
      <c r="M152" s="37">
        <f t="shared" si="27"/>
        <v>56431079.528435558</v>
      </c>
      <c r="N152" s="41">
        <f>'jan-apr'!M152</f>
        <v>34224262.944779269</v>
      </c>
      <c r="O152" s="41">
        <f t="shared" si="29"/>
        <v>22206816.583656289</v>
      </c>
      <c r="P152" s="4"/>
      <c r="Q152" s="4"/>
      <c r="R152" s="4"/>
    </row>
    <row r="153" spans="1:18" s="34" customFormat="1" x14ac:dyDescent="0.3">
      <c r="A153" s="33">
        <v>911</v>
      </c>
      <c r="B153" s="34" t="s">
        <v>207</v>
      </c>
      <c r="C153" s="36">
        <v>21425</v>
      </c>
      <c r="D153" s="36">
        <v>2481</v>
      </c>
      <c r="E153" s="37">
        <f t="shared" si="21"/>
        <v>8635.6307940346633</v>
      </c>
      <c r="F153" s="38">
        <f t="shared" si="28"/>
        <v>0.66906328065270049</v>
      </c>
      <c r="G153" s="39">
        <f t="shared" si="22"/>
        <v>2562.8493511265997</v>
      </c>
      <c r="H153" s="39">
        <f t="shared" si="23"/>
        <v>1043.2488315502519</v>
      </c>
      <c r="I153" s="37">
        <f t="shared" si="24"/>
        <v>3606.0981826768516</v>
      </c>
      <c r="J153" s="40">
        <f t="shared" si="30"/>
        <v>-177.33748363146978</v>
      </c>
      <c r="K153" s="37">
        <f t="shared" si="25"/>
        <v>3428.7606990453819</v>
      </c>
      <c r="L153" s="37">
        <f t="shared" si="26"/>
        <v>8946729.5912212692</v>
      </c>
      <c r="M153" s="37">
        <f t="shared" si="27"/>
        <v>8506755.2943315916</v>
      </c>
      <c r="N153" s="41">
        <f>'jan-apr'!M153</f>
        <v>5088756.018136939</v>
      </c>
      <c r="O153" s="41">
        <f t="shared" si="29"/>
        <v>3417999.2761946525</v>
      </c>
      <c r="P153" s="4"/>
      <c r="Q153" s="4"/>
      <c r="R153" s="4"/>
    </row>
    <row r="154" spans="1:18" s="34" customFormat="1" x14ac:dyDescent="0.3">
      <c r="A154" s="33">
        <v>912</v>
      </c>
      <c r="B154" s="34" t="s">
        <v>208</v>
      </c>
      <c r="C154" s="36">
        <v>17116</v>
      </c>
      <c r="D154" s="36">
        <v>2018</v>
      </c>
      <c r="E154" s="37">
        <f t="shared" si="21"/>
        <v>8481.6650148662047</v>
      </c>
      <c r="F154" s="38">
        <f t="shared" si="28"/>
        <v>0.65713446482260995</v>
      </c>
      <c r="G154" s="39">
        <f t="shared" si="22"/>
        <v>2655.2288186276751</v>
      </c>
      <c r="H154" s="39">
        <f t="shared" si="23"/>
        <v>1097.1368542592122</v>
      </c>
      <c r="I154" s="37">
        <f t="shared" si="24"/>
        <v>3752.3656728868873</v>
      </c>
      <c r="J154" s="40">
        <f t="shared" si="30"/>
        <v>-177.33748363146978</v>
      </c>
      <c r="K154" s="37">
        <f t="shared" si="25"/>
        <v>3575.0281892554176</v>
      </c>
      <c r="L154" s="37">
        <f t="shared" si="26"/>
        <v>7572273.9278857382</v>
      </c>
      <c r="M154" s="37">
        <f t="shared" si="27"/>
        <v>7214406.8859174326</v>
      </c>
      <c r="N154" s="41">
        <f>'jan-apr'!M154</f>
        <v>4259036.5153568499</v>
      </c>
      <c r="O154" s="41">
        <f t="shared" si="29"/>
        <v>2955370.3705605827</v>
      </c>
      <c r="P154" s="4"/>
      <c r="Q154" s="4"/>
      <c r="R154" s="4"/>
    </row>
    <row r="155" spans="1:18" s="34" customFormat="1" x14ac:dyDescent="0.3">
      <c r="A155" s="33">
        <v>914</v>
      </c>
      <c r="B155" s="34" t="s">
        <v>209</v>
      </c>
      <c r="C155" s="36">
        <v>60560</v>
      </c>
      <c r="D155" s="36">
        <v>6048</v>
      </c>
      <c r="E155" s="37">
        <f t="shared" si="21"/>
        <v>10013.227513227514</v>
      </c>
      <c r="F155" s="38">
        <f t="shared" si="28"/>
        <v>0.77579542360122244</v>
      </c>
      <c r="G155" s="39">
        <f t="shared" si="22"/>
        <v>1736.2913196108896</v>
      </c>
      <c r="H155" s="39">
        <f t="shared" si="23"/>
        <v>561.08997983275424</v>
      </c>
      <c r="I155" s="37">
        <f t="shared" si="24"/>
        <v>2297.3812994436439</v>
      </c>
      <c r="J155" s="40">
        <f t="shared" si="30"/>
        <v>-177.33748363146978</v>
      </c>
      <c r="K155" s="37">
        <f t="shared" si="25"/>
        <v>2120.0438158121742</v>
      </c>
      <c r="L155" s="37">
        <f t="shared" si="26"/>
        <v>13894562.099035159</v>
      </c>
      <c r="M155" s="37">
        <f t="shared" si="27"/>
        <v>12822024.99803203</v>
      </c>
      <c r="N155" s="41">
        <f>'jan-apr'!M155</f>
        <v>7886178.5157969426</v>
      </c>
      <c r="O155" s="41">
        <f t="shared" si="29"/>
        <v>4935846.4822350871</v>
      </c>
      <c r="P155" s="4"/>
      <c r="Q155" s="4"/>
      <c r="R155" s="4"/>
    </row>
    <row r="156" spans="1:18" s="34" customFormat="1" x14ac:dyDescent="0.3">
      <c r="A156" s="33">
        <v>919</v>
      </c>
      <c r="B156" s="34" t="s">
        <v>210</v>
      </c>
      <c r="C156" s="36">
        <v>57648</v>
      </c>
      <c r="D156" s="36">
        <v>5532</v>
      </c>
      <c r="E156" s="37">
        <f t="shared" si="21"/>
        <v>10420.824295010845</v>
      </c>
      <c r="F156" s="38">
        <f t="shared" si="28"/>
        <v>0.80737482370617142</v>
      </c>
      <c r="G156" s="39">
        <f t="shared" si="22"/>
        <v>1491.7332505408906</v>
      </c>
      <c r="H156" s="39">
        <f t="shared" si="23"/>
        <v>418.43110620858823</v>
      </c>
      <c r="I156" s="37">
        <f t="shared" si="24"/>
        <v>1910.1643567494789</v>
      </c>
      <c r="J156" s="40">
        <f t="shared" si="30"/>
        <v>-177.33748363146978</v>
      </c>
      <c r="K156" s="37">
        <f t="shared" si="25"/>
        <v>1732.8268731180092</v>
      </c>
      <c r="L156" s="37">
        <f t="shared" si="26"/>
        <v>10567029.221538117</v>
      </c>
      <c r="M156" s="37">
        <f t="shared" si="27"/>
        <v>9585998.2620888259</v>
      </c>
      <c r="N156" s="41">
        <f>'jan-apr'!M156</f>
        <v>3814509.9122666474</v>
      </c>
      <c r="O156" s="41">
        <f t="shared" si="29"/>
        <v>5771488.3498221785</v>
      </c>
      <c r="P156" s="4"/>
      <c r="Q156" s="4"/>
      <c r="R156" s="4"/>
    </row>
    <row r="157" spans="1:18" s="34" customFormat="1" x14ac:dyDescent="0.3">
      <c r="A157" s="33">
        <v>926</v>
      </c>
      <c r="B157" s="34" t="s">
        <v>211</v>
      </c>
      <c r="C157" s="36">
        <v>118702</v>
      </c>
      <c r="D157" s="36">
        <v>10340</v>
      </c>
      <c r="E157" s="37">
        <f t="shared" si="21"/>
        <v>11479.883945841393</v>
      </c>
      <c r="F157" s="38">
        <f t="shared" si="28"/>
        <v>0.88942765126348922</v>
      </c>
      <c r="G157" s="39">
        <f t="shared" si="22"/>
        <v>856.29746004256197</v>
      </c>
      <c r="H157" s="39">
        <f t="shared" si="23"/>
        <v>47.76022841789645</v>
      </c>
      <c r="I157" s="37">
        <f t="shared" si="24"/>
        <v>904.05768846045839</v>
      </c>
      <c r="J157" s="40">
        <f t="shared" si="30"/>
        <v>-177.33748363146978</v>
      </c>
      <c r="K157" s="37">
        <f t="shared" si="25"/>
        <v>726.72020482898859</v>
      </c>
      <c r="L157" s="37">
        <f t="shared" si="26"/>
        <v>9347956.4986811392</v>
      </c>
      <c r="M157" s="37">
        <f t="shared" si="27"/>
        <v>7514286.917931742</v>
      </c>
      <c r="N157" s="41">
        <f>'jan-apr'!M157</f>
        <v>5061125.5048512546</v>
      </c>
      <c r="O157" s="41">
        <f t="shared" si="29"/>
        <v>2453161.4130804874</v>
      </c>
      <c r="P157" s="4"/>
      <c r="Q157" s="4"/>
      <c r="R157" s="4"/>
    </row>
    <row r="158" spans="1:18" s="34" customFormat="1" x14ac:dyDescent="0.3">
      <c r="A158" s="33">
        <v>928</v>
      </c>
      <c r="B158" s="34" t="s">
        <v>212</v>
      </c>
      <c r="C158" s="36">
        <v>44599</v>
      </c>
      <c r="D158" s="36">
        <v>5035</v>
      </c>
      <c r="E158" s="37">
        <f t="shared" si="21"/>
        <v>8857.7954319761666</v>
      </c>
      <c r="F158" s="38">
        <f t="shared" si="28"/>
        <v>0.68627594352022847</v>
      </c>
      <c r="G158" s="39">
        <f t="shared" si="22"/>
        <v>2429.550568361698</v>
      </c>
      <c r="H158" s="39">
        <f t="shared" si="23"/>
        <v>965.49120827072568</v>
      </c>
      <c r="I158" s="37">
        <f t="shared" si="24"/>
        <v>3395.0417766324235</v>
      </c>
      <c r="J158" s="40">
        <f t="shared" si="30"/>
        <v>-177.33748363146978</v>
      </c>
      <c r="K158" s="37">
        <f t="shared" si="25"/>
        <v>3217.7042930009538</v>
      </c>
      <c r="L158" s="37">
        <f t="shared" si="26"/>
        <v>17094035.345344253</v>
      </c>
      <c r="M158" s="37">
        <f t="shared" si="27"/>
        <v>16201141.115259802</v>
      </c>
      <c r="N158" s="41">
        <f>'jan-apr'!M158</f>
        <v>9564514.5712694433</v>
      </c>
      <c r="O158" s="41">
        <f t="shared" si="29"/>
        <v>6636626.5439903587</v>
      </c>
      <c r="P158" s="4"/>
      <c r="Q158" s="4"/>
      <c r="R158" s="4"/>
    </row>
    <row r="159" spans="1:18" s="34" customFormat="1" x14ac:dyDescent="0.3">
      <c r="A159" s="33">
        <v>929</v>
      </c>
      <c r="B159" s="34" t="s">
        <v>213</v>
      </c>
      <c r="C159" s="36">
        <v>19257</v>
      </c>
      <c r="D159" s="36">
        <v>1832</v>
      </c>
      <c r="E159" s="37">
        <f t="shared" si="21"/>
        <v>10511.46288209607</v>
      </c>
      <c r="F159" s="38">
        <f t="shared" si="28"/>
        <v>0.81439723490870419</v>
      </c>
      <c r="G159" s="39">
        <f t="shared" si="22"/>
        <v>1437.350098289756</v>
      </c>
      <c r="H159" s="39">
        <f t="shared" si="23"/>
        <v>386.70760072875964</v>
      </c>
      <c r="I159" s="37">
        <f t="shared" si="24"/>
        <v>1824.0576990185157</v>
      </c>
      <c r="J159" s="40">
        <f t="shared" si="30"/>
        <v>-177.33748363146978</v>
      </c>
      <c r="K159" s="37">
        <f t="shared" si="25"/>
        <v>1646.720215387046</v>
      </c>
      <c r="L159" s="37">
        <f t="shared" si="26"/>
        <v>3341673.7046019207</v>
      </c>
      <c r="M159" s="37">
        <f t="shared" si="27"/>
        <v>3016791.4345890684</v>
      </c>
      <c r="N159" s="41">
        <f>'jan-apr'!M159</f>
        <v>666906.70848980022</v>
      </c>
      <c r="O159" s="41">
        <f t="shared" si="29"/>
        <v>2349884.7260992681</v>
      </c>
      <c r="P159" s="4"/>
      <c r="Q159" s="4"/>
      <c r="R159" s="4"/>
    </row>
    <row r="160" spans="1:18" s="34" customFormat="1" x14ac:dyDescent="0.3">
      <c r="A160" s="33">
        <v>935</v>
      </c>
      <c r="B160" s="34" t="s">
        <v>214</v>
      </c>
      <c r="C160" s="36">
        <v>15228</v>
      </c>
      <c r="D160" s="36">
        <v>1315</v>
      </c>
      <c r="E160" s="37">
        <f t="shared" si="21"/>
        <v>11580.22813688213</v>
      </c>
      <c r="F160" s="38">
        <f t="shared" si="28"/>
        <v>0.89720202412094552</v>
      </c>
      <c r="G160" s="39">
        <f t="shared" si="22"/>
        <v>796.0909454181201</v>
      </c>
      <c r="H160" s="39">
        <f t="shared" si="23"/>
        <v>12.639761553638708</v>
      </c>
      <c r="I160" s="37">
        <f t="shared" si="24"/>
        <v>808.73070697175876</v>
      </c>
      <c r="J160" s="40">
        <f t="shared" si="30"/>
        <v>-177.33748363146978</v>
      </c>
      <c r="K160" s="37">
        <f t="shared" si="25"/>
        <v>631.39322334028896</v>
      </c>
      <c r="L160" s="37">
        <f t="shared" si="26"/>
        <v>1063480.8796678628</v>
      </c>
      <c r="M160" s="37">
        <f t="shared" si="27"/>
        <v>830282.08869248</v>
      </c>
      <c r="N160" s="41">
        <f>'jan-apr'!M160</f>
        <v>-455913.14319645864</v>
      </c>
      <c r="O160" s="41">
        <f t="shared" si="29"/>
        <v>1286195.2318889387</v>
      </c>
      <c r="P160" s="4"/>
      <c r="Q160" s="4"/>
      <c r="R160" s="4"/>
    </row>
    <row r="161" spans="1:18" s="34" customFormat="1" x14ac:dyDescent="0.3">
      <c r="A161" s="33">
        <v>937</v>
      </c>
      <c r="B161" s="34" t="s">
        <v>215</v>
      </c>
      <c r="C161" s="36">
        <v>34361</v>
      </c>
      <c r="D161" s="36">
        <v>3567</v>
      </c>
      <c r="E161" s="37">
        <f t="shared" si="21"/>
        <v>9633.0249509391651</v>
      </c>
      <c r="F161" s="38">
        <f t="shared" si="28"/>
        <v>0.74633844706941821</v>
      </c>
      <c r="G161" s="39">
        <f t="shared" si="22"/>
        <v>1964.4128569838986</v>
      </c>
      <c r="H161" s="39">
        <f t="shared" si="23"/>
        <v>694.16087663367625</v>
      </c>
      <c r="I161" s="37">
        <f t="shared" si="24"/>
        <v>2658.5737336175748</v>
      </c>
      <c r="J161" s="40">
        <f t="shared" si="30"/>
        <v>-177.33748363146978</v>
      </c>
      <c r="K161" s="37">
        <f t="shared" si="25"/>
        <v>2481.2362499861051</v>
      </c>
      <c r="L161" s="37">
        <f t="shared" si="26"/>
        <v>9483132.5078138895</v>
      </c>
      <c r="M161" s="37">
        <f t="shared" si="27"/>
        <v>8850569.7037004363</v>
      </c>
      <c r="N161" s="41">
        <f>'jan-apr'!M161</f>
        <v>5223722.4976600017</v>
      </c>
      <c r="O161" s="41">
        <f t="shared" si="29"/>
        <v>3626847.2060404345</v>
      </c>
      <c r="P161" s="4"/>
      <c r="Q161" s="4"/>
      <c r="R161" s="4"/>
    </row>
    <row r="162" spans="1:18" s="34" customFormat="1" x14ac:dyDescent="0.3">
      <c r="A162" s="33">
        <v>938</v>
      </c>
      <c r="B162" s="34" t="s">
        <v>216</v>
      </c>
      <c r="C162" s="36">
        <v>14640</v>
      </c>
      <c r="D162" s="36">
        <v>1189</v>
      </c>
      <c r="E162" s="37">
        <f t="shared" si="21"/>
        <v>12312.867956265769</v>
      </c>
      <c r="F162" s="38">
        <f t="shared" si="28"/>
        <v>0.95396480298270847</v>
      </c>
      <c r="G162" s="39">
        <f t="shared" si="22"/>
        <v>356.50705378793646</v>
      </c>
      <c r="H162" s="39">
        <f t="shared" si="23"/>
        <v>0</v>
      </c>
      <c r="I162" s="37">
        <f t="shared" si="24"/>
        <v>356.50705378793646</v>
      </c>
      <c r="J162" s="40">
        <f t="shared" si="30"/>
        <v>-177.33748363146978</v>
      </c>
      <c r="K162" s="37">
        <f t="shared" si="25"/>
        <v>179.16957015646668</v>
      </c>
      <c r="L162" s="37">
        <f t="shared" si="26"/>
        <v>423886.88695385645</v>
      </c>
      <c r="M162" s="37">
        <f t="shared" si="27"/>
        <v>213032.61891603889</v>
      </c>
      <c r="N162" s="41">
        <f>'jan-apr'!M162</f>
        <v>-381681.61768866162</v>
      </c>
      <c r="O162" s="41">
        <f t="shared" si="29"/>
        <v>594714.23660470056</v>
      </c>
      <c r="P162" s="4"/>
      <c r="Q162" s="4"/>
      <c r="R162" s="4"/>
    </row>
    <row r="163" spans="1:18" s="34" customFormat="1" x14ac:dyDescent="0.3">
      <c r="A163" s="33">
        <v>940</v>
      </c>
      <c r="B163" s="34" t="s">
        <v>217</v>
      </c>
      <c r="C163" s="36">
        <v>28033</v>
      </c>
      <c r="D163" s="36">
        <v>1251</v>
      </c>
      <c r="E163" s="37">
        <f t="shared" si="21"/>
        <v>22408.473221422861</v>
      </c>
      <c r="F163" s="38">
        <f t="shared" si="28"/>
        <v>1.7361426125697781</v>
      </c>
      <c r="G163" s="39">
        <f t="shared" si="22"/>
        <v>-5700.8561053063186</v>
      </c>
      <c r="H163" s="39">
        <f t="shared" si="23"/>
        <v>0</v>
      </c>
      <c r="I163" s="37">
        <f t="shared" si="24"/>
        <v>-5700.8561053063186</v>
      </c>
      <c r="J163" s="40">
        <f t="shared" si="30"/>
        <v>-177.33748363146978</v>
      </c>
      <c r="K163" s="37">
        <f t="shared" si="25"/>
        <v>-5878.1935889377883</v>
      </c>
      <c r="L163" s="37">
        <f t="shared" si="26"/>
        <v>-7131770.9877382042</v>
      </c>
      <c r="M163" s="37">
        <f t="shared" si="27"/>
        <v>-7353620.1797611732</v>
      </c>
      <c r="N163" s="41">
        <f>'jan-apr'!M163</f>
        <v>-7926170.1461131331</v>
      </c>
      <c r="O163" s="41">
        <f t="shared" si="29"/>
        <v>572549.96635195985</v>
      </c>
      <c r="P163" s="4"/>
      <c r="Q163" s="4"/>
      <c r="R163" s="4"/>
    </row>
    <row r="164" spans="1:18" s="34" customFormat="1" x14ac:dyDescent="0.3">
      <c r="A164" s="33">
        <v>941</v>
      </c>
      <c r="B164" s="34" t="s">
        <v>218</v>
      </c>
      <c r="C164" s="36">
        <v>47472</v>
      </c>
      <c r="D164" s="36">
        <v>933</v>
      </c>
      <c r="E164" s="37">
        <f t="shared" si="21"/>
        <v>50881.028938906755</v>
      </c>
      <c r="F164" s="38">
        <f t="shared" si="28"/>
        <v>3.9421125053616208</v>
      </c>
      <c r="G164" s="39">
        <f t="shared" si="22"/>
        <v>-22784.389535796654</v>
      </c>
      <c r="H164" s="39">
        <f t="shared" si="23"/>
        <v>0</v>
      </c>
      <c r="I164" s="37">
        <f t="shared" si="24"/>
        <v>-22784.389535796654</v>
      </c>
      <c r="J164" s="40">
        <f t="shared" si="30"/>
        <v>-177.33748363146978</v>
      </c>
      <c r="K164" s="37">
        <f t="shared" si="25"/>
        <v>-22961.727019428123</v>
      </c>
      <c r="L164" s="37">
        <f t="shared" si="26"/>
        <v>-21257835.43689828</v>
      </c>
      <c r="M164" s="37">
        <f t="shared" si="27"/>
        <v>-21423291.309126437</v>
      </c>
      <c r="N164" s="41">
        <f>'jan-apr'!M164</f>
        <v>-20543309.629355356</v>
      </c>
      <c r="O164" s="41">
        <f t="shared" si="29"/>
        <v>-879981.67977108061</v>
      </c>
      <c r="P164" s="4"/>
      <c r="Q164" s="4"/>
      <c r="R164" s="4"/>
    </row>
    <row r="165" spans="1:18" s="34" customFormat="1" x14ac:dyDescent="0.3">
      <c r="A165" s="33">
        <v>1001</v>
      </c>
      <c r="B165" s="34" t="s">
        <v>219</v>
      </c>
      <c r="C165" s="36">
        <v>1046110</v>
      </c>
      <c r="D165" s="36">
        <v>87446</v>
      </c>
      <c r="E165" s="37">
        <f t="shared" si="21"/>
        <v>11962.925691283765</v>
      </c>
      <c r="F165" s="38">
        <f t="shared" si="28"/>
        <v>0.92685230530510598</v>
      </c>
      <c r="G165" s="39">
        <f t="shared" si="22"/>
        <v>566.47241277713908</v>
      </c>
      <c r="H165" s="39">
        <f t="shared" si="23"/>
        <v>0</v>
      </c>
      <c r="I165" s="37">
        <f t="shared" si="24"/>
        <v>566.47241277713908</v>
      </c>
      <c r="J165" s="40">
        <f t="shared" si="30"/>
        <v>-177.33748363146978</v>
      </c>
      <c r="K165" s="37">
        <f t="shared" si="25"/>
        <v>389.13492914566928</v>
      </c>
      <c r="L165" s="37">
        <f t="shared" si="26"/>
        <v>49535746.607709706</v>
      </c>
      <c r="M165" s="37">
        <f t="shared" si="27"/>
        <v>34028293.014072195</v>
      </c>
      <c r="N165" s="41">
        <f>'jan-apr'!M165</f>
        <v>18969266.828929603</v>
      </c>
      <c r="O165" s="41">
        <f t="shared" si="29"/>
        <v>15059026.185142592</v>
      </c>
      <c r="P165" s="4"/>
      <c r="Q165" s="4"/>
      <c r="R165" s="4"/>
    </row>
    <row r="166" spans="1:18" s="34" customFormat="1" x14ac:dyDescent="0.3">
      <c r="A166" s="33">
        <v>1002</v>
      </c>
      <c r="B166" s="34" t="s">
        <v>220</v>
      </c>
      <c r="C166" s="36">
        <v>162033</v>
      </c>
      <c r="D166" s="36">
        <v>15437</v>
      </c>
      <c r="E166" s="37">
        <f t="shared" si="21"/>
        <v>10496.404741853987</v>
      </c>
      <c r="F166" s="38">
        <f t="shared" si="28"/>
        <v>0.813230574481552</v>
      </c>
      <c r="G166" s="39">
        <f t="shared" si="22"/>
        <v>1446.3849824350057</v>
      </c>
      <c r="H166" s="39">
        <f t="shared" si="23"/>
        <v>391.97794981348869</v>
      </c>
      <c r="I166" s="37">
        <f t="shared" si="24"/>
        <v>1838.3629322484944</v>
      </c>
      <c r="J166" s="40">
        <f t="shared" si="30"/>
        <v>-177.33748363146978</v>
      </c>
      <c r="K166" s="37">
        <f t="shared" si="25"/>
        <v>1661.0254486170247</v>
      </c>
      <c r="L166" s="37">
        <f t="shared" si="26"/>
        <v>28378808.585120007</v>
      </c>
      <c r="M166" s="37">
        <f t="shared" si="27"/>
        <v>25641249.850301012</v>
      </c>
      <c r="N166" s="41">
        <f>'jan-apr'!M166</f>
        <v>15838410.722281311</v>
      </c>
      <c r="O166" s="41">
        <f t="shared" si="29"/>
        <v>9802839.1280197017</v>
      </c>
      <c r="P166" s="4"/>
      <c r="Q166" s="4"/>
      <c r="R166" s="4"/>
    </row>
    <row r="167" spans="1:18" s="34" customFormat="1" x14ac:dyDescent="0.3">
      <c r="A167" s="33">
        <v>1003</v>
      </c>
      <c r="B167" s="34" t="s">
        <v>221</v>
      </c>
      <c r="C167" s="36">
        <v>103782</v>
      </c>
      <c r="D167" s="36">
        <v>9596</v>
      </c>
      <c r="E167" s="37">
        <f t="shared" si="21"/>
        <v>10815.131304710296</v>
      </c>
      <c r="F167" s="38">
        <f t="shared" si="28"/>
        <v>0.83792457134893883</v>
      </c>
      <c r="G167" s="39">
        <f t="shared" si="22"/>
        <v>1255.1490447212202</v>
      </c>
      <c r="H167" s="39">
        <f t="shared" si="23"/>
        <v>280.42365281378051</v>
      </c>
      <c r="I167" s="37">
        <f t="shared" si="24"/>
        <v>1535.5726975350008</v>
      </c>
      <c r="J167" s="40">
        <f t="shared" si="30"/>
        <v>-177.33748363146978</v>
      </c>
      <c r="K167" s="37">
        <f t="shared" si="25"/>
        <v>1358.2352139035311</v>
      </c>
      <c r="L167" s="37">
        <f t="shared" si="26"/>
        <v>14735355.605545867</v>
      </c>
      <c r="M167" s="37">
        <f t="shared" si="27"/>
        <v>13033625.112618284</v>
      </c>
      <c r="N167" s="41">
        <f>'jan-apr'!M167</f>
        <v>6834577.7509238524</v>
      </c>
      <c r="O167" s="41">
        <f t="shared" si="29"/>
        <v>6199047.3616944319</v>
      </c>
      <c r="P167" s="4"/>
      <c r="Q167" s="4"/>
      <c r="R167" s="4"/>
    </row>
    <row r="168" spans="1:18" s="34" customFormat="1" x14ac:dyDescent="0.3">
      <c r="A168" s="33">
        <v>1004</v>
      </c>
      <c r="B168" s="34" t="s">
        <v>222</v>
      </c>
      <c r="C168" s="36">
        <v>108054</v>
      </c>
      <c r="D168" s="36">
        <v>9069</v>
      </c>
      <c r="E168" s="37">
        <f t="shared" si="21"/>
        <v>11914.654316903738</v>
      </c>
      <c r="F168" s="38">
        <f t="shared" si="28"/>
        <v>0.92311238116121774</v>
      </c>
      <c r="G168" s="39">
        <f t="shared" si="22"/>
        <v>595.43523740515514</v>
      </c>
      <c r="H168" s="39">
        <f t="shared" si="23"/>
        <v>0</v>
      </c>
      <c r="I168" s="37">
        <f t="shared" si="24"/>
        <v>595.43523740515514</v>
      </c>
      <c r="J168" s="40">
        <f t="shared" si="30"/>
        <v>-177.33748363146978</v>
      </c>
      <c r="K168" s="37">
        <f t="shared" si="25"/>
        <v>418.09775377368533</v>
      </c>
      <c r="L168" s="37">
        <f t="shared" si="26"/>
        <v>5400002.1680273516</v>
      </c>
      <c r="M168" s="37">
        <f t="shared" si="27"/>
        <v>3791728.5289735524</v>
      </c>
      <c r="N168" s="41">
        <f>'jan-apr'!M168</f>
        <v>1714711.8664268558</v>
      </c>
      <c r="O168" s="41">
        <f t="shared" si="29"/>
        <v>2077016.6625466966</v>
      </c>
      <c r="P168" s="4"/>
      <c r="Q168" s="4"/>
      <c r="R168" s="4"/>
    </row>
    <row r="169" spans="1:18" s="34" customFormat="1" x14ac:dyDescent="0.3">
      <c r="A169" s="33">
        <v>1014</v>
      </c>
      <c r="B169" s="34" t="s">
        <v>223</v>
      </c>
      <c r="C169" s="36">
        <v>136890</v>
      </c>
      <c r="D169" s="36">
        <v>14095</v>
      </c>
      <c r="E169" s="37">
        <f t="shared" si="21"/>
        <v>9711.9545938275987</v>
      </c>
      <c r="F169" s="38">
        <f t="shared" si="28"/>
        <v>0.75245368370600074</v>
      </c>
      <c r="G169" s="39">
        <f t="shared" si="22"/>
        <v>1917.0550712508384</v>
      </c>
      <c r="H169" s="39">
        <f t="shared" si="23"/>
        <v>666.5355016227245</v>
      </c>
      <c r="I169" s="37">
        <f t="shared" si="24"/>
        <v>2583.5905728735629</v>
      </c>
      <c r="J169" s="40">
        <f t="shared" si="30"/>
        <v>-177.33748363146978</v>
      </c>
      <c r="K169" s="37">
        <f t="shared" si="25"/>
        <v>2406.2530892420932</v>
      </c>
      <c r="L169" s="37">
        <f t="shared" si="26"/>
        <v>36415709.12465287</v>
      </c>
      <c r="M169" s="37">
        <f t="shared" si="27"/>
        <v>33916137.292867303</v>
      </c>
      <c r="N169" s="41">
        <f>'jan-apr'!M169</f>
        <v>17717570.284417648</v>
      </c>
      <c r="O169" s="41">
        <f t="shared" si="29"/>
        <v>16198567.008449655</v>
      </c>
      <c r="P169" s="4"/>
      <c r="Q169" s="4"/>
      <c r="R169" s="4"/>
    </row>
    <row r="170" spans="1:18" s="34" customFormat="1" x14ac:dyDescent="0.3">
      <c r="A170" s="33">
        <v>1017</v>
      </c>
      <c r="B170" s="34" t="s">
        <v>224</v>
      </c>
      <c r="C170" s="36">
        <v>57291</v>
      </c>
      <c r="D170" s="36">
        <v>6354</v>
      </c>
      <c r="E170" s="37">
        <f t="shared" si="21"/>
        <v>9016.525023607177</v>
      </c>
      <c r="F170" s="38">
        <f t="shared" si="28"/>
        <v>0.69857384553181845</v>
      </c>
      <c r="G170" s="39">
        <f t="shared" si="22"/>
        <v>2334.3128133830915</v>
      </c>
      <c r="H170" s="39">
        <f t="shared" si="23"/>
        <v>909.93585119987199</v>
      </c>
      <c r="I170" s="37">
        <f t="shared" si="24"/>
        <v>3244.2486645829636</v>
      </c>
      <c r="J170" s="40">
        <f t="shared" si="30"/>
        <v>-177.33748363146978</v>
      </c>
      <c r="K170" s="37">
        <f t="shared" si="25"/>
        <v>3066.9111809514939</v>
      </c>
      <c r="L170" s="37">
        <f t="shared" si="26"/>
        <v>20613956.014760152</v>
      </c>
      <c r="M170" s="37">
        <f t="shared" si="27"/>
        <v>19487153.643765792</v>
      </c>
      <c r="N170" s="41">
        <f>'jan-apr'!M170</f>
        <v>11731561.059750956</v>
      </c>
      <c r="O170" s="41">
        <f t="shared" si="29"/>
        <v>7755592.5840148367</v>
      </c>
      <c r="P170" s="4"/>
      <c r="Q170" s="4"/>
      <c r="R170" s="4"/>
    </row>
    <row r="171" spans="1:18" s="34" customFormat="1" x14ac:dyDescent="0.3">
      <c r="A171" s="33">
        <v>1018</v>
      </c>
      <c r="B171" s="34" t="s">
        <v>225</v>
      </c>
      <c r="C171" s="36">
        <v>126413</v>
      </c>
      <c r="D171" s="36">
        <v>11217</v>
      </c>
      <c r="E171" s="37">
        <f t="shared" si="21"/>
        <v>11269.769100472497</v>
      </c>
      <c r="F171" s="38">
        <f t="shared" si="28"/>
        <v>0.8731485708917972</v>
      </c>
      <c r="G171" s="39">
        <f t="shared" si="22"/>
        <v>982.36636726389986</v>
      </c>
      <c r="H171" s="39">
        <f t="shared" si="23"/>
        <v>121.30042429701024</v>
      </c>
      <c r="I171" s="37">
        <f t="shared" si="24"/>
        <v>1103.66679156091</v>
      </c>
      <c r="J171" s="40">
        <f t="shared" si="30"/>
        <v>-177.33748363146978</v>
      </c>
      <c r="K171" s="37">
        <f t="shared" si="25"/>
        <v>926.32930792944023</v>
      </c>
      <c r="L171" s="37">
        <f t="shared" si="26"/>
        <v>12379830.400938729</v>
      </c>
      <c r="M171" s="37">
        <f t="shared" si="27"/>
        <v>10390635.847044531</v>
      </c>
      <c r="N171" s="41">
        <f>'jan-apr'!M171</f>
        <v>6603386.0965103023</v>
      </c>
      <c r="O171" s="41">
        <f t="shared" si="29"/>
        <v>3787249.750534229</v>
      </c>
      <c r="P171" s="4"/>
      <c r="Q171" s="4"/>
      <c r="R171" s="4"/>
    </row>
    <row r="172" spans="1:18" s="34" customFormat="1" x14ac:dyDescent="0.3">
      <c r="A172" s="33">
        <v>1021</v>
      </c>
      <c r="B172" s="34" t="s">
        <v>226</v>
      </c>
      <c r="C172" s="36">
        <v>24001</v>
      </c>
      <c r="D172" s="36">
        <v>2294</v>
      </c>
      <c r="E172" s="37">
        <f t="shared" si="21"/>
        <v>10462.510897994769</v>
      </c>
      <c r="F172" s="38">
        <f t="shared" si="28"/>
        <v>0.81060457912495998</v>
      </c>
      <c r="G172" s="39">
        <f t="shared" si="22"/>
        <v>1466.7212887505364</v>
      </c>
      <c r="H172" s="39">
        <f t="shared" si="23"/>
        <v>403.84079516421485</v>
      </c>
      <c r="I172" s="37">
        <f t="shared" si="24"/>
        <v>1870.5620839147512</v>
      </c>
      <c r="J172" s="40">
        <f t="shared" si="30"/>
        <v>-177.33748363146978</v>
      </c>
      <c r="K172" s="37">
        <f t="shared" si="25"/>
        <v>1693.2246002832815</v>
      </c>
      <c r="L172" s="37">
        <f t="shared" si="26"/>
        <v>4291069.4205004396</v>
      </c>
      <c r="M172" s="37">
        <f t="shared" si="27"/>
        <v>3884257.2330498477</v>
      </c>
      <c r="N172" s="41">
        <f>'jan-apr'!M172</f>
        <v>1290313.9079428217</v>
      </c>
      <c r="O172" s="41">
        <f t="shared" si="29"/>
        <v>2593943.3251070259</v>
      </c>
      <c r="P172" s="4"/>
      <c r="Q172" s="4"/>
      <c r="R172" s="4"/>
    </row>
    <row r="173" spans="1:18" s="34" customFormat="1" x14ac:dyDescent="0.3">
      <c r="A173" s="33">
        <v>1026</v>
      </c>
      <c r="B173" s="34" t="s">
        <v>227</v>
      </c>
      <c r="C173" s="36">
        <v>22520</v>
      </c>
      <c r="D173" s="36">
        <v>925</v>
      </c>
      <c r="E173" s="37">
        <f t="shared" si="21"/>
        <v>24345.945945945947</v>
      </c>
      <c r="F173" s="38">
        <f t="shared" si="28"/>
        <v>1.8862523020831368</v>
      </c>
      <c r="G173" s="39">
        <f t="shared" si="22"/>
        <v>-6863.3397400201702</v>
      </c>
      <c r="H173" s="39">
        <f t="shared" si="23"/>
        <v>0</v>
      </c>
      <c r="I173" s="37">
        <f t="shared" si="24"/>
        <v>-6863.3397400201702</v>
      </c>
      <c r="J173" s="40">
        <f t="shared" si="30"/>
        <v>-177.33748363146978</v>
      </c>
      <c r="K173" s="37">
        <f t="shared" si="25"/>
        <v>-7040.6772236516399</v>
      </c>
      <c r="L173" s="37">
        <f t="shared" si="26"/>
        <v>-6348589.2595186578</v>
      </c>
      <c r="M173" s="37">
        <f t="shared" si="27"/>
        <v>-6512626.4318777667</v>
      </c>
      <c r="N173" s="41">
        <f>'jan-apr'!M173</f>
        <v>-7233091.7547199419</v>
      </c>
      <c r="O173" s="41">
        <f t="shared" si="29"/>
        <v>720465.32284217514</v>
      </c>
      <c r="P173" s="4"/>
      <c r="Q173" s="4"/>
      <c r="R173" s="4"/>
    </row>
    <row r="174" spans="1:18" s="34" customFormat="1" x14ac:dyDescent="0.3">
      <c r="A174" s="33">
        <v>1027</v>
      </c>
      <c r="B174" s="34" t="s">
        <v>228</v>
      </c>
      <c r="C174" s="36">
        <v>16777</v>
      </c>
      <c r="D174" s="36">
        <v>1750</v>
      </c>
      <c r="E174" s="37">
        <f t="shared" si="21"/>
        <v>9586.8571428571431</v>
      </c>
      <c r="F174" s="38">
        <f t="shared" si="28"/>
        <v>0.74276150105671468</v>
      </c>
      <c r="G174" s="39">
        <f t="shared" si="22"/>
        <v>1992.1135418331119</v>
      </c>
      <c r="H174" s="39">
        <f t="shared" si="23"/>
        <v>710.31960946238394</v>
      </c>
      <c r="I174" s="37">
        <f t="shared" si="24"/>
        <v>2702.4331512954959</v>
      </c>
      <c r="J174" s="40">
        <f t="shared" si="30"/>
        <v>-177.33748363146978</v>
      </c>
      <c r="K174" s="37">
        <f t="shared" si="25"/>
        <v>2525.0956676640262</v>
      </c>
      <c r="L174" s="37">
        <f t="shared" si="26"/>
        <v>4729258.0147671178</v>
      </c>
      <c r="M174" s="37">
        <f t="shared" si="27"/>
        <v>4418917.4184120456</v>
      </c>
      <c r="N174" s="41">
        <f>'jan-apr'!M174</f>
        <v>2451600.4964690218</v>
      </c>
      <c r="O174" s="41">
        <f t="shared" si="29"/>
        <v>1967316.9219430238</v>
      </c>
      <c r="P174" s="4"/>
      <c r="Q174" s="4"/>
      <c r="R174" s="4"/>
    </row>
    <row r="175" spans="1:18" s="34" customFormat="1" x14ac:dyDescent="0.3">
      <c r="A175" s="33">
        <v>1029</v>
      </c>
      <c r="B175" s="34" t="s">
        <v>229</v>
      </c>
      <c r="C175" s="36">
        <v>46725</v>
      </c>
      <c r="D175" s="36">
        <v>4880</v>
      </c>
      <c r="E175" s="37">
        <f t="shared" si="21"/>
        <v>9574.7950819672133</v>
      </c>
      <c r="F175" s="38">
        <f t="shared" si="28"/>
        <v>0.74182696804772785</v>
      </c>
      <c r="G175" s="39">
        <f t="shared" si="22"/>
        <v>1999.3507783670698</v>
      </c>
      <c r="H175" s="39">
        <f t="shared" si="23"/>
        <v>714.54133077385939</v>
      </c>
      <c r="I175" s="37">
        <f t="shared" si="24"/>
        <v>2713.8921091409293</v>
      </c>
      <c r="J175" s="40">
        <f t="shared" si="30"/>
        <v>-177.33748363146978</v>
      </c>
      <c r="K175" s="37">
        <f t="shared" si="25"/>
        <v>2536.5546255094596</v>
      </c>
      <c r="L175" s="37">
        <f t="shared" si="26"/>
        <v>13243793.492607735</v>
      </c>
      <c r="M175" s="37">
        <f t="shared" si="27"/>
        <v>12378386.572486162</v>
      </c>
      <c r="N175" s="41">
        <f>'jan-apr'!M175</f>
        <v>8366087.9558679014</v>
      </c>
      <c r="O175" s="41">
        <f t="shared" si="29"/>
        <v>4012298.6166182607</v>
      </c>
      <c r="P175" s="4"/>
      <c r="Q175" s="4"/>
      <c r="R175" s="4"/>
    </row>
    <row r="176" spans="1:18" s="34" customFormat="1" x14ac:dyDescent="0.3">
      <c r="A176" s="33">
        <v>1032</v>
      </c>
      <c r="B176" s="34" t="s">
        <v>230</v>
      </c>
      <c r="C176" s="36">
        <v>78077</v>
      </c>
      <c r="D176" s="36">
        <v>8335</v>
      </c>
      <c r="E176" s="37">
        <f t="shared" si="21"/>
        <v>9367.3665266946609</v>
      </c>
      <c r="F176" s="38">
        <f t="shared" si="28"/>
        <v>0.72575601353360331</v>
      </c>
      <c r="G176" s="39">
        <f t="shared" si="22"/>
        <v>2123.8079115306014</v>
      </c>
      <c r="H176" s="39">
        <f t="shared" si="23"/>
        <v>787.14132511925266</v>
      </c>
      <c r="I176" s="37">
        <f t="shared" si="24"/>
        <v>2910.9492366498539</v>
      </c>
      <c r="J176" s="40">
        <f t="shared" si="30"/>
        <v>-177.33748363146978</v>
      </c>
      <c r="K176" s="37">
        <f t="shared" si="25"/>
        <v>2733.6117530183842</v>
      </c>
      <c r="L176" s="37">
        <f t="shared" si="26"/>
        <v>24262761.887476534</v>
      </c>
      <c r="M176" s="37">
        <f t="shared" si="27"/>
        <v>22784653.961408231</v>
      </c>
      <c r="N176" s="41">
        <f>'jan-apr'!M176</f>
        <v>13177031.221753884</v>
      </c>
      <c r="O176" s="41">
        <f t="shared" si="29"/>
        <v>9607622.7396543473</v>
      </c>
      <c r="P176" s="4"/>
      <c r="Q176" s="4"/>
      <c r="R176" s="4"/>
    </row>
    <row r="177" spans="1:18" s="34" customFormat="1" x14ac:dyDescent="0.3">
      <c r="A177" s="33">
        <v>1034</v>
      </c>
      <c r="B177" s="34" t="s">
        <v>231</v>
      </c>
      <c r="C177" s="36">
        <v>16713</v>
      </c>
      <c r="D177" s="36">
        <v>1693</v>
      </c>
      <c r="E177" s="37">
        <f t="shared" si="21"/>
        <v>9871.8251624335498</v>
      </c>
      <c r="F177" s="38">
        <f t="shared" si="28"/>
        <v>0.76483998525854036</v>
      </c>
      <c r="G177" s="39">
        <f t="shared" si="22"/>
        <v>1821.1327300872679</v>
      </c>
      <c r="H177" s="39">
        <f t="shared" si="23"/>
        <v>610.58080261064151</v>
      </c>
      <c r="I177" s="37">
        <f t="shared" si="24"/>
        <v>2431.7135326979096</v>
      </c>
      <c r="J177" s="40">
        <f t="shared" si="30"/>
        <v>-177.33748363146978</v>
      </c>
      <c r="K177" s="37">
        <f t="shared" si="25"/>
        <v>2254.3760490664399</v>
      </c>
      <c r="L177" s="37">
        <f t="shared" si="26"/>
        <v>4116891.0108575611</v>
      </c>
      <c r="M177" s="37">
        <f t="shared" si="27"/>
        <v>3816658.6510694828</v>
      </c>
      <c r="N177" s="41">
        <f>'jan-apr'!M177</f>
        <v>2276030.708869746</v>
      </c>
      <c r="O177" s="41">
        <f t="shared" si="29"/>
        <v>1540627.9421997368</v>
      </c>
      <c r="P177" s="4"/>
      <c r="Q177" s="4"/>
      <c r="R177" s="4"/>
    </row>
    <row r="178" spans="1:18" s="34" customFormat="1" x14ac:dyDescent="0.3">
      <c r="A178" s="33">
        <v>1037</v>
      </c>
      <c r="B178" s="34" t="s">
        <v>232</v>
      </c>
      <c r="C178" s="36">
        <v>76199</v>
      </c>
      <c r="D178" s="36">
        <v>5948</v>
      </c>
      <c r="E178" s="37">
        <f t="shared" si="21"/>
        <v>12810.860793544049</v>
      </c>
      <c r="F178" s="38">
        <f t="shared" si="28"/>
        <v>0.99254782365574523</v>
      </c>
      <c r="G178" s="39">
        <f t="shared" si="22"/>
        <v>57.71135142096864</v>
      </c>
      <c r="H178" s="39">
        <f t="shared" si="23"/>
        <v>0</v>
      </c>
      <c r="I178" s="37">
        <f t="shared" si="24"/>
        <v>57.71135142096864</v>
      </c>
      <c r="J178" s="40">
        <f t="shared" si="30"/>
        <v>-177.33748363146978</v>
      </c>
      <c r="K178" s="37">
        <f t="shared" si="25"/>
        <v>-119.62613221050114</v>
      </c>
      <c r="L178" s="37">
        <f t="shared" si="26"/>
        <v>343267.11825192149</v>
      </c>
      <c r="M178" s="37">
        <f t="shared" si="27"/>
        <v>-711536.23438806075</v>
      </c>
      <c r="N178" s="41">
        <f>'jan-apr'!M178</f>
        <v>-4606989.7914315853</v>
      </c>
      <c r="O178" s="41">
        <f t="shared" si="29"/>
        <v>3895453.5570435245</v>
      </c>
      <c r="P178" s="4"/>
      <c r="Q178" s="4"/>
      <c r="R178" s="4"/>
    </row>
    <row r="179" spans="1:18" s="34" customFormat="1" x14ac:dyDescent="0.3">
      <c r="A179" s="33">
        <v>1046</v>
      </c>
      <c r="B179" s="34" t="s">
        <v>233</v>
      </c>
      <c r="C179" s="36">
        <v>58824</v>
      </c>
      <c r="D179" s="36">
        <v>1838</v>
      </c>
      <c r="E179" s="37">
        <f t="shared" si="21"/>
        <v>32004.352557127313</v>
      </c>
      <c r="F179" s="38">
        <f t="shared" si="28"/>
        <v>2.4796031265983389</v>
      </c>
      <c r="G179" s="39">
        <f t="shared" si="22"/>
        <v>-11458.383706728988</v>
      </c>
      <c r="H179" s="39">
        <f t="shared" si="23"/>
        <v>0</v>
      </c>
      <c r="I179" s="37">
        <f t="shared" si="24"/>
        <v>-11458.383706728988</v>
      </c>
      <c r="J179" s="40">
        <f t="shared" si="30"/>
        <v>-177.33748363146978</v>
      </c>
      <c r="K179" s="37">
        <f t="shared" si="25"/>
        <v>-11635.721190360458</v>
      </c>
      <c r="L179" s="37">
        <f t="shared" si="26"/>
        <v>-21060509.252967879</v>
      </c>
      <c r="M179" s="37">
        <f t="shared" si="27"/>
        <v>-21386455.547882523</v>
      </c>
      <c r="N179" s="41">
        <f>'jan-apr'!M179</f>
        <v>-20720256.697486762</v>
      </c>
      <c r="O179" s="41">
        <f t="shared" si="29"/>
        <v>-666198.85039576143</v>
      </c>
      <c r="P179" s="4"/>
      <c r="Q179" s="4"/>
      <c r="R179" s="4"/>
    </row>
    <row r="180" spans="1:18" s="34" customFormat="1" x14ac:dyDescent="0.3">
      <c r="A180" s="33">
        <v>1101</v>
      </c>
      <c r="B180" s="34" t="s">
        <v>234</v>
      </c>
      <c r="C180" s="36">
        <v>192903</v>
      </c>
      <c r="D180" s="36">
        <v>14916</v>
      </c>
      <c r="E180" s="37">
        <f t="shared" si="21"/>
        <v>12932.622687047466</v>
      </c>
      <c r="F180" s="38">
        <f t="shared" si="28"/>
        <v>1.0019815771207679</v>
      </c>
      <c r="G180" s="39">
        <f t="shared" si="22"/>
        <v>-15.345784681081568</v>
      </c>
      <c r="H180" s="39">
        <f t="shared" si="23"/>
        <v>0</v>
      </c>
      <c r="I180" s="37">
        <f t="shared" si="24"/>
        <v>-15.345784681081568</v>
      </c>
      <c r="J180" s="40">
        <f t="shared" si="30"/>
        <v>-177.33748363146978</v>
      </c>
      <c r="K180" s="37">
        <f t="shared" si="25"/>
        <v>-192.68326831255135</v>
      </c>
      <c r="L180" s="37">
        <f t="shared" si="26"/>
        <v>-228897.72430301266</v>
      </c>
      <c r="M180" s="37">
        <f t="shared" si="27"/>
        <v>-2874063.6301500159</v>
      </c>
      <c r="N180" s="41">
        <f>'jan-apr'!M180</f>
        <v>-2651427.257732607</v>
      </c>
      <c r="O180" s="41">
        <f t="shared" si="29"/>
        <v>-222636.37241740897</v>
      </c>
      <c r="P180" s="4"/>
      <c r="Q180" s="4"/>
      <c r="R180" s="4"/>
    </row>
    <row r="181" spans="1:18" s="34" customFormat="1" x14ac:dyDescent="0.3">
      <c r="A181" s="33">
        <v>1102</v>
      </c>
      <c r="B181" s="34" t="s">
        <v>235</v>
      </c>
      <c r="C181" s="36">
        <v>1078246</v>
      </c>
      <c r="D181" s="36">
        <v>73624</v>
      </c>
      <c r="E181" s="37">
        <f t="shared" si="21"/>
        <v>14645.305878517875</v>
      </c>
      <c r="F181" s="38">
        <f t="shared" si="28"/>
        <v>1.1346752346119486</v>
      </c>
      <c r="G181" s="39">
        <f t="shared" si="22"/>
        <v>-1042.9556995633268</v>
      </c>
      <c r="H181" s="39">
        <f t="shared" si="23"/>
        <v>0</v>
      </c>
      <c r="I181" s="37">
        <f t="shared" si="24"/>
        <v>-1042.9556995633268</v>
      </c>
      <c r="J181" s="40">
        <f t="shared" si="30"/>
        <v>-177.33748363146978</v>
      </c>
      <c r="K181" s="37">
        <f t="shared" si="25"/>
        <v>-1220.2931831947965</v>
      </c>
      <c r="L181" s="37">
        <f t="shared" si="26"/>
        <v>-76786570.424650371</v>
      </c>
      <c r="M181" s="37">
        <f t="shared" si="27"/>
        <v>-89842865.319533691</v>
      </c>
      <c r="N181" s="41">
        <f>'jan-apr'!M181</f>
        <v>-52533900.269730881</v>
      </c>
      <c r="O181" s="41">
        <f t="shared" si="29"/>
        <v>-37308965.04980281</v>
      </c>
      <c r="P181" s="4"/>
      <c r="Q181" s="4"/>
      <c r="R181" s="4"/>
    </row>
    <row r="182" spans="1:18" s="34" customFormat="1" x14ac:dyDescent="0.3">
      <c r="A182" s="33">
        <v>1103</v>
      </c>
      <c r="B182" s="34" t="s">
        <v>236</v>
      </c>
      <c r="C182" s="36">
        <v>2435575</v>
      </c>
      <c r="D182" s="36">
        <v>132102</v>
      </c>
      <c r="E182" s="37">
        <f t="shared" si="21"/>
        <v>18437.078923861864</v>
      </c>
      <c r="F182" s="38">
        <f t="shared" si="28"/>
        <v>1.4284506603701688</v>
      </c>
      <c r="G182" s="39">
        <f t="shared" si="22"/>
        <v>-3318.0195267697204</v>
      </c>
      <c r="H182" s="39">
        <f t="shared" si="23"/>
        <v>0</v>
      </c>
      <c r="I182" s="37">
        <f t="shared" si="24"/>
        <v>-3318.0195267697204</v>
      </c>
      <c r="J182" s="40">
        <f t="shared" si="30"/>
        <v>-177.33748363146978</v>
      </c>
      <c r="K182" s="37">
        <f t="shared" si="25"/>
        <v>-3495.3570104011901</v>
      </c>
      <c r="L182" s="37">
        <f t="shared" si="26"/>
        <v>-438317015.52533358</v>
      </c>
      <c r="M182" s="37">
        <f t="shared" si="27"/>
        <v>-461743651.78801799</v>
      </c>
      <c r="N182" s="41">
        <f>'jan-apr'!M182</f>
        <v>-263021509.38596094</v>
      </c>
      <c r="O182" s="41">
        <f t="shared" si="29"/>
        <v>-198722142.40205705</v>
      </c>
      <c r="P182" s="4"/>
      <c r="Q182" s="4"/>
      <c r="R182" s="4"/>
    </row>
    <row r="183" spans="1:18" s="34" customFormat="1" x14ac:dyDescent="0.3">
      <c r="A183" s="33">
        <v>1106</v>
      </c>
      <c r="B183" s="34" t="s">
        <v>237</v>
      </c>
      <c r="C183" s="36">
        <v>458857</v>
      </c>
      <c r="D183" s="36">
        <v>36538</v>
      </c>
      <c r="E183" s="37">
        <f t="shared" si="21"/>
        <v>12558.350210739503</v>
      </c>
      <c r="F183" s="38">
        <f t="shared" si="28"/>
        <v>0.97298404621317103</v>
      </c>
      <c r="G183" s="39">
        <f t="shared" si="22"/>
        <v>209.21770110369579</v>
      </c>
      <c r="H183" s="39">
        <f t="shared" si="23"/>
        <v>0</v>
      </c>
      <c r="I183" s="37">
        <f t="shared" si="24"/>
        <v>209.21770110369579</v>
      </c>
      <c r="J183" s="40">
        <f t="shared" si="30"/>
        <v>-177.33748363146978</v>
      </c>
      <c r="K183" s="37">
        <f t="shared" si="25"/>
        <v>31.880217472226008</v>
      </c>
      <c r="L183" s="37">
        <f t="shared" si="26"/>
        <v>7644396.3629268371</v>
      </c>
      <c r="M183" s="37">
        <f t="shared" si="27"/>
        <v>1164839.3860001939</v>
      </c>
      <c r="N183" s="41">
        <f>'jan-apr'!M183</f>
        <v>368312.07139754243</v>
      </c>
      <c r="O183" s="41">
        <f t="shared" si="29"/>
        <v>796527.3146026514</v>
      </c>
      <c r="P183" s="4"/>
      <c r="Q183" s="4"/>
      <c r="R183" s="4"/>
    </row>
    <row r="184" spans="1:18" s="34" customFormat="1" x14ac:dyDescent="0.3">
      <c r="A184" s="33">
        <v>1111</v>
      </c>
      <c r="B184" s="34" t="s">
        <v>238</v>
      </c>
      <c r="C184" s="36">
        <v>36578</v>
      </c>
      <c r="D184" s="36">
        <v>3309</v>
      </c>
      <c r="E184" s="37">
        <f t="shared" si="21"/>
        <v>11054.094892716834</v>
      </c>
      <c r="F184" s="38">
        <f t="shared" si="28"/>
        <v>0.85643876746981029</v>
      </c>
      <c r="G184" s="39">
        <f t="shared" si="22"/>
        <v>1111.7708919172976</v>
      </c>
      <c r="H184" s="39">
        <f t="shared" si="23"/>
        <v>196.78639701149223</v>
      </c>
      <c r="I184" s="37">
        <f t="shared" si="24"/>
        <v>1308.5572889287898</v>
      </c>
      <c r="J184" s="40">
        <f t="shared" si="30"/>
        <v>-177.33748363146978</v>
      </c>
      <c r="K184" s="37">
        <f t="shared" si="25"/>
        <v>1131.2198052973201</v>
      </c>
      <c r="L184" s="37">
        <f t="shared" si="26"/>
        <v>4330016.0690653659</v>
      </c>
      <c r="M184" s="37">
        <f t="shared" si="27"/>
        <v>3743206.3357288325</v>
      </c>
      <c r="N184" s="41">
        <f>'jan-apr'!M184</f>
        <v>1585238.1958948539</v>
      </c>
      <c r="O184" s="41">
        <f t="shared" si="29"/>
        <v>2157968.1398339784</v>
      </c>
      <c r="P184" s="4"/>
      <c r="Q184" s="4"/>
      <c r="R184" s="4"/>
    </row>
    <row r="185" spans="1:18" s="34" customFormat="1" x14ac:dyDescent="0.3">
      <c r="A185" s="33">
        <v>1112</v>
      </c>
      <c r="B185" s="34" t="s">
        <v>239</v>
      </c>
      <c r="C185" s="36">
        <v>32997</v>
      </c>
      <c r="D185" s="36">
        <v>3247</v>
      </c>
      <c r="E185" s="37">
        <f t="shared" si="21"/>
        <v>10162.303664921466</v>
      </c>
      <c r="F185" s="38">
        <f t="shared" si="28"/>
        <v>0.78734540547264931</v>
      </c>
      <c r="G185" s="39">
        <f t="shared" si="22"/>
        <v>1646.8456285945178</v>
      </c>
      <c r="H185" s="39">
        <f t="shared" si="23"/>
        <v>508.9133267398708</v>
      </c>
      <c r="I185" s="37">
        <f t="shared" si="24"/>
        <v>2155.7589553343887</v>
      </c>
      <c r="J185" s="40">
        <f t="shared" si="30"/>
        <v>-177.33748363146978</v>
      </c>
      <c r="K185" s="37">
        <f t="shared" si="25"/>
        <v>1978.421471702919</v>
      </c>
      <c r="L185" s="37">
        <f t="shared" si="26"/>
        <v>6999749.3279707599</v>
      </c>
      <c r="M185" s="37">
        <f t="shared" si="27"/>
        <v>6423934.5186193781</v>
      </c>
      <c r="N185" s="41">
        <f>'jan-apr'!M185</f>
        <v>3942567.5497342381</v>
      </c>
      <c r="O185" s="41">
        <f t="shared" si="29"/>
        <v>2481366.96888514</v>
      </c>
      <c r="P185" s="4"/>
      <c r="Q185" s="4"/>
      <c r="R185" s="4"/>
    </row>
    <row r="186" spans="1:18" s="34" customFormat="1" x14ac:dyDescent="0.3">
      <c r="A186" s="33">
        <v>1114</v>
      </c>
      <c r="B186" s="34" t="s">
        <v>240</v>
      </c>
      <c r="C186" s="36">
        <v>32276</v>
      </c>
      <c r="D186" s="36">
        <v>2861</v>
      </c>
      <c r="E186" s="37">
        <f t="shared" si="21"/>
        <v>11281.370150297098</v>
      </c>
      <c r="F186" s="38">
        <f t="shared" si="28"/>
        <v>0.87404738611905597</v>
      </c>
      <c r="G186" s="39">
        <f t="shared" si="22"/>
        <v>975.40573736913893</v>
      </c>
      <c r="H186" s="39">
        <f t="shared" si="23"/>
        <v>117.24005685839974</v>
      </c>
      <c r="I186" s="37">
        <f t="shared" si="24"/>
        <v>1092.6457942275388</v>
      </c>
      <c r="J186" s="40">
        <f t="shared" si="30"/>
        <v>-177.33748363146978</v>
      </c>
      <c r="K186" s="37">
        <f t="shared" si="25"/>
        <v>915.30831059606896</v>
      </c>
      <c r="L186" s="37">
        <f t="shared" si="26"/>
        <v>3126059.6172849885</v>
      </c>
      <c r="M186" s="37">
        <f t="shared" si="27"/>
        <v>2618697.0766153531</v>
      </c>
      <c r="N186" s="41">
        <f>'jan-apr'!M186</f>
        <v>2117221.2687987848</v>
      </c>
      <c r="O186" s="41">
        <f t="shared" si="29"/>
        <v>501475.8078165683</v>
      </c>
      <c r="P186" s="4"/>
      <c r="Q186" s="4"/>
      <c r="R186" s="4"/>
    </row>
    <row r="187" spans="1:18" s="34" customFormat="1" x14ac:dyDescent="0.3">
      <c r="A187" s="33">
        <v>1119</v>
      </c>
      <c r="B187" s="34" t="s">
        <v>241</v>
      </c>
      <c r="C187" s="36">
        <v>212872</v>
      </c>
      <c r="D187" s="36">
        <v>18528</v>
      </c>
      <c r="E187" s="37">
        <f t="shared" si="21"/>
        <v>11489.205526770294</v>
      </c>
      <c r="F187" s="38">
        <f t="shared" si="28"/>
        <v>0.89014985994353946</v>
      </c>
      <c r="G187" s="39">
        <f t="shared" si="22"/>
        <v>850.70451148522113</v>
      </c>
      <c r="H187" s="39">
        <f t="shared" si="23"/>
        <v>44.497675092780987</v>
      </c>
      <c r="I187" s="37">
        <f t="shared" si="24"/>
        <v>895.20218657800217</v>
      </c>
      <c r="J187" s="40">
        <f t="shared" si="30"/>
        <v>-177.33748363146978</v>
      </c>
      <c r="K187" s="37">
        <f t="shared" si="25"/>
        <v>717.86470294653236</v>
      </c>
      <c r="L187" s="37">
        <f t="shared" si="26"/>
        <v>16586306.112917224</v>
      </c>
      <c r="M187" s="37">
        <f t="shared" si="27"/>
        <v>13300597.216193352</v>
      </c>
      <c r="N187" s="41">
        <f>'jan-apr'!M187</f>
        <v>11268921.484901747</v>
      </c>
      <c r="O187" s="41">
        <f t="shared" si="29"/>
        <v>2031675.7312916052</v>
      </c>
      <c r="P187" s="4"/>
      <c r="Q187" s="4"/>
      <c r="R187" s="4"/>
    </row>
    <row r="188" spans="1:18" s="34" customFormat="1" x14ac:dyDescent="0.3">
      <c r="A188" s="33">
        <v>1120</v>
      </c>
      <c r="B188" s="34" t="s">
        <v>242</v>
      </c>
      <c r="C188" s="36">
        <v>244874</v>
      </c>
      <c r="D188" s="36">
        <v>18741</v>
      </c>
      <c r="E188" s="37">
        <f t="shared" si="21"/>
        <v>13066.218451523398</v>
      </c>
      <c r="F188" s="38">
        <f t="shared" si="28"/>
        <v>1.0123321841109738</v>
      </c>
      <c r="G188" s="39">
        <f t="shared" si="22"/>
        <v>-95.503243366641257</v>
      </c>
      <c r="H188" s="39">
        <f t="shared" si="23"/>
        <v>0</v>
      </c>
      <c r="I188" s="37">
        <f t="shared" si="24"/>
        <v>-95.503243366641257</v>
      </c>
      <c r="J188" s="40">
        <f t="shared" si="30"/>
        <v>-177.33748363146978</v>
      </c>
      <c r="K188" s="37">
        <f t="shared" si="25"/>
        <v>-272.84072699811105</v>
      </c>
      <c r="L188" s="37">
        <f t="shared" si="26"/>
        <v>-1789826.2839342237</v>
      </c>
      <c r="M188" s="37">
        <f t="shared" si="27"/>
        <v>-5113308.0646715993</v>
      </c>
      <c r="N188" s="41">
        <f>'jan-apr'!M188</f>
        <v>-574298.56779075053</v>
      </c>
      <c r="O188" s="41">
        <f t="shared" si="29"/>
        <v>-4539009.4968808489</v>
      </c>
      <c r="P188" s="4"/>
      <c r="Q188" s="4"/>
      <c r="R188" s="4"/>
    </row>
    <row r="189" spans="1:18" s="34" customFormat="1" x14ac:dyDescent="0.3">
      <c r="A189" s="33">
        <v>1121</v>
      </c>
      <c r="B189" s="34" t="s">
        <v>243</v>
      </c>
      <c r="C189" s="36">
        <v>244270</v>
      </c>
      <c r="D189" s="36">
        <v>18306</v>
      </c>
      <c r="E189" s="37">
        <f t="shared" si="21"/>
        <v>13343.712444007429</v>
      </c>
      <c r="F189" s="38">
        <f t="shared" si="28"/>
        <v>1.0338316026712291</v>
      </c>
      <c r="G189" s="39">
        <f t="shared" si="22"/>
        <v>-261.99963885705984</v>
      </c>
      <c r="H189" s="39">
        <f t="shared" si="23"/>
        <v>0</v>
      </c>
      <c r="I189" s="37">
        <f t="shared" si="24"/>
        <v>-261.99963885705984</v>
      </c>
      <c r="J189" s="40">
        <f t="shared" si="30"/>
        <v>-177.33748363146978</v>
      </c>
      <c r="K189" s="37">
        <f t="shared" si="25"/>
        <v>-439.33712248852964</v>
      </c>
      <c r="L189" s="37">
        <f t="shared" si="26"/>
        <v>-4796165.3889173372</v>
      </c>
      <c r="M189" s="37">
        <f t="shared" si="27"/>
        <v>-8042505.3642750233</v>
      </c>
      <c r="N189" s="41">
        <f>'jan-apr'!M189</f>
        <v>-3341951.6344900238</v>
      </c>
      <c r="O189" s="41">
        <f t="shared" si="29"/>
        <v>-4700553.729784999</v>
      </c>
      <c r="P189" s="4"/>
      <c r="Q189" s="4"/>
      <c r="R189" s="4"/>
    </row>
    <row r="190" spans="1:18" s="34" customFormat="1" x14ac:dyDescent="0.3">
      <c r="A190" s="33">
        <v>1122</v>
      </c>
      <c r="B190" s="34" t="s">
        <v>244</v>
      </c>
      <c r="C190" s="36">
        <v>143831</v>
      </c>
      <c r="D190" s="36">
        <v>11600</v>
      </c>
      <c r="E190" s="37">
        <f t="shared" si="21"/>
        <v>12399.224137931034</v>
      </c>
      <c r="F190" s="38">
        <f t="shared" si="28"/>
        <v>0.96065542600581344</v>
      </c>
      <c r="G190" s="39">
        <f t="shared" si="22"/>
        <v>304.69334478877715</v>
      </c>
      <c r="H190" s="39">
        <f t="shared" si="23"/>
        <v>0</v>
      </c>
      <c r="I190" s="37">
        <f t="shared" si="24"/>
        <v>304.69334478877715</v>
      </c>
      <c r="J190" s="40">
        <f t="shared" si="30"/>
        <v>-177.33748363146978</v>
      </c>
      <c r="K190" s="37">
        <f t="shared" si="25"/>
        <v>127.35586115730737</v>
      </c>
      <c r="L190" s="37">
        <f t="shared" si="26"/>
        <v>3534442.7995498148</v>
      </c>
      <c r="M190" s="37">
        <f t="shared" si="27"/>
        <v>1477327.9894247656</v>
      </c>
      <c r="N190" s="41">
        <f>'jan-apr'!M190</f>
        <v>770481.77864720393</v>
      </c>
      <c r="O190" s="41">
        <f t="shared" si="29"/>
        <v>706846.21077756165</v>
      </c>
      <c r="P190" s="4"/>
      <c r="Q190" s="4"/>
      <c r="R190" s="4"/>
    </row>
    <row r="191" spans="1:18" s="34" customFormat="1" x14ac:dyDescent="0.3">
      <c r="A191" s="33">
        <v>1124</v>
      </c>
      <c r="B191" s="34" t="s">
        <v>245</v>
      </c>
      <c r="C191" s="36">
        <v>476435</v>
      </c>
      <c r="D191" s="36">
        <v>25708</v>
      </c>
      <c r="E191" s="37">
        <f t="shared" si="21"/>
        <v>18532.557958612106</v>
      </c>
      <c r="F191" s="38">
        <f t="shared" si="28"/>
        <v>1.4358480952243404</v>
      </c>
      <c r="G191" s="39">
        <f t="shared" si="22"/>
        <v>-3375.3069476198657</v>
      </c>
      <c r="H191" s="39">
        <f t="shared" si="23"/>
        <v>0</v>
      </c>
      <c r="I191" s="37">
        <f t="shared" si="24"/>
        <v>-3375.3069476198657</v>
      </c>
      <c r="J191" s="40">
        <f t="shared" si="30"/>
        <v>-177.33748363146978</v>
      </c>
      <c r="K191" s="37">
        <f t="shared" si="25"/>
        <v>-3552.6444312513354</v>
      </c>
      <c r="L191" s="37">
        <f t="shared" si="26"/>
        <v>-86772391.009411514</v>
      </c>
      <c r="M191" s="37">
        <f t="shared" si="27"/>
        <v>-91331383.038609326</v>
      </c>
      <c r="N191" s="41">
        <f>'jan-apr'!M191</f>
        <v>-51321340.140908428</v>
      </c>
      <c r="O191" s="41">
        <f t="shared" si="29"/>
        <v>-40010042.897700898</v>
      </c>
      <c r="P191" s="4"/>
      <c r="Q191" s="4"/>
      <c r="R191" s="4"/>
    </row>
    <row r="192" spans="1:18" s="34" customFormat="1" x14ac:dyDescent="0.3">
      <c r="A192" s="33">
        <v>1127</v>
      </c>
      <c r="B192" s="34" t="s">
        <v>246</v>
      </c>
      <c r="C192" s="36">
        <v>168339</v>
      </c>
      <c r="D192" s="36">
        <v>10556</v>
      </c>
      <c r="E192" s="37">
        <f t="shared" si="21"/>
        <v>15947.233800682077</v>
      </c>
      <c r="F192" s="38">
        <f t="shared" si="28"/>
        <v>1.2355447816725127</v>
      </c>
      <c r="G192" s="39">
        <f t="shared" si="22"/>
        <v>-1824.1124528618486</v>
      </c>
      <c r="H192" s="39">
        <f t="shared" si="23"/>
        <v>0</v>
      </c>
      <c r="I192" s="37">
        <f t="shared" si="24"/>
        <v>-1824.1124528618486</v>
      </c>
      <c r="J192" s="40">
        <f t="shared" si="30"/>
        <v>-177.33748363146978</v>
      </c>
      <c r="K192" s="37">
        <f t="shared" si="25"/>
        <v>-2001.4499364933183</v>
      </c>
      <c r="L192" s="37">
        <f t="shared" si="26"/>
        <v>-19255331.052409675</v>
      </c>
      <c r="M192" s="37">
        <f t="shared" si="27"/>
        <v>-21127305.529623467</v>
      </c>
      <c r="N192" s="41">
        <f>'jan-apr'!M192</f>
        <v>-11710485.581431039</v>
      </c>
      <c r="O192" s="41">
        <f t="shared" si="29"/>
        <v>-9416819.9481924288</v>
      </c>
      <c r="P192" s="4"/>
      <c r="Q192" s="4"/>
      <c r="R192" s="4"/>
    </row>
    <row r="193" spans="1:18" s="34" customFormat="1" x14ac:dyDescent="0.3">
      <c r="A193" s="33">
        <v>1129</v>
      </c>
      <c r="B193" s="34" t="s">
        <v>247</v>
      </c>
      <c r="C193" s="36">
        <v>32528</v>
      </c>
      <c r="D193" s="36">
        <v>1208</v>
      </c>
      <c r="E193" s="37">
        <f t="shared" si="21"/>
        <v>26927.152317880795</v>
      </c>
      <c r="F193" s="38">
        <f t="shared" si="28"/>
        <v>2.0862365816845014</v>
      </c>
      <c r="G193" s="39">
        <f t="shared" si="22"/>
        <v>-8412.0635631810783</v>
      </c>
      <c r="H193" s="39">
        <f t="shared" si="23"/>
        <v>0</v>
      </c>
      <c r="I193" s="37">
        <f t="shared" si="24"/>
        <v>-8412.0635631810783</v>
      </c>
      <c r="J193" s="40">
        <f t="shared" si="30"/>
        <v>-177.33748363146978</v>
      </c>
      <c r="K193" s="37">
        <f t="shared" si="25"/>
        <v>-8589.4010468125489</v>
      </c>
      <c r="L193" s="37">
        <f t="shared" si="26"/>
        <v>-10161772.784322742</v>
      </c>
      <c r="M193" s="37">
        <f t="shared" si="27"/>
        <v>-10375996.464549558</v>
      </c>
      <c r="N193" s="41">
        <f>'jan-apr'!M193</f>
        <v>-10105299.069947772</v>
      </c>
      <c r="O193" s="41">
        <f t="shared" si="29"/>
        <v>-270697.39460178651</v>
      </c>
      <c r="P193" s="4"/>
      <c r="Q193" s="4"/>
      <c r="R193" s="4"/>
    </row>
    <row r="194" spans="1:18" s="34" customFormat="1" x14ac:dyDescent="0.3">
      <c r="A194" s="33">
        <v>1130</v>
      </c>
      <c r="B194" s="34" t="s">
        <v>248</v>
      </c>
      <c r="C194" s="36">
        <v>144096</v>
      </c>
      <c r="D194" s="36">
        <v>12395</v>
      </c>
      <c r="E194" s="37">
        <f t="shared" si="21"/>
        <v>11625.332795482049</v>
      </c>
      <c r="F194" s="38">
        <f t="shared" si="28"/>
        <v>0.90069660043799094</v>
      </c>
      <c r="G194" s="39">
        <f t="shared" si="22"/>
        <v>769.02815025816847</v>
      </c>
      <c r="H194" s="39">
        <f t="shared" si="23"/>
        <v>0</v>
      </c>
      <c r="I194" s="37">
        <f t="shared" si="24"/>
        <v>769.02815025816847</v>
      </c>
      <c r="J194" s="40">
        <f t="shared" si="30"/>
        <v>-177.33748363146978</v>
      </c>
      <c r="K194" s="37">
        <f t="shared" si="25"/>
        <v>591.69066662669866</v>
      </c>
      <c r="L194" s="37">
        <f t="shared" si="26"/>
        <v>9532103.9224499986</v>
      </c>
      <c r="M194" s="37">
        <f t="shared" si="27"/>
        <v>7334005.8128379295</v>
      </c>
      <c r="N194" s="41">
        <f>'jan-apr'!M194</f>
        <v>4092330.4867527699</v>
      </c>
      <c r="O194" s="41">
        <f t="shared" si="29"/>
        <v>3241675.3260851596</v>
      </c>
      <c r="P194" s="4"/>
      <c r="Q194" s="4"/>
      <c r="R194" s="4"/>
    </row>
    <row r="195" spans="1:18" s="34" customFormat="1" x14ac:dyDescent="0.3">
      <c r="A195" s="33">
        <v>1133</v>
      </c>
      <c r="B195" s="34" t="s">
        <v>249</v>
      </c>
      <c r="C195" s="36">
        <v>52731</v>
      </c>
      <c r="D195" s="36">
        <v>2785</v>
      </c>
      <c r="E195" s="37">
        <f t="shared" si="21"/>
        <v>18933.931777378813</v>
      </c>
      <c r="F195" s="38">
        <f t="shared" si="28"/>
        <v>1.4669453584535259</v>
      </c>
      <c r="G195" s="39">
        <f t="shared" si="22"/>
        <v>-3616.1312388798901</v>
      </c>
      <c r="H195" s="39">
        <f t="shared" si="23"/>
        <v>0</v>
      </c>
      <c r="I195" s="37">
        <f t="shared" si="24"/>
        <v>-3616.1312388798901</v>
      </c>
      <c r="J195" s="40">
        <f t="shared" si="30"/>
        <v>-177.33748363146978</v>
      </c>
      <c r="K195" s="37">
        <f t="shared" si="25"/>
        <v>-3793.4687225113598</v>
      </c>
      <c r="L195" s="37">
        <f t="shared" si="26"/>
        <v>-10070925.500280494</v>
      </c>
      <c r="M195" s="37">
        <f t="shared" si="27"/>
        <v>-10564810.392194137</v>
      </c>
      <c r="N195" s="41">
        <f>'jan-apr'!M195</f>
        <v>-10862147.607454095</v>
      </c>
      <c r="O195" s="41">
        <f t="shared" si="29"/>
        <v>297337.21525995806</v>
      </c>
      <c r="P195" s="4"/>
      <c r="Q195" s="4"/>
      <c r="R195" s="4"/>
    </row>
    <row r="196" spans="1:18" s="34" customFormat="1" x14ac:dyDescent="0.3">
      <c r="A196" s="33">
        <v>1134</v>
      </c>
      <c r="B196" s="34" t="s">
        <v>250</v>
      </c>
      <c r="C196" s="36">
        <v>86466</v>
      </c>
      <c r="D196" s="36">
        <v>3892</v>
      </c>
      <c r="E196" s="37">
        <f t="shared" si="21"/>
        <v>22216.34121274409</v>
      </c>
      <c r="F196" s="38">
        <f t="shared" si="28"/>
        <v>1.7212567895058961</v>
      </c>
      <c r="G196" s="39">
        <f t="shared" si="22"/>
        <v>-5585.5769000990558</v>
      </c>
      <c r="H196" s="39">
        <f t="shared" si="23"/>
        <v>0</v>
      </c>
      <c r="I196" s="37">
        <f t="shared" si="24"/>
        <v>-5585.5769000990558</v>
      </c>
      <c r="J196" s="40">
        <f t="shared" si="30"/>
        <v>-177.33748363146978</v>
      </c>
      <c r="K196" s="37">
        <f t="shared" si="25"/>
        <v>-5762.9143837305255</v>
      </c>
      <c r="L196" s="37">
        <f t="shared" si="26"/>
        <v>-21739065.295185525</v>
      </c>
      <c r="M196" s="37">
        <f t="shared" si="27"/>
        <v>-22429262.781479206</v>
      </c>
      <c r="N196" s="41">
        <f>'jan-apr'!M196</f>
        <v>-23979796.01012975</v>
      </c>
      <c r="O196" s="41">
        <f t="shared" si="29"/>
        <v>1550533.2286505438</v>
      </c>
      <c r="P196" s="4"/>
      <c r="Q196" s="4"/>
      <c r="R196" s="4"/>
    </row>
    <row r="197" spans="1:18" s="34" customFormat="1" x14ac:dyDescent="0.3">
      <c r="A197" s="33">
        <v>1135</v>
      </c>
      <c r="B197" s="34" t="s">
        <v>251</v>
      </c>
      <c r="C197" s="36">
        <v>73415</v>
      </c>
      <c r="D197" s="36">
        <v>4756</v>
      </c>
      <c r="E197" s="37">
        <f t="shared" si="21"/>
        <v>15436.291000841044</v>
      </c>
      <c r="F197" s="38">
        <f t="shared" si="28"/>
        <v>1.1959584359797737</v>
      </c>
      <c r="G197" s="39">
        <f t="shared" si="22"/>
        <v>-1517.5467729572283</v>
      </c>
      <c r="H197" s="39">
        <f t="shared" si="23"/>
        <v>0</v>
      </c>
      <c r="I197" s="37">
        <f t="shared" si="24"/>
        <v>-1517.5467729572283</v>
      </c>
      <c r="J197" s="40">
        <f t="shared" si="30"/>
        <v>-177.33748363146978</v>
      </c>
      <c r="K197" s="37">
        <f t="shared" si="25"/>
        <v>-1694.884256588698</v>
      </c>
      <c r="L197" s="37">
        <f t="shared" si="26"/>
        <v>-7217452.4521845775</v>
      </c>
      <c r="M197" s="37">
        <f t="shared" si="27"/>
        <v>-8060869.5243358482</v>
      </c>
      <c r="N197" s="41">
        <f>'jan-apr'!M197</f>
        <v>-9510926.4707546439</v>
      </c>
      <c r="O197" s="41">
        <f t="shared" si="29"/>
        <v>1450056.9464187957</v>
      </c>
      <c r="P197" s="4"/>
      <c r="Q197" s="4"/>
      <c r="R197" s="4"/>
    </row>
    <row r="198" spans="1:18" s="34" customFormat="1" x14ac:dyDescent="0.3">
      <c r="A198" s="33">
        <v>1141</v>
      </c>
      <c r="B198" s="34" t="s">
        <v>252</v>
      </c>
      <c r="C198" s="36">
        <v>38698</v>
      </c>
      <c r="D198" s="36">
        <v>3147</v>
      </c>
      <c r="E198" s="37">
        <f t="shared" si="21"/>
        <v>12296.790594216714</v>
      </c>
      <c r="F198" s="38">
        <f t="shared" si="28"/>
        <v>0.95271917624699709</v>
      </c>
      <c r="G198" s="39">
        <f t="shared" si="22"/>
        <v>366.15347101736916</v>
      </c>
      <c r="H198" s="39">
        <f t="shared" si="23"/>
        <v>0</v>
      </c>
      <c r="I198" s="37">
        <f t="shared" si="24"/>
        <v>366.15347101736916</v>
      </c>
      <c r="J198" s="40">
        <f t="shared" si="30"/>
        <v>-177.33748363146978</v>
      </c>
      <c r="K198" s="37">
        <f t="shared" si="25"/>
        <v>188.81598738589938</v>
      </c>
      <c r="L198" s="37">
        <f t="shared" si="26"/>
        <v>1152284.9732916607</v>
      </c>
      <c r="M198" s="37">
        <f t="shared" si="27"/>
        <v>594203.91230342537</v>
      </c>
      <c r="N198" s="41">
        <f>'jan-apr'!M198</f>
        <v>1585800.3785074372</v>
      </c>
      <c r="O198" s="41">
        <f t="shared" si="29"/>
        <v>-991596.46620401181</v>
      </c>
      <c r="P198" s="4"/>
      <c r="Q198" s="4"/>
      <c r="R198" s="4"/>
    </row>
    <row r="199" spans="1:18" s="34" customFormat="1" x14ac:dyDescent="0.3">
      <c r="A199" s="33">
        <v>1142</v>
      </c>
      <c r="B199" s="34" t="s">
        <v>253</v>
      </c>
      <c r="C199" s="36">
        <v>66501</v>
      </c>
      <c r="D199" s="36">
        <v>4794</v>
      </c>
      <c r="E199" s="37">
        <f t="shared" si="21"/>
        <v>13871.714643304131</v>
      </c>
      <c r="F199" s="38">
        <f t="shared" si="28"/>
        <v>1.0747396604702404</v>
      </c>
      <c r="G199" s="39">
        <f t="shared" si="22"/>
        <v>-578.80095843508059</v>
      </c>
      <c r="H199" s="39">
        <f t="shared" si="23"/>
        <v>0</v>
      </c>
      <c r="I199" s="37">
        <f t="shared" si="24"/>
        <v>-578.80095843508059</v>
      </c>
      <c r="J199" s="40">
        <f t="shared" si="30"/>
        <v>-177.33748363146978</v>
      </c>
      <c r="K199" s="37">
        <f t="shared" si="25"/>
        <v>-756.1384420665504</v>
      </c>
      <c r="L199" s="37">
        <f t="shared" si="26"/>
        <v>-2774771.7947377763</v>
      </c>
      <c r="M199" s="37">
        <f t="shared" si="27"/>
        <v>-3624927.6912670424</v>
      </c>
      <c r="N199" s="41">
        <f>'jan-apr'!M199</f>
        <v>-1268761.3752728691</v>
      </c>
      <c r="O199" s="41">
        <f t="shared" si="29"/>
        <v>-2356166.3159941733</v>
      </c>
      <c r="P199" s="4"/>
      <c r="Q199" s="4"/>
      <c r="R199" s="4"/>
    </row>
    <row r="200" spans="1:18" s="34" customFormat="1" x14ac:dyDescent="0.3">
      <c r="A200" s="33">
        <v>1144</v>
      </c>
      <c r="B200" s="34" t="s">
        <v>254</v>
      </c>
      <c r="C200" s="36">
        <v>6185</v>
      </c>
      <c r="D200" s="36">
        <v>534</v>
      </c>
      <c r="E200" s="37">
        <f t="shared" ref="E200:E263" si="31">(C200*1000)/D200</f>
        <v>11582.397003745318</v>
      </c>
      <c r="F200" s="38">
        <f t="shared" si="28"/>
        <v>0.89737006154790289</v>
      </c>
      <c r="G200" s="39">
        <f t="shared" ref="G200:G263" si="32">(E$437-E200)*0.6</f>
        <v>794.78962530020692</v>
      </c>
      <c r="H200" s="39">
        <f t="shared" ref="H200:H263" si="33">IF(E200&gt;=E$437*0.9,0,IF(E200&lt;0.9*E$437,(E$437*0.9-E200)*0.35))</f>
        <v>11.880658151522674</v>
      </c>
      <c r="I200" s="37">
        <f t="shared" ref="I200:I263" si="34">G200+H200</f>
        <v>806.67028345172957</v>
      </c>
      <c r="J200" s="40">
        <f t="shared" si="30"/>
        <v>-177.33748363146978</v>
      </c>
      <c r="K200" s="37">
        <f t="shared" ref="K200:K263" si="35">I200+J200</f>
        <v>629.33279982025977</v>
      </c>
      <c r="L200" s="37">
        <f t="shared" ref="L200:L263" si="36">(I200*D200)</f>
        <v>430761.93136322359</v>
      </c>
      <c r="M200" s="37">
        <f t="shared" ref="M200:M263" si="37">(K200*D200)</f>
        <v>336063.71510401869</v>
      </c>
      <c r="N200" s="41">
        <f>'jan-apr'!M200</f>
        <v>290711.69435111887</v>
      </c>
      <c r="O200" s="41">
        <f t="shared" si="29"/>
        <v>45352.020752899814</v>
      </c>
      <c r="P200" s="4"/>
      <c r="Q200" s="4"/>
      <c r="R200" s="4"/>
    </row>
    <row r="201" spans="1:18" s="34" customFormat="1" x14ac:dyDescent="0.3">
      <c r="A201" s="33">
        <v>1145</v>
      </c>
      <c r="B201" s="34" t="s">
        <v>255</v>
      </c>
      <c r="C201" s="36">
        <v>9831</v>
      </c>
      <c r="D201" s="36">
        <v>865</v>
      </c>
      <c r="E201" s="37">
        <f t="shared" si="31"/>
        <v>11365.317919075145</v>
      </c>
      <c r="F201" s="38">
        <f t="shared" ref="F201:F264" si="38">IF(ISNUMBER(C201),E201/E$437,"")</f>
        <v>0.88055141239365231</v>
      </c>
      <c r="G201" s="39">
        <f t="shared" si="32"/>
        <v>925.03707610231061</v>
      </c>
      <c r="H201" s="39">
        <f t="shared" si="33"/>
        <v>87.858337786083212</v>
      </c>
      <c r="I201" s="37">
        <f t="shared" si="34"/>
        <v>1012.8954138883938</v>
      </c>
      <c r="J201" s="40">
        <f t="shared" si="30"/>
        <v>-177.33748363146978</v>
      </c>
      <c r="K201" s="37">
        <f t="shared" si="35"/>
        <v>835.55793025692401</v>
      </c>
      <c r="L201" s="37">
        <f t="shared" si="36"/>
        <v>876154.53301346069</v>
      </c>
      <c r="M201" s="37">
        <f t="shared" si="37"/>
        <v>722757.60967223928</v>
      </c>
      <c r="N201" s="41">
        <f>'jan-apr'!M201</f>
        <v>436748.53111183108</v>
      </c>
      <c r="O201" s="41">
        <f t="shared" ref="O201:O264" si="39">M201-N201</f>
        <v>286009.0785604082</v>
      </c>
      <c r="P201" s="4"/>
      <c r="Q201" s="4"/>
      <c r="R201" s="4"/>
    </row>
    <row r="202" spans="1:18" s="34" customFormat="1" x14ac:dyDescent="0.3">
      <c r="A202" s="33">
        <v>1146</v>
      </c>
      <c r="B202" s="34" t="s">
        <v>256</v>
      </c>
      <c r="C202" s="36">
        <v>123123</v>
      </c>
      <c r="D202" s="36">
        <v>10857</v>
      </c>
      <c r="E202" s="37">
        <f t="shared" si="31"/>
        <v>11340.425531914894</v>
      </c>
      <c r="F202" s="38">
        <f t="shared" si="38"/>
        <v>0.87862282343310771</v>
      </c>
      <c r="G202" s="39">
        <f t="shared" si="32"/>
        <v>939.97250839846129</v>
      </c>
      <c r="H202" s="39">
        <f t="shared" si="33"/>
        <v>96.570673292171065</v>
      </c>
      <c r="I202" s="37">
        <f t="shared" si="34"/>
        <v>1036.5431816906323</v>
      </c>
      <c r="J202" s="40">
        <f t="shared" ref="J202:J265" si="40">I$439</f>
        <v>-177.33748363146978</v>
      </c>
      <c r="K202" s="37">
        <f t="shared" si="35"/>
        <v>859.2056980591625</v>
      </c>
      <c r="L202" s="37">
        <f t="shared" si="36"/>
        <v>11253749.323615195</v>
      </c>
      <c r="M202" s="37">
        <f t="shared" si="37"/>
        <v>9328396.2638283279</v>
      </c>
      <c r="N202" s="41">
        <f>'jan-apr'!M202</f>
        <v>5957474.2800938161</v>
      </c>
      <c r="O202" s="41">
        <f t="shared" si="39"/>
        <v>3370921.9837345118</v>
      </c>
      <c r="P202" s="4"/>
      <c r="Q202" s="4"/>
      <c r="R202" s="4"/>
    </row>
    <row r="203" spans="1:18" s="34" customFormat="1" x14ac:dyDescent="0.3">
      <c r="A203" s="33">
        <v>1149</v>
      </c>
      <c r="B203" s="34" t="s">
        <v>257</v>
      </c>
      <c r="C203" s="36">
        <v>472420</v>
      </c>
      <c r="D203" s="36">
        <v>42062</v>
      </c>
      <c r="E203" s="37">
        <f t="shared" si="31"/>
        <v>11231.515382055062</v>
      </c>
      <c r="F203" s="38">
        <f t="shared" si="38"/>
        <v>0.87018478527474497</v>
      </c>
      <c r="G203" s="39">
        <f t="shared" si="32"/>
        <v>1005.3185983143604</v>
      </c>
      <c r="H203" s="39">
        <f t="shared" si="33"/>
        <v>134.68922574311227</v>
      </c>
      <c r="I203" s="37">
        <f t="shared" si="34"/>
        <v>1140.0078240574726</v>
      </c>
      <c r="J203" s="40">
        <f t="shared" si="40"/>
        <v>-177.33748363146978</v>
      </c>
      <c r="K203" s="37">
        <f t="shared" si="35"/>
        <v>962.67034042600278</v>
      </c>
      <c r="L203" s="37">
        <f t="shared" si="36"/>
        <v>47951009.095505409</v>
      </c>
      <c r="M203" s="37">
        <f t="shared" si="37"/>
        <v>40491839.85899853</v>
      </c>
      <c r="N203" s="41">
        <f>'jan-apr'!M203</f>
        <v>25724832.56141717</v>
      </c>
      <c r="O203" s="41">
        <f t="shared" si="39"/>
        <v>14767007.29758136</v>
      </c>
      <c r="P203" s="4"/>
      <c r="Q203" s="4"/>
      <c r="R203" s="4"/>
    </row>
    <row r="204" spans="1:18" s="34" customFormat="1" x14ac:dyDescent="0.3">
      <c r="A204" s="33">
        <v>1151</v>
      </c>
      <c r="B204" s="34" t="s">
        <v>258</v>
      </c>
      <c r="C204" s="36">
        <v>2718</v>
      </c>
      <c r="D204" s="36">
        <v>206</v>
      </c>
      <c r="E204" s="37">
        <f t="shared" si="31"/>
        <v>13194.174757281553</v>
      </c>
      <c r="F204" s="38">
        <f t="shared" si="38"/>
        <v>1.0222458624226831</v>
      </c>
      <c r="G204" s="39">
        <f t="shared" si="32"/>
        <v>-172.27702682153395</v>
      </c>
      <c r="H204" s="39">
        <f t="shared" si="33"/>
        <v>0</v>
      </c>
      <c r="I204" s="37">
        <f t="shared" si="34"/>
        <v>-172.27702682153395</v>
      </c>
      <c r="J204" s="40">
        <f t="shared" si="40"/>
        <v>-177.33748363146978</v>
      </c>
      <c r="K204" s="37">
        <f t="shared" si="35"/>
        <v>-349.61451045300373</v>
      </c>
      <c r="L204" s="37">
        <f t="shared" si="36"/>
        <v>-35489.067525235994</v>
      </c>
      <c r="M204" s="37">
        <f t="shared" si="37"/>
        <v>-72020.589153318768</v>
      </c>
      <c r="N204" s="41">
        <f>'jan-apr'!M204</f>
        <v>-97010.271861954679</v>
      </c>
      <c r="O204" s="41">
        <f t="shared" si="39"/>
        <v>24989.682708635912</v>
      </c>
      <c r="P204" s="4"/>
      <c r="Q204" s="4"/>
      <c r="R204" s="4"/>
    </row>
    <row r="205" spans="1:18" s="34" customFormat="1" x14ac:dyDescent="0.3">
      <c r="A205" s="33">
        <v>1160</v>
      </c>
      <c r="B205" s="34" t="s">
        <v>259</v>
      </c>
      <c r="C205" s="36">
        <v>98120</v>
      </c>
      <c r="D205" s="36">
        <v>8765</v>
      </c>
      <c r="E205" s="37">
        <f t="shared" si="31"/>
        <v>11194.523673702224</v>
      </c>
      <c r="F205" s="38">
        <f t="shared" si="38"/>
        <v>0.86731877648652833</v>
      </c>
      <c r="G205" s="39">
        <f t="shared" si="32"/>
        <v>1027.5136233260632</v>
      </c>
      <c r="H205" s="39">
        <f t="shared" si="33"/>
        <v>147.63632366660556</v>
      </c>
      <c r="I205" s="37">
        <f t="shared" si="34"/>
        <v>1175.1499469926689</v>
      </c>
      <c r="J205" s="40">
        <f t="shared" si="40"/>
        <v>-177.33748363146978</v>
      </c>
      <c r="K205" s="37">
        <f t="shared" si="35"/>
        <v>997.81246336119909</v>
      </c>
      <c r="L205" s="37">
        <f t="shared" si="36"/>
        <v>10300189.285390742</v>
      </c>
      <c r="M205" s="37">
        <f t="shared" si="37"/>
        <v>8745826.2413609102</v>
      </c>
      <c r="N205" s="41">
        <f>'jan-apr'!M205</f>
        <v>10927405.058029136</v>
      </c>
      <c r="O205" s="41">
        <f t="shared" si="39"/>
        <v>-2181578.8166682255</v>
      </c>
      <c r="P205" s="4"/>
      <c r="Q205" s="4"/>
      <c r="R205" s="4"/>
    </row>
    <row r="206" spans="1:18" s="34" customFormat="1" x14ac:dyDescent="0.3">
      <c r="A206" s="33">
        <v>1201</v>
      </c>
      <c r="B206" s="34" t="s">
        <v>260</v>
      </c>
      <c r="C206" s="36">
        <v>3859579</v>
      </c>
      <c r="D206" s="36">
        <v>275112</v>
      </c>
      <c r="E206" s="37">
        <f t="shared" si="31"/>
        <v>14029.119049696124</v>
      </c>
      <c r="F206" s="38">
        <f t="shared" si="38"/>
        <v>1.0869348910262489</v>
      </c>
      <c r="G206" s="39">
        <f t="shared" si="32"/>
        <v>-673.24360227027682</v>
      </c>
      <c r="H206" s="39">
        <f t="shared" si="33"/>
        <v>0</v>
      </c>
      <c r="I206" s="37">
        <f t="shared" si="34"/>
        <v>-673.24360227027682</v>
      </c>
      <c r="J206" s="40">
        <f t="shared" si="40"/>
        <v>-177.33748363146978</v>
      </c>
      <c r="K206" s="37">
        <f t="shared" si="35"/>
        <v>-850.58108590174663</v>
      </c>
      <c r="L206" s="37">
        <f t="shared" si="36"/>
        <v>-185217393.90778041</v>
      </c>
      <c r="M206" s="37">
        <f t="shared" si="37"/>
        <v>-234005063.70460132</v>
      </c>
      <c r="N206" s="41">
        <f>'jan-apr'!M206</f>
        <v>-134664290.83731118</v>
      </c>
      <c r="O206" s="41">
        <f t="shared" si="39"/>
        <v>-99340772.867290139</v>
      </c>
      <c r="P206" s="4"/>
      <c r="Q206" s="4"/>
      <c r="R206" s="4"/>
    </row>
    <row r="207" spans="1:18" s="34" customFormat="1" x14ac:dyDescent="0.3">
      <c r="A207" s="33">
        <v>1211</v>
      </c>
      <c r="B207" s="34" t="s">
        <v>261</v>
      </c>
      <c r="C207" s="36">
        <v>45198</v>
      </c>
      <c r="D207" s="36">
        <v>4103</v>
      </c>
      <c r="E207" s="37">
        <f t="shared" si="31"/>
        <v>11015.842066780404</v>
      </c>
      <c r="F207" s="38">
        <f t="shared" si="38"/>
        <v>0.853475050999562</v>
      </c>
      <c r="G207" s="39">
        <f t="shared" si="32"/>
        <v>1134.7225874791554</v>
      </c>
      <c r="H207" s="39">
        <f t="shared" si="33"/>
        <v>210.17488608924268</v>
      </c>
      <c r="I207" s="37">
        <f t="shared" si="34"/>
        <v>1344.897473568398</v>
      </c>
      <c r="J207" s="40">
        <f t="shared" si="40"/>
        <v>-177.33748363146978</v>
      </c>
      <c r="K207" s="37">
        <f t="shared" si="35"/>
        <v>1167.5599899369283</v>
      </c>
      <c r="L207" s="37">
        <f t="shared" si="36"/>
        <v>5518114.3340511369</v>
      </c>
      <c r="M207" s="37">
        <f t="shared" si="37"/>
        <v>4790498.6387112169</v>
      </c>
      <c r="N207" s="41">
        <f>'jan-apr'!M207</f>
        <v>1591994.5354356584</v>
      </c>
      <c r="O207" s="41">
        <f t="shared" si="39"/>
        <v>3198504.1032755584</v>
      </c>
      <c r="P207" s="4"/>
      <c r="Q207" s="4"/>
      <c r="R207" s="4"/>
    </row>
    <row r="208" spans="1:18" s="34" customFormat="1" x14ac:dyDescent="0.3">
      <c r="A208" s="33">
        <v>1216</v>
      </c>
      <c r="B208" s="34" t="s">
        <v>262</v>
      </c>
      <c r="C208" s="36">
        <v>59466</v>
      </c>
      <c r="D208" s="36">
        <v>5509</v>
      </c>
      <c r="E208" s="37">
        <f t="shared" si="31"/>
        <v>10794.336540206934</v>
      </c>
      <c r="F208" s="38">
        <f t="shared" si="38"/>
        <v>0.8363134541426972</v>
      </c>
      <c r="G208" s="39">
        <f t="shared" si="32"/>
        <v>1267.6259034232373</v>
      </c>
      <c r="H208" s="39">
        <f t="shared" si="33"/>
        <v>287.70182038995716</v>
      </c>
      <c r="I208" s="37">
        <f t="shared" si="34"/>
        <v>1555.3277238131946</v>
      </c>
      <c r="J208" s="40">
        <f t="shared" si="40"/>
        <v>-177.33748363146978</v>
      </c>
      <c r="K208" s="37">
        <f t="shared" si="35"/>
        <v>1377.9902401817249</v>
      </c>
      <c r="L208" s="37">
        <f t="shared" si="36"/>
        <v>8568300.4304868896</v>
      </c>
      <c r="M208" s="37">
        <f t="shared" si="37"/>
        <v>7591348.2331611225</v>
      </c>
      <c r="N208" s="41">
        <f>'jan-apr'!M208</f>
        <v>4929965.9628844839</v>
      </c>
      <c r="O208" s="41">
        <f t="shared" si="39"/>
        <v>2661382.2702766387</v>
      </c>
      <c r="P208" s="4"/>
      <c r="Q208" s="4"/>
      <c r="R208" s="4"/>
    </row>
    <row r="209" spans="1:18" s="34" customFormat="1" x14ac:dyDescent="0.3">
      <c r="A209" s="33">
        <v>1219</v>
      </c>
      <c r="B209" s="34" t="s">
        <v>263</v>
      </c>
      <c r="C209" s="36">
        <v>141605</v>
      </c>
      <c r="D209" s="36">
        <v>11761</v>
      </c>
      <c r="E209" s="37">
        <f t="shared" si="31"/>
        <v>12040.217668565598</v>
      </c>
      <c r="F209" s="38">
        <f t="shared" si="38"/>
        <v>0.93284066042608227</v>
      </c>
      <c r="G209" s="39">
        <f t="shared" si="32"/>
        <v>520.09722640803921</v>
      </c>
      <c r="H209" s="39">
        <f t="shared" si="33"/>
        <v>0</v>
      </c>
      <c r="I209" s="37">
        <f t="shared" si="34"/>
        <v>520.09722640803921</v>
      </c>
      <c r="J209" s="40">
        <f t="shared" si="40"/>
        <v>-177.33748363146978</v>
      </c>
      <c r="K209" s="37">
        <f t="shared" si="35"/>
        <v>342.7597427765694</v>
      </c>
      <c r="L209" s="37">
        <f t="shared" si="36"/>
        <v>6116863.4797849488</v>
      </c>
      <c r="M209" s="37">
        <f t="shared" si="37"/>
        <v>4031197.3347952329</v>
      </c>
      <c r="N209" s="41">
        <f>'jan-apr'!M209</f>
        <v>1444797.0516094635</v>
      </c>
      <c r="O209" s="41">
        <f t="shared" si="39"/>
        <v>2586400.2831857693</v>
      </c>
      <c r="P209" s="4"/>
      <c r="Q209" s="4"/>
      <c r="R209" s="4"/>
    </row>
    <row r="210" spans="1:18" s="34" customFormat="1" x14ac:dyDescent="0.3">
      <c r="A210" s="33">
        <v>1221</v>
      </c>
      <c r="B210" s="34" t="s">
        <v>264</v>
      </c>
      <c r="C210" s="36">
        <v>240232</v>
      </c>
      <c r="D210" s="36">
        <v>18685</v>
      </c>
      <c r="E210" s="37">
        <f t="shared" si="31"/>
        <v>12856.944072785656</v>
      </c>
      <c r="F210" s="38">
        <f t="shared" si="38"/>
        <v>0.99611822062245237</v>
      </c>
      <c r="G210" s="39">
        <f t="shared" si="32"/>
        <v>30.061383876004037</v>
      </c>
      <c r="H210" s="39">
        <f t="shared" si="33"/>
        <v>0</v>
      </c>
      <c r="I210" s="37">
        <f t="shared" si="34"/>
        <v>30.061383876004037</v>
      </c>
      <c r="J210" s="40">
        <f t="shared" si="40"/>
        <v>-177.33748363146978</v>
      </c>
      <c r="K210" s="37">
        <f t="shared" si="35"/>
        <v>-147.27609975546574</v>
      </c>
      <c r="L210" s="37">
        <f t="shared" si="36"/>
        <v>561696.95772313548</v>
      </c>
      <c r="M210" s="37">
        <f t="shared" si="37"/>
        <v>-2751853.9239308774</v>
      </c>
      <c r="N210" s="41">
        <f>'jan-apr'!M210</f>
        <v>-874973.44534283795</v>
      </c>
      <c r="O210" s="41">
        <f t="shared" si="39"/>
        <v>-1876880.4785880395</v>
      </c>
      <c r="P210" s="4"/>
      <c r="Q210" s="4"/>
      <c r="R210" s="4"/>
    </row>
    <row r="211" spans="1:18" s="34" customFormat="1" x14ac:dyDescent="0.3">
      <c r="A211" s="33">
        <v>1222</v>
      </c>
      <c r="B211" s="34" t="s">
        <v>265</v>
      </c>
      <c r="C211" s="36">
        <v>38983</v>
      </c>
      <c r="D211" s="36">
        <v>3093</v>
      </c>
      <c r="E211" s="37">
        <f t="shared" si="31"/>
        <v>12603.621079857743</v>
      </c>
      <c r="F211" s="38">
        <f t="shared" si="38"/>
        <v>0.97649150003243013</v>
      </c>
      <c r="G211" s="39">
        <f t="shared" si="32"/>
        <v>182.05517963275196</v>
      </c>
      <c r="H211" s="39">
        <f t="shared" si="33"/>
        <v>0</v>
      </c>
      <c r="I211" s="37">
        <f t="shared" si="34"/>
        <v>182.05517963275196</v>
      </c>
      <c r="J211" s="40">
        <f t="shared" si="40"/>
        <v>-177.33748363146978</v>
      </c>
      <c r="K211" s="37">
        <f t="shared" si="35"/>
        <v>4.717696001282178</v>
      </c>
      <c r="L211" s="37">
        <f t="shared" si="36"/>
        <v>563096.67060410185</v>
      </c>
      <c r="M211" s="37">
        <f t="shared" si="37"/>
        <v>14591.833731965777</v>
      </c>
      <c r="N211" s="41">
        <f>'jan-apr'!M211</f>
        <v>187864.21908239779</v>
      </c>
      <c r="O211" s="41">
        <f t="shared" si="39"/>
        <v>-173272.38535043201</v>
      </c>
      <c r="P211" s="4"/>
      <c r="Q211" s="4"/>
      <c r="R211" s="4"/>
    </row>
    <row r="212" spans="1:18" s="34" customFormat="1" x14ac:dyDescent="0.3">
      <c r="A212" s="33">
        <v>1223</v>
      </c>
      <c r="B212" s="34" t="s">
        <v>266</v>
      </c>
      <c r="C212" s="36">
        <v>34216</v>
      </c>
      <c r="D212" s="36">
        <v>2782</v>
      </c>
      <c r="E212" s="37">
        <f t="shared" si="31"/>
        <v>12299.065420560748</v>
      </c>
      <c r="F212" s="38">
        <f t="shared" si="38"/>
        <v>0.95289542310295405</v>
      </c>
      <c r="G212" s="39">
        <f t="shared" si="32"/>
        <v>364.78857521094903</v>
      </c>
      <c r="H212" s="39">
        <f t="shared" si="33"/>
        <v>0</v>
      </c>
      <c r="I212" s="37">
        <f t="shared" si="34"/>
        <v>364.78857521094903</v>
      </c>
      <c r="J212" s="40">
        <f t="shared" si="40"/>
        <v>-177.33748363146978</v>
      </c>
      <c r="K212" s="37">
        <f t="shared" si="35"/>
        <v>187.45109157947925</v>
      </c>
      <c r="L212" s="37">
        <f t="shared" si="36"/>
        <v>1014841.8162368602</v>
      </c>
      <c r="M212" s="37">
        <f t="shared" si="37"/>
        <v>521488.93677411129</v>
      </c>
      <c r="N212" s="41">
        <f>'jan-apr'!M212</f>
        <v>846634.09553418355</v>
      </c>
      <c r="O212" s="41">
        <f t="shared" si="39"/>
        <v>-325145.15876007226</v>
      </c>
      <c r="P212" s="4"/>
      <c r="Q212" s="4"/>
      <c r="R212" s="4"/>
    </row>
    <row r="213" spans="1:18" s="34" customFormat="1" x14ac:dyDescent="0.3">
      <c r="A213" s="33">
        <v>1224</v>
      </c>
      <c r="B213" s="34" t="s">
        <v>267</v>
      </c>
      <c r="C213" s="36">
        <v>167290</v>
      </c>
      <c r="D213" s="36">
        <v>13234</v>
      </c>
      <c r="E213" s="37">
        <f t="shared" si="31"/>
        <v>12640.924890433731</v>
      </c>
      <c r="F213" s="38">
        <f t="shared" si="38"/>
        <v>0.97938168958315275</v>
      </c>
      <c r="G213" s="39">
        <f t="shared" si="32"/>
        <v>159.67289328715924</v>
      </c>
      <c r="H213" s="39">
        <f t="shared" si="33"/>
        <v>0</v>
      </c>
      <c r="I213" s="37">
        <f t="shared" si="34"/>
        <v>159.67289328715924</v>
      </c>
      <c r="J213" s="40">
        <f t="shared" si="40"/>
        <v>-177.33748363146978</v>
      </c>
      <c r="K213" s="37">
        <f t="shared" si="35"/>
        <v>-17.66459034431054</v>
      </c>
      <c r="L213" s="37">
        <f t="shared" si="36"/>
        <v>2113111.0697622653</v>
      </c>
      <c r="M213" s="37">
        <f t="shared" si="37"/>
        <v>-233773.18861660568</v>
      </c>
      <c r="N213" s="41">
        <f>'jan-apr'!M213</f>
        <v>-6461619.1156364586</v>
      </c>
      <c r="O213" s="41">
        <f t="shared" si="39"/>
        <v>6227845.9270198531</v>
      </c>
      <c r="P213" s="4"/>
      <c r="Q213" s="4"/>
      <c r="R213" s="4"/>
    </row>
    <row r="214" spans="1:18" s="34" customFormat="1" x14ac:dyDescent="0.3">
      <c r="A214" s="33">
        <v>1227</v>
      </c>
      <c r="B214" s="34" t="s">
        <v>268</v>
      </c>
      <c r="C214" s="36">
        <v>13635</v>
      </c>
      <c r="D214" s="36">
        <v>1100</v>
      </c>
      <c r="E214" s="37">
        <f t="shared" si="31"/>
        <v>12395.454545454546</v>
      </c>
      <c r="F214" s="38">
        <f t="shared" si="38"/>
        <v>0.96036336906530773</v>
      </c>
      <c r="G214" s="39">
        <f t="shared" si="32"/>
        <v>306.95510027467026</v>
      </c>
      <c r="H214" s="39">
        <f t="shared" si="33"/>
        <v>0</v>
      </c>
      <c r="I214" s="37">
        <f t="shared" si="34"/>
        <v>306.95510027467026</v>
      </c>
      <c r="J214" s="40">
        <f t="shared" si="40"/>
        <v>-177.33748363146978</v>
      </c>
      <c r="K214" s="37">
        <f t="shared" si="35"/>
        <v>129.61761664320048</v>
      </c>
      <c r="L214" s="37">
        <f t="shared" si="36"/>
        <v>337650.61030213727</v>
      </c>
      <c r="M214" s="37">
        <f t="shared" si="37"/>
        <v>142579.37830752053</v>
      </c>
      <c r="N214" s="41">
        <f>'jan-apr'!M214</f>
        <v>-694357.76236966148</v>
      </c>
      <c r="O214" s="41">
        <f t="shared" si="39"/>
        <v>836937.140677182</v>
      </c>
      <c r="P214" s="4"/>
      <c r="Q214" s="4"/>
      <c r="R214" s="4"/>
    </row>
    <row r="215" spans="1:18" s="34" customFormat="1" x14ac:dyDescent="0.3">
      <c r="A215" s="33">
        <v>1228</v>
      </c>
      <c r="B215" s="34" t="s">
        <v>269</v>
      </c>
      <c r="C215" s="36">
        <v>98238</v>
      </c>
      <c r="D215" s="36">
        <v>6952</v>
      </c>
      <c r="E215" s="37">
        <f t="shared" si="31"/>
        <v>14130.897583429229</v>
      </c>
      <c r="F215" s="38">
        <f t="shared" si="38"/>
        <v>1.0948203925377924</v>
      </c>
      <c r="G215" s="39">
        <f t="shared" si="32"/>
        <v>-734.31072251013939</v>
      </c>
      <c r="H215" s="39">
        <f t="shared" si="33"/>
        <v>0</v>
      </c>
      <c r="I215" s="37">
        <f t="shared" si="34"/>
        <v>-734.31072251013939</v>
      </c>
      <c r="J215" s="40">
        <f t="shared" si="40"/>
        <v>-177.33748363146978</v>
      </c>
      <c r="K215" s="37">
        <f t="shared" si="35"/>
        <v>-911.64820614160919</v>
      </c>
      <c r="L215" s="37">
        <f t="shared" si="36"/>
        <v>-5104928.1428904887</v>
      </c>
      <c r="M215" s="37">
        <f t="shared" si="37"/>
        <v>-6337778.3290964672</v>
      </c>
      <c r="N215" s="41">
        <f>'jan-apr'!M215</f>
        <v>-8836933.0581762642</v>
      </c>
      <c r="O215" s="41">
        <f t="shared" si="39"/>
        <v>2499154.7290797969</v>
      </c>
      <c r="P215" s="4"/>
      <c r="Q215" s="4"/>
      <c r="R215" s="4"/>
    </row>
    <row r="216" spans="1:18" s="34" customFormat="1" x14ac:dyDescent="0.3">
      <c r="A216" s="33">
        <v>1231</v>
      </c>
      <c r="B216" s="34" t="s">
        <v>270</v>
      </c>
      <c r="C216" s="36">
        <v>40643</v>
      </c>
      <c r="D216" s="36">
        <v>3411</v>
      </c>
      <c r="E216" s="37">
        <f t="shared" si="31"/>
        <v>11915.274113163296</v>
      </c>
      <c r="F216" s="38">
        <f t="shared" si="38"/>
        <v>0.92316040115288323</v>
      </c>
      <c r="G216" s="39">
        <f t="shared" si="32"/>
        <v>595.06335964942048</v>
      </c>
      <c r="H216" s="39">
        <f t="shared" si="33"/>
        <v>0</v>
      </c>
      <c r="I216" s="37">
        <f t="shared" si="34"/>
        <v>595.06335964942048</v>
      </c>
      <c r="J216" s="40">
        <f t="shared" si="40"/>
        <v>-177.33748363146978</v>
      </c>
      <c r="K216" s="37">
        <f t="shared" si="35"/>
        <v>417.72587601795067</v>
      </c>
      <c r="L216" s="37">
        <f t="shared" si="36"/>
        <v>2029761.1197641732</v>
      </c>
      <c r="M216" s="37">
        <f t="shared" si="37"/>
        <v>1424862.9630972298</v>
      </c>
      <c r="N216" s="41">
        <f>'jan-apr'!M216</f>
        <v>-220396.29767537853</v>
      </c>
      <c r="O216" s="41">
        <f t="shared" si="39"/>
        <v>1645259.2607726085</v>
      </c>
      <c r="P216" s="4"/>
      <c r="Q216" s="4"/>
      <c r="R216" s="4"/>
    </row>
    <row r="217" spans="1:18" s="34" customFormat="1" x14ac:dyDescent="0.3">
      <c r="A217" s="33">
        <v>1232</v>
      </c>
      <c r="B217" s="34" t="s">
        <v>271</v>
      </c>
      <c r="C217" s="36">
        <v>36482</v>
      </c>
      <c r="D217" s="36">
        <v>950</v>
      </c>
      <c r="E217" s="37">
        <f t="shared" si="31"/>
        <v>38402.105263157893</v>
      </c>
      <c r="F217" s="38">
        <f t="shared" si="38"/>
        <v>2.9752821935239888</v>
      </c>
      <c r="G217" s="39">
        <f t="shared" si="32"/>
        <v>-15297.035330347337</v>
      </c>
      <c r="H217" s="39">
        <f t="shared" si="33"/>
        <v>0</v>
      </c>
      <c r="I217" s="37">
        <f t="shared" si="34"/>
        <v>-15297.035330347337</v>
      </c>
      <c r="J217" s="40">
        <f t="shared" si="40"/>
        <v>-177.33748363146978</v>
      </c>
      <c r="K217" s="37">
        <f t="shared" si="35"/>
        <v>-15474.372813978807</v>
      </c>
      <c r="L217" s="37">
        <f t="shared" si="36"/>
        <v>-14532183.56382997</v>
      </c>
      <c r="M217" s="37">
        <f t="shared" si="37"/>
        <v>-14700654.173279867</v>
      </c>
      <c r="N217" s="41">
        <f>'jan-apr'!M217</f>
        <v>-14684672.612955615</v>
      </c>
      <c r="O217" s="41">
        <f t="shared" si="39"/>
        <v>-15981.560324251652</v>
      </c>
      <c r="P217" s="4"/>
      <c r="Q217" s="4"/>
      <c r="R217" s="4"/>
    </row>
    <row r="218" spans="1:18" s="34" customFormat="1" x14ac:dyDescent="0.3">
      <c r="A218" s="33">
        <v>1233</v>
      </c>
      <c r="B218" s="34" t="s">
        <v>272</v>
      </c>
      <c r="C218" s="36">
        <v>20594</v>
      </c>
      <c r="D218" s="36">
        <v>1107</v>
      </c>
      <c r="E218" s="37">
        <f t="shared" si="31"/>
        <v>18603.432700993675</v>
      </c>
      <c r="F218" s="38">
        <f t="shared" si="38"/>
        <v>1.4413392618552696</v>
      </c>
      <c r="G218" s="39">
        <f t="shared" si="32"/>
        <v>-3417.831793048807</v>
      </c>
      <c r="H218" s="39">
        <f t="shared" si="33"/>
        <v>0</v>
      </c>
      <c r="I218" s="37">
        <f t="shared" si="34"/>
        <v>-3417.831793048807</v>
      </c>
      <c r="J218" s="40">
        <f t="shared" si="40"/>
        <v>-177.33748363146978</v>
      </c>
      <c r="K218" s="37">
        <f t="shared" si="35"/>
        <v>-3595.1692766802767</v>
      </c>
      <c r="L218" s="37">
        <f t="shared" si="36"/>
        <v>-3783539.7949050292</v>
      </c>
      <c r="M218" s="37">
        <f t="shared" si="37"/>
        <v>-3979852.3892850662</v>
      </c>
      <c r="N218" s="41">
        <f>'jan-apr'!M218</f>
        <v>-4735048.4026756501</v>
      </c>
      <c r="O218" s="41">
        <f t="shared" si="39"/>
        <v>755196.01339058392</v>
      </c>
      <c r="P218" s="4"/>
      <c r="Q218" s="4"/>
      <c r="R218" s="4"/>
    </row>
    <row r="219" spans="1:18" s="34" customFormat="1" x14ac:dyDescent="0.3">
      <c r="A219" s="33">
        <v>1234</v>
      </c>
      <c r="B219" s="34" t="s">
        <v>273</v>
      </c>
      <c r="C219" s="36">
        <v>9531</v>
      </c>
      <c r="D219" s="36">
        <v>921</v>
      </c>
      <c r="E219" s="37">
        <f t="shared" si="31"/>
        <v>10348.534201954397</v>
      </c>
      <c r="F219" s="38">
        <f t="shared" si="38"/>
        <v>0.80177399986682352</v>
      </c>
      <c r="G219" s="39">
        <f t="shared" si="32"/>
        <v>1535.1073063747597</v>
      </c>
      <c r="H219" s="39">
        <f t="shared" si="33"/>
        <v>443.73263877834512</v>
      </c>
      <c r="I219" s="37">
        <f t="shared" si="34"/>
        <v>1978.8399451531047</v>
      </c>
      <c r="J219" s="40">
        <f t="shared" si="40"/>
        <v>-177.33748363146978</v>
      </c>
      <c r="K219" s="37">
        <f t="shared" si="35"/>
        <v>1801.502461521635</v>
      </c>
      <c r="L219" s="37">
        <f t="shared" si="36"/>
        <v>1822511.5894860094</v>
      </c>
      <c r="M219" s="37">
        <f t="shared" si="37"/>
        <v>1659183.7670614258</v>
      </c>
      <c r="N219" s="41">
        <f>'jan-apr'!M219</f>
        <v>1062088.1469988395</v>
      </c>
      <c r="O219" s="41">
        <f t="shared" si="39"/>
        <v>597095.62006258639</v>
      </c>
      <c r="P219" s="4"/>
      <c r="Q219" s="4"/>
      <c r="R219" s="4"/>
    </row>
    <row r="220" spans="1:18" s="34" customFormat="1" x14ac:dyDescent="0.3">
      <c r="A220" s="33">
        <v>1235</v>
      </c>
      <c r="B220" s="34" t="s">
        <v>274</v>
      </c>
      <c r="C220" s="36">
        <v>167785</v>
      </c>
      <c r="D220" s="36">
        <v>14347</v>
      </c>
      <c r="E220" s="37">
        <f t="shared" si="31"/>
        <v>11694.779396389489</v>
      </c>
      <c r="F220" s="38">
        <f t="shared" si="38"/>
        <v>0.90607711886698716</v>
      </c>
      <c r="G220" s="39">
        <f t="shared" si="32"/>
        <v>727.36018971370424</v>
      </c>
      <c r="H220" s="39">
        <f t="shared" si="33"/>
        <v>0</v>
      </c>
      <c r="I220" s="37">
        <f t="shared" si="34"/>
        <v>727.36018971370424</v>
      </c>
      <c r="J220" s="40">
        <f t="shared" si="40"/>
        <v>-177.33748363146978</v>
      </c>
      <c r="K220" s="37">
        <f t="shared" si="35"/>
        <v>550.02270608223444</v>
      </c>
      <c r="L220" s="37">
        <f t="shared" si="36"/>
        <v>10435436.641822515</v>
      </c>
      <c r="M220" s="37">
        <f t="shared" si="37"/>
        <v>7891175.7641618177</v>
      </c>
      <c r="N220" s="41">
        <f>'jan-apr'!M220</f>
        <v>2177769.0757113355</v>
      </c>
      <c r="O220" s="41">
        <f t="shared" si="39"/>
        <v>5713406.6884504817</v>
      </c>
      <c r="P220" s="4"/>
      <c r="Q220" s="4"/>
      <c r="R220" s="4"/>
    </row>
    <row r="221" spans="1:18" s="34" customFormat="1" x14ac:dyDescent="0.3">
      <c r="A221" s="33">
        <v>1238</v>
      </c>
      <c r="B221" s="34" t="s">
        <v>275</v>
      </c>
      <c r="C221" s="36">
        <v>94849</v>
      </c>
      <c r="D221" s="36">
        <v>8539</v>
      </c>
      <c r="E221" s="37">
        <f t="shared" si="31"/>
        <v>11107.740953273216</v>
      </c>
      <c r="F221" s="38">
        <f t="shared" si="38"/>
        <v>0.86059510649425552</v>
      </c>
      <c r="G221" s="39">
        <f t="shared" si="32"/>
        <v>1079.5832555834679</v>
      </c>
      <c r="H221" s="39">
        <f t="shared" si="33"/>
        <v>178.01027581675834</v>
      </c>
      <c r="I221" s="37">
        <f t="shared" si="34"/>
        <v>1257.5935314002263</v>
      </c>
      <c r="J221" s="40">
        <f t="shared" si="40"/>
        <v>-177.33748363146978</v>
      </c>
      <c r="K221" s="37">
        <f t="shared" si="35"/>
        <v>1080.2560477687566</v>
      </c>
      <c r="L221" s="37">
        <f t="shared" si="36"/>
        <v>10738591.164626533</v>
      </c>
      <c r="M221" s="37">
        <f t="shared" si="37"/>
        <v>9224306.391897412</v>
      </c>
      <c r="N221" s="41">
        <f>'jan-apr'!M221</f>
        <v>4195586.251056565</v>
      </c>
      <c r="O221" s="41">
        <f t="shared" si="39"/>
        <v>5028720.140840847</v>
      </c>
      <c r="P221" s="4"/>
      <c r="Q221" s="4"/>
      <c r="R221" s="4"/>
    </row>
    <row r="222" spans="1:18" s="34" customFormat="1" x14ac:dyDescent="0.3">
      <c r="A222" s="33">
        <v>1241</v>
      </c>
      <c r="B222" s="34" t="s">
        <v>276</v>
      </c>
      <c r="C222" s="36">
        <v>47128</v>
      </c>
      <c r="D222" s="36">
        <v>3838</v>
      </c>
      <c r="E222" s="37">
        <f t="shared" si="31"/>
        <v>12279.312141740489</v>
      </c>
      <c r="F222" s="38">
        <f t="shared" si="38"/>
        <v>0.95136499714492684</v>
      </c>
      <c r="G222" s="39">
        <f t="shared" si="32"/>
        <v>376.64054250310437</v>
      </c>
      <c r="H222" s="39">
        <f t="shared" si="33"/>
        <v>0</v>
      </c>
      <c r="I222" s="37">
        <f t="shared" si="34"/>
        <v>376.64054250310437</v>
      </c>
      <c r="J222" s="40">
        <f t="shared" si="40"/>
        <v>-177.33748363146978</v>
      </c>
      <c r="K222" s="37">
        <f t="shared" si="35"/>
        <v>199.30305887163459</v>
      </c>
      <c r="L222" s="37">
        <f t="shared" si="36"/>
        <v>1445546.4021269146</v>
      </c>
      <c r="M222" s="37">
        <f t="shared" si="37"/>
        <v>764925.1399493335</v>
      </c>
      <c r="N222" s="41">
        <f>'jan-apr'!M222</f>
        <v>876674.64365930913</v>
      </c>
      <c r="O222" s="41">
        <f t="shared" si="39"/>
        <v>-111749.50370997563</v>
      </c>
      <c r="P222" s="4"/>
      <c r="Q222" s="4"/>
      <c r="R222" s="4"/>
    </row>
    <row r="223" spans="1:18" s="34" customFormat="1" x14ac:dyDescent="0.3">
      <c r="A223" s="33">
        <v>1242</v>
      </c>
      <c r="B223" s="34" t="s">
        <v>277</v>
      </c>
      <c r="C223" s="36">
        <v>30953</v>
      </c>
      <c r="D223" s="36">
        <v>2443</v>
      </c>
      <c r="E223" s="37">
        <f t="shared" si="31"/>
        <v>12670.077773229636</v>
      </c>
      <c r="F223" s="38">
        <f t="shared" si="38"/>
        <v>0.98164036921746334</v>
      </c>
      <c r="G223" s="39">
        <f t="shared" si="32"/>
        <v>142.18116360961648</v>
      </c>
      <c r="H223" s="39">
        <f t="shared" si="33"/>
        <v>0</v>
      </c>
      <c r="I223" s="37">
        <f t="shared" si="34"/>
        <v>142.18116360961648</v>
      </c>
      <c r="J223" s="40">
        <f t="shared" si="40"/>
        <v>-177.33748363146978</v>
      </c>
      <c r="K223" s="37">
        <f t="shared" si="35"/>
        <v>-35.156320021853304</v>
      </c>
      <c r="L223" s="37">
        <f t="shared" si="36"/>
        <v>347348.58269829303</v>
      </c>
      <c r="M223" s="37">
        <f t="shared" si="37"/>
        <v>-85886.889813387621</v>
      </c>
      <c r="N223" s="41">
        <f>'jan-apr'!M223</f>
        <v>-790233.46679007658</v>
      </c>
      <c r="O223" s="41">
        <f t="shared" si="39"/>
        <v>704346.57697668893</v>
      </c>
      <c r="P223" s="4"/>
      <c r="Q223" s="4"/>
      <c r="R223" s="4"/>
    </row>
    <row r="224" spans="1:18" s="34" customFormat="1" x14ac:dyDescent="0.3">
      <c r="A224" s="33">
        <v>1243</v>
      </c>
      <c r="B224" s="34" t="s">
        <v>125</v>
      </c>
      <c r="C224" s="36">
        <v>224465</v>
      </c>
      <c r="D224" s="36">
        <v>19097</v>
      </c>
      <c r="E224" s="37">
        <f t="shared" si="31"/>
        <v>11753.940409488401</v>
      </c>
      <c r="F224" s="38">
        <f t="shared" si="38"/>
        <v>0.91066074019758392</v>
      </c>
      <c r="G224" s="39">
        <f t="shared" si="32"/>
        <v>691.86358185435711</v>
      </c>
      <c r="H224" s="39">
        <f t="shared" si="33"/>
        <v>0</v>
      </c>
      <c r="I224" s="37">
        <f t="shared" si="34"/>
        <v>691.86358185435711</v>
      </c>
      <c r="J224" s="40">
        <f t="shared" si="40"/>
        <v>-177.33748363146978</v>
      </c>
      <c r="K224" s="37">
        <f t="shared" si="35"/>
        <v>514.5260982228873</v>
      </c>
      <c r="L224" s="37">
        <f t="shared" si="36"/>
        <v>13212518.822672658</v>
      </c>
      <c r="M224" s="37">
        <f t="shared" si="37"/>
        <v>9825904.8977624793</v>
      </c>
      <c r="N224" s="41">
        <f>'jan-apr'!M224</f>
        <v>4998206.0109332502</v>
      </c>
      <c r="O224" s="41">
        <f t="shared" si="39"/>
        <v>4827698.8868292291</v>
      </c>
      <c r="P224" s="4"/>
      <c r="Q224" s="4"/>
      <c r="R224" s="4"/>
    </row>
    <row r="225" spans="1:18" s="34" customFormat="1" x14ac:dyDescent="0.3">
      <c r="A225" s="33">
        <v>1244</v>
      </c>
      <c r="B225" s="34" t="s">
        <v>278</v>
      </c>
      <c r="C225" s="36">
        <v>94795</v>
      </c>
      <c r="D225" s="36">
        <v>5012</v>
      </c>
      <c r="E225" s="37">
        <f t="shared" si="31"/>
        <v>18913.607342378291</v>
      </c>
      <c r="F225" s="38">
        <f t="shared" si="38"/>
        <v>1.4653706809941496</v>
      </c>
      <c r="G225" s="39">
        <f t="shared" si="32"/>
        <v>-3603.9365778795768</v>
      </c>
      <c r="H225" s="39">
        <f t="shared" si="33"/>
        <v>0</v>
      </c>
      <c r="I225" s="37">
        <f t="shared" si="34"/>
        <v>-3603.9365778795768</v>
      </c>
      <c r="J225" s="40">
        <f t="shared" si="40"/>
        <v>-177.33748363146978</v>
      </c>
      <c r="K225" s="37">
        <f t="shared" si="35"/>
        <v>-3781.2740615110465</v>
      </c>
      <c r="L225" s="37">
        <f t="shared" si="36"/>
        <v>-18062930.12833244</v>
      </c>
      <c r="M225" s="37">
        <f t="shared" si="37"/>
        <v>-18951745.596293364</v>
      </c>
      <c r="N225" s="41">
        <f>'jan-apr'!M225</f>
        <v>-13022898.459087949</v>
      </c>
      <c r="O225" s="41">
        <f t="shared" si="39"/>
        <v>-5928847.1372054145</v>
      </c>
      <c r="P225" s="4"/>
      <c r="Q225" s="4"/>
      <c r="R225" s="4"/>
    </row>
    <row r="226" spans="1:18" s="34" customFormat="1" x14ac:dyDescent="0.3">
      <c r="A226" s="33">
        <v>1245</v>
      </c>
      <c r="B226" s="34" t="s">
        <v>279</v>
      </c>
      <c r="C226" s="36">
        <v>75968</v>
      </c>
      <c r="D226" s="36">
        <v>6752</v>
      </c>
      <c r="E226" s="37">
        <f t="shared" si="31"/>
        <v>11251.184834123223</v>
      </c>
      <c r="F226" s="38">
        <f t="shared" si="38"/>
        <v>0.87170871658251414</v>
      </c>
      <c r="G226" s="39">
        <f t="shared" si="32"/>
        <v>993.51692707346365</v>
      </c>
      <c r="H226" s="39">
        <f t="shared" si="33"/>
        <v>127.80491751925582</v>
      </c>
      <c r="I226" s="37">
        <f t="shared" si="34"/>
        <v>1121.3218445927196</v>
      </c>
      <c r="J226" s="40">
        <f t="shared" si="40"/>
        <v>-177.33748363146978</v>
      </c>
      <c r="K226" s="37">
        <f t="shared" si="35"/>
        <v>943.98436096124976</v>
      </c>
      <c r="L226" s="37">
        <f t="shared" si="36"/>
        <v>7571165.0946900425</v>
      </c>
      <c r="M226" s="37">
        <f t="shared" si="37"/>
        <v>6373782.4052103581</v>
      </c>
      <c r="N226" s="41">
        <f>'jan-apr'!M226</f>
        <v>4057569.4012336242</v>
      </c>
      <c r="O226" s="41">
        <f t="shared" si="39"/>
        <v>2316213.0039767339</v>
      </c>
      <c r="P226" s="4"/>
      <c r="Q226" s="4"/>
      <c r="R226" s="4"/>
    </row>
    <row r="227" spans="1:18" s="34" customFormat="1" x14ac:dyDescent="0.3">
      <c r="A227" s="33">
        <v>1246</v>
      </c>
      <c r="B227" s="34" t="s">
        <v>280</v>
      </c>
      <c r="C227" s="36">
        <v>310481</v>
      </c>
      <c r="D227" s="36">
        <v>24427</v>
      </c>
      <c r="E227" s="37">
        <f t="shared" si="31"/>
        <v>12710.566176771605</v>
      </c>
      <c r="F227" s="38">
        <f t="shared" si="38"/>
        <v>0.98477729166682193</v>
      </c>
      <c r="G227" s="39">
        <f t="shared" si="32"/>
        <v>117.88812148443503</v>
      </c>
      <c r="H227" s="39">
        <f t="shared" si="33"/>
        <v>0</v>
      </c>
      <c r="I227" s="37">
        <f t="shared" si="34"/>
        <v>117.88812148443503</v>
      </c>
      <c r="J227" s="40">
        <f t="shared" si="40"/>
        <v>-177.33748363146978</v>
      </c>
      <c r="K227" s="37">
        <f t="shared" si="35"/>
        <v>-59.449362147034748</v>
      </c>
      <c r="L227" s="37">
        <f t="shared" si="36"/>
        <v>2879653.1435002945</v>
      </c>
      <c r="M227" s="37">
        <f t="shared" si="37"/>
        <v>-1452169.5691656177</v>
      </c>
      <c r="N227" s="41">
        <f>'jan-apr'!M227</f>
        <v>-230952.96491247008</v>
      </c>
      <c r="O227" s="41">
        <f t="shared" si="39"/>
        <v>-1221216.6042531477</v>
      </c>
      <c r="P227" s="4"/>
      <c r="Q227" s="4"/>
      <c r="R227" s="4"/>
    </row>
    <row r="228" spans="1:18" s="34" customFormat="1" x14ac:dyDescent="0.3">
      <c r="A228" s="33">
        <v>1247</v>
      </c>
      <c r="B228" s="34" t="s">
        <v>281</v>
      </c>
      <c r="C228" s="36">
        <v>316910</v>
      </c>
      <c r="D228" s="36">
        <v>27858</v>
      </c>
      <c r="E228" s="37">
        <f t="shared" si="31"/>
        <v>11375.906382367722</v>
      </c>
      <c r="F228" s="38">
        <f t="shared" si="38"/>
        <v>0.88137177539394362</v>
      </c>
      <c r="G228" s="39">
        <f t="shared" si="32"/>
        <v>918.68399812676432</v>
      </c>
      <c r="H228" s="39">
        <f t="shared" si="33"/>
        <v>84.152375633681174</v>
      </c>
      <c r="I228" s="37">
        <f t="shared" si="34"/>
        <v>1002.8363737604454</v>
      </c>
      <c r="J228" s="40">
        <f t="shared" si="40"/>
        <v>-177.33748363146978</v>
      </c>
      <c r="K228" s="37">
        <f t="shared" si="35"/>
        <v>825.49889012897563</v>
      </c>
      <c r="L228" s="37">
        <f t="shared" si="36"/>
        <v>27937015.700218488</v>
      </c>
      <c r="M228" s="37">
        <f t="shared" si="37"/>
        <v>22996748.081213005</v>
      </c>
      <c r="N228" s="41">
        <f>'jan-apr'!M228</f>
        <v>15080173.560362292</v>
      </c>
      <c r="O228" s="41">
        <f t="shared" si="39"/>
        <v>7916574.5208507124</v>
      </c>
      <c r="P228" s="4"/>
      <c r="Q228" s="4"/>
      <c r="R228" s="4"/>
    </row>
    <row r="229" spans="1:18" s="34" customFormat="1" x14ac:dyDescent="0.3">
      <c r="A229" s="33">
        <v>1251</v>
      </c>
      <c r="B229" s="34" t="s">
        <v>282</v>
      </c>
      <c r="C229" s="36">
        <v>53284</v>
      </c>
      <c r="D229" s="36">
        <v>4096</v>
      </c>
      <c r="E229" s="37">
        <f t="shared" si="31"/>
        <v>13008.7890625</v>
      </c>
      <c r="F229" s="38">
        <f t="shared" si="38"/>
        <v>1.0078827239218677</v>
      </c>
      <c r="G229" s="39">
        <f t="shared" si="32"/>
        <v>-61.04560995260217</v>
      </c>
      <c r="H229" s="39">
        <f t="shared" si="33"/>
        <v>0</v>
      </c>
      <c r="I229" s="37">
        <f t="shared" si="34"/>
        <v>-61.04560995260217</v>
      </c>
      <c r="J229" s="40">
        <f t="shared" si="40"/>
        <v>-177.33748363146978</v>
      </c>
      <c r="K229" s="37">
        <f t="shared" si="35"/>
        <v>-238.38309358407196</v>
      </c>
      <c r="L229" s="37">
        <f t="shared" si="36"/>
        <v>-250042.81836585849</v>
      </c>
      <c r="M229" s="37">
        <f t="shared" si="37"/>
        <v>-976417.15132035874</v>
      </c>
      <c r="N229" s="41">
        <f>'jan-apr'!M229</f>
        <v>-3987951.8133328487</v>
      </c>
      <c r="O229" s="41">
        <f t="shared" si="39"/>
        <v>3011534.66201249</v>
      </c>
      <c r="P229" s="4"/>
      <c r="Q229" s="4"/>
      <c r="R229" s="4"/>
    </row>
    <row r="230" spans="1:18" s="34" customFormat="1" x14ac:dyDescent="0.3">
      <c r="A230" s="33">
        <v>1252</v>
      </c>
      <c r="B230" s="34" t="s">
        <v>283</v>
      </c>
      <c r="C230" s="36">
        <v>19757</v>
      </c>
      <c r="D230" s="36">
        <v>378</v>
      </c>
      <c r="E230" s="37">
        <f t="shared" si="31"/>
        <v>52267.195767195764</v>
      </c>
      <c r="F230" s="38">
        <f t="shared" si="38"/>
        <v>4.0495086351623115</v>
      </c>
      <c r="G230" s="39">
        <f t="shared" si="32"/>
        <v>-23616.089632770058</v>
      </c>
      <c r="H230" s="39">
        <f t="shared" si="33"/>
        <v>0</v>
      </c>
      <c r="I230" s="37">
        <f t="shared" si="34"/>
        <v>-23616.089632770058</v>
      </c>
      <c r="J230" s="40">
        <f t="shared" si="40"/>
        <v>-177.33748363146978</v>
      </c>
      <c r="K230" s="37">
        <f t="shared" si="35"/>
        <v>-23793.427116401526</v>
      </c>
      <c r="L230" s="37">
        <f t="shared" si="36"/>
        <v>-8926881.8811870813</v>
      </c>
      <c r="M230" s="37">
        <f t="shared" si="37"/>
        <v>-8993915.4499997776</v>
      </c>
      <c r="N230" s="41">
        <f>'jan-apr'!M230</f>
        <v>-9226894.5765233934</v>
      </c>
      <c r="O230" s="41">
        <f t="shared" si="39"/>
        <v>232979.12652361579</v>
      </c>
      <c r="P230" s="4"/>
      <c r="Q230" s="4"/>
      <c r="R230" s="4"/>
    </row>
    <row r="231" spans="1:18" s="34" customFormat="1" x14ac:dyDescent="0.3">
      <c r="A231" s="33">
        <v>1253</v>
      </c>
      <c r="B231" s="34" t="s">
        <v>284</v>
      </c>
      <c r="C231" s="36">
        <v>79718</v>
      </c>
      <c r="D231" s="36">
        <v>7842</v>
      </c>
      <c r="E231" s="37">
        <f t="shared" si="31"/>
        <v>10165.519000255037</v>
      </c>
      <c r="F231" s="38">
        <f t="shared" si="38"/>
        <v>0.78759452019952758</v>
      </c>
      <c r="G231" s="39">
        <f t="shared" si="32"/>
        <v>1644.9164273943754</v>
      </c>
      <c r="H231" s="39">
        <f t="shared" si="33"/>
        <v>507.78795937312105</v>
      </c>
      <c r="I231" s="37">
        <f t="shared" si="34"/>
        <v>2152.7043867674965</v>
      </c>
      <c r="J231" s="40">
        <f t="shared" si="40"/>
        <v>-177.33748363146978</v>
      </c>
      <c r="K231" s="37">
        <f t="shared" si="35"/>
        <v>1975.3669031360268</v>
      </c>
      <c r="L231" s="37">
        <f t="shared" si="36"/>
        <v>16881507.801030707</v>
      </c>
      <c r="M231" s="37">
        <f t="shared" si="37"/>
        <v>15490827.254392723</v>
      </c>
      <c r="N231" s="41">
        <f>'jan-apr'!M231</f>
        <v>8472506.5676057562</v>
      </c>
      <c r="O231" s="41">
        <f t="shared" si="39"/>
        <v>7018320.6867869664</v>
      </c>
      <c r="P231" s="4"/>
      <c r="Q231" s="4"/>
      <c r="R231" s="4"/>
    </row>
    <row r="232" spans="1:18" s="34" customFormat="1" x14ac:dyDescent="0.3">
      <c r="A232" s="33">
        <v>1256</v>
      </c>
      <c r="B232" s="34" t="s">
        <v>285</v>
      </c>
      <c r="C232" s="36">
        <v>84411</v>
      </c>
      <c r="D232" s="36">
        <v>7736</v>
      </c>
      <c r="E232" s="37">
        <f t="shared" si="31"/>
        <v>10911.452947259566</v>
      </c>
      <c r="F232" s="38">
        <f t="shared" si="38"/>
        <v>0.84538728897767179</v>
      </c>
      <c r="G232" s="39">
        <f t="shared" si="32"/>
        <v>1197.3560591916582</v>
      </c>
      <c r="H232" s="39">
        <f t="shared" si="33"/>
        <v>246.71107792153597</v>
      </c>
      <c r="I232" s="37">
        <f t="shared" si="34"/>
        <v>1444.0671371131941</v>
      </c>
      <c r="J232" s="40">
        <f t="shared" si="40"/>
        <v>-177.33748363146978</v>
      </c>
      <c r="K232" s="37">
        <f t="shared" si="35"/>
        <v>1266.7296534817244</v>
      </c>
      <c r="L232" s="37">
        <f t="shared" si="36"/>
        <v>11171303.372707671</v>
      </c>
      <c r="M232" s="37">
        <f t="shared" si="37"/>
        <v>9799420.5993346199</v>
      </c>
      <c r="N232" s="41">
        <f>'jan-apr'!M232</f>
        <v>5565358.3661053432</v>
      </c>
      <c r="O232" s="41">
        <f t="shared" si="39"/>
        <v>4234062.2332292767</v>
      </c>
      <c r="P232" s="4"/>
      <c r="Q232" s="4"/>
      <c r="R232" s="4"/>
    </row>
    <row r="233" spans="1:18" s="34" customFormat="1" x14ac:dyDescent="0.3">
      <c r="A233" s="33">
        <v>1259</v>
      </c>
      <c r="B233" s="34" t="s">
        <v>286</v>
      </c>
      <c r="C233" s="36">
        <v>52089</v>
      </c>
      <c r="D233" s="36">
        <v>4733</v>
      </c>
      <c r="E233" s="37">
        <f t="shared" si="31"/>
        <v>11005.493344601733</v>
      </c>
      <c r="F233" s="38">
        <f t="shared" si="38"/>
        <v>0.85267326243581187</v>
      </c>
      <c r="G233" s="39">
        <f t="shared" si="32"/>
        <v>1140.931820786358</v>
      </c>
      <c r="H233" s="39">
        <f t="shared" si="33"/>
        <v>213.79693885177747</v>
      </c>
      <c r="I233" s="37">
        <f t="shared" si="34"/>
        <v>1354.7287596381354</v>
      </c>
      <c r="J233" s="40">
        <f t="shared" si="40"/>
        <v>-177.33748363146978</v>
      </c>
      <c r="K233" s="37">
        <f t="shared" si="35"/>
        <v>1177.3912760066657</v>
      </c>
      <c r="L233" s="37">
        <f t="shared" si="36"/>
        <v>6411931.2193672955</v>
      </c>
      <c r="M233" s="37">
        <f t="shared" si="37"/>
        <v>5572592.909339549</v>
      </c>
      <c r="N233" s="41">
        <f>'jan-apr'!M233</f>
        <v>2678402.7141645062</v>
      </c>
      <c r="O233" s="41">
        <f t="shared" si="39"/>
        <v>2894190.1951750428</v>
      </c>
      <c r="P233" s="4"/>
      <c r="Q233" s="4"/>
      <c r="R233" s="4"/>
    </row>
    <row r="234" spans="1:18" s="34" customFormat="1" x14ac:dyDescent="0.3">
      <c r="A234" s="33">
        <v>1260</v>
      </c>
      <c r="B234" s="34" t="s">
        <v>287</v>
      </c>
      <c r="C234" s="36">
        <v>54495</v>
      </c>
      <c r="D234" s="36">
        <v>5014</v>
      </c>
      <c r="E234" s="37">
        <f t="shared" si="31"/>
        <v>10868.568009573195</v>
      </c>
      <c r="F234" s="38">
        <f t="shared" si="38"/>
        <v>0.84206469010986817</v>
      </c>
      <c r="G234" s="39">
        <f t="shared" si="32"/>
        <v>1223.0870218034809</v>
      </c>
      <c r="H234" s="39">
        <f t="shared" si="33"/>
        <v>261.7208061117658</v>
      </c>
      <c r="I234" s="37">
        <f t="shared" si="34"/>
        <v>1484.8078279152467</v>
      </c>
      <c r="J234" s="40">
        <f t="shared" si="40"/>
        <v>-177.33748363146978</v>
      </c>
      <c r="K234" s="37">
        <f t="shared" si="35"/>
        <v>1307.470344283777</v>
      </c>
      <c r="L234" s="37">
        <f t="shared" si="36"/>
        <v>7444826.4491670467</v>
      </c>
      <c r="M234" s="37">
        <f t="shared" si="37"/>
        <v>6555656.306238858</v>
      </c>
      <c r="N234" s="41">
        <f>'jan-apr'!M234</f>
        <v>3135180.9653118146</v>
      </c>
      <c r="O234" s="41">
        <f t="shared" si="39"/>
        <v>3420475.3409270435</v>
      </c>
      <c r="P234" s="4"/>
      <c r="Q234" s="4"/>
      <c r="R234" s="4"/>
    </row>
    <row r="235" spans="1:18" s="34" customFormat="1" x14ac:dyDescent="0.3">
      <c r="A235" s="33">
        <v>1263</v>
      </c>
      <c r="B235" s="34" t="s">
        <v>288</v>
      </c>
      <c r="C235" s="36">
        <v>186252</v>
      </c>
      <c r="D235" s="36">
        <v>15402</v>
      </c>
      <c r="E235" s="37">
        <f t="shared" si="31"/>
        <v>12092.715231788079</v>
      </c>
      <c r="F235" s="38">
        <f t="shared" si="38"/>
        <v>0.9369080172542793</v>
      </c>
      <c r="G235" s="39">
        <f t="shared" si="32"/>
        <v>488.59868847455033</v>
      </c>
      <c r="H235" s="39">
        <f t="shared" si="33"/>
        <v>0</v>
      </c>
      <c r="I235" s="37">
        <f t="shared" si="34"/>
        <v>488.59868847455033</v>
      </c>
      <c r="J235" s="40">
        <f t="shared" si="40"/>
        <v>-177.33748363146978</v>
      </c>
      <c r="K235" s="37">
        <f t="shared" si="35"/>
        <v>311.26120484308058</v>
      </c>
      <c r="L235" s="37">
        <f t="shared" si="36"/>
        <v>7525396.9998850245</v>
      </c>
      <c r="M235" s="37">
        <f t="shared" si="37"/>
        <v>4794045.0769931274</v>
      </c>
      <c r="N235" s="41">
        <f>'jan-apr'!M235</f>
        <v>1948136.8581658816</v>
      </c>
      <c r="O235" s="41">
        <f t="shared" si="39"/>
        <v>2845908.2188272458</v>
      </c>
      <c r="P235" s="4"/>
      <c r="Q235" s="4"/>
      <c r="R235" s="4"/>
    </row>
    <row r="236" spans="1:18" s="34" customFormat="1" x14ac:dyDescent="0.3">
      <c r="A236" s="33">
        <v>1264</v>
      </c>
      <c r="B236" s="34" t="s">
        <v>289</v>
      </c>
      <c r="C236" s="36">
        <v>38458</v>
      </c>
      <c r="D236" s="36">
        <v>2856</v>
      </c>
      <c r="E236" s="37">
        <f t="shared" si="31"/>
        <v>13465.686274509804</v>
      </c>
      <c r="F236" s="38">
        <f t="shared" si="38"/>
        <v>1.0432817763917255</v>
      </c>
      <c r="G236" s="39">
        <f t="shared" si="32"/>
        <v>-335.1839371584847</v>
      </c>
      <c r="H236" s="39">
        <f t="shared" si="33"/>
        <v>0</v>
      </c>
      <c r="I236" s="37">
        <f t="shared" si="34"/>
        <v>-335.1839371584847</v>
      </c>
      <c r="J236" s="40">
        <f t="shared" si="40"/>
        <v>-177.33748363146978</v>
      </c>
      <c r="K236" s="37">
        <f t="shared" si="35"/>
        <v>-512.5214207899545</v>
      </c>
      <c r="L236" s="37">
        <f t="shared" si="36"/>
        <v>-957285.32452463231</v>
      </c>
      <c r="M236" s="37">
        <f t="shared" si="37"/>
        <v>-1463761.1777761101</v>
      </c>
      <c r="N236" s="41">
        <f>'jan-apr'!M236</f>
        <v>-1480581.244843412</v>
      </c>
      <c r="O236" s="41">
        <f t="shared" si="39"/>
        <v>16820.067067301832</v>
      </c>
      <c r="P236" s="4"/>
      <c r="Q236" s="4"/>
      <c r="R236" s="4"/>
    </row>
    <row r="237" spans="1:18" s="34" customFormat="1" x14ac:dyDescent="0.3">
      <c r="A237" s="33">
        <v>1265</v>
      </c>
      <c r="B237" s="34" t="s">
        <v>290</v>
      </c>
      <c r="C237" s="36">
        <v>6155</v>
      </c>
      <c r="D237" s="36">
        <v>563</v>
      </c>
      <c r="E237" s="37">
        <f t="shared" si="31"/>
        <v>10932.504440497336</v>
      </c>
      <c r="F237" s="38">
        <f t="shared" si="38"/>
        <v>0.84701829677133877</v>
      </c>
      <c r="G237" s="39">
        <f t="shared" si="32"/>
        <v>1184.7251632489963</v>
      </c>
      <c r="H237" s="39">
        <f t="shared" si="33"/>
        <v>239.34305528831644</v>
      </c>
      <c r="I237" s="37">
        <f t="shared" si="34"/>
        <v>1424.0682185373128</v>
      </c>
      <c r="J237" s="40">
        <f t="shared" si="40"/>
        <v>-177.33748363146978</v>
      </c>
      <c r="K237" s="37">
        <f t="shared" si="35"/>
        <v>1246.7307349058431</v>
      </c>
      <c r="L237" s="37">
        <f t="shared" si="36"/>
        <v>801750.40703650704</v>
      </c>
      <c r="M237" s="37">
        <f t="shared" si="37"/>
        <v>701909.40375198959</v>
      </c>
      <c r="N237" s="41">
        <f>'jan-apr'!M237</f>
        <v>267136.67400689109</v>
      </c>
      <c r="O237" s="41">
        <f t="shared" si="39"/>
        <v>434772.72974509851</v>
      </c>
      <c r="P237" s="4"/>
      <c r="Q237" s="4"/>
      <c r="R237" s="4"/>
    </row>
    <row r="238" spans="1:18" s="34" customFormat="1" x14ac:dyDescent="0.3">
      <c r="A238" s="33">
        <v>1266</v>
      </c>
      <c r="B238" s="34" t="s">
        <v>291</v>
      </c>
      <c r="C238" s="36">
        <v>31155</v>
      </c>
      <c r="D238" s="36">
        <v>1704</v>
      </c>
      <c r="E238" s="37">
        <f t="shared" si="31"/>
        <v>18283.450704225354</v>
      </c>
      <c r="F238" s="38">
        <f t="shared" si="38"/>
        <v>1.4165479976600122</v>
      </c>
      <c r="G238" s="39">
        <f t="shared" si="32"/>
        <v>-3225.8425949878142</v>
      </c>
      <c r="H238" s="39">
        <f t="shared" si="33"/>
        <v>0</v>
      </c>
      <c r="I238" s="37">
        <f t="shared" si="34"/>
        <v>-3225.8425949878142</v>
      </c>
      <c r="J238" s="40">
        <f t="shared" si="40"/>
        <v>-177.33748363146978</v>
      </c>
      <c r="K238" s="37">
        <f t="shared" si="35"/>
        <v>-3403.1800786192839</v>
      </c>
      <c r="L238" s="37">
        <f t="shared" si="36"/>
        <v>-5496835.7818592358</v>
      </c>
      <c r="M238" s="37">
        <f t="shared" si="37"/>
        <v>-5799018.8539672596</v>
      </c>
      <c r="N238" s="41">
        <f>'jan-apr'!M238</f>
        <v>-6002607.2973435484</v>
      </c>
      <c r="O238" s="41">
        <f t="shared" si="39"/>
        <v>203588.44337628875</v>
      </c>
      <c r="P238" s="4"/>
      <c r="Q238" s="4"/>
      <c r="R238" s="4"/>
    </row>
    <row r="239" spans="1:18" s="34" customFormat="1" x14ac:dyDescent="0.3">
      <c r="A239" s="33">
        <v>1401</v>
      </c>
      <c r="B239" s="34" t="s">
        <v>292</v>
      </c>
      <c r="C239" s="36">
        <v>145164</v>
      </c>
      <c r="D239" s="36">
        <v>11862</v>
      </c>
      <c r="E239" s="37">
        <f t="shared" si="31"/>
        <v>12237.733940313607</v>
      </c>
      <c r="F239" s="38">
        <f t="shared" si="38"/>
        <v>0.94814364036002063</v>
      </c>
      <c r="G239" s="39">
        <f t="shared" si="32"/>
        <v>401.58746335923388</v>
      </c>
      <c r="H239" s="39">
        <f t="shared" si="33"/>
        <v>0</v>
      </c>
      <c r="I239" s="37">
        <f t="shared" si="34"/>
        <v>401.58746335923388</v>
      </c>
      <c r="J239" s="40">
        <f t="shared" si="40"/>
        <v>-177.33748363146978</v>
      </c>
      <c r="K239" s="37">
        <f t="shared" si="35"/>
        <v>224.2499797277641</v>
      </c>
      <c r="L239" s="37">
        <f t="shared" si="36"/>
        <v>4763630.4903672319</v>
      </c>
      <c r="M239" s="37">
        <f t="shared" si="37"/>
        <v>2660053.2595307375</v>
      </c>
      <c r="N239" s="41">
        <f>'jan-apr'!M239</f>
        <v>1154146.3843373384</v>
      </c>
      <c r="O239" s="41">
        <f t="shared" si="39"/>
        <v>1505906.8751933991</v>
      </c>
      <c r="P239" s="4"/>
      <c r="Q239" s="4"/>
      <c r="R239" s="4"/>
    </row>
    <row r="240" spans="1:18" s="34" customFormat="1" x14ac:dyDescent="0.3">
      <c r="A240" s="33">
        <v>1411</v>
      </c>
      <c r="B240" s="34" t="s">
        <v>293</v>
      </c>
      <c r="C240" s="36">
        <v>29154</v>
      </c>
      <c r="D240" s="36">
        <v>2335</v>
      </c>
      <c r="E240" s="37">
        <f t="shared" si="31"/>
        <v>12485.653104925053</v>
      </c>
      <c r="F240" s="38">
        <f t="shared" si="38"/>
        <v>0.96735168822216333</v>
      </c>
      <c r="G240" s="39">
        <f t="shared" si="32"/>
        <v>252.83596459236577</v>
      </c>
      <c r="H240" s="39">
        <f t="shared" si="33"/>
        <v>0</v>
      </c>
      <c r="I240" s="37">
        <f t="shared" si="34"/>
        <v>252.83596459236577</v>
      </c>
      <c r="J240" s="40">
        <f t="shared" si="40"/>
        <v>-177.33748363146978</v>
      </c>
      <c r="K240" s="37">
        <f t="shared" si="35"/>
        <v>75.498480960895989</v>
      </c>
      <c r="L240" s="37">
        <f t="shared" si="36"/>
        <v>590371.97732317413</v>
      </c>
      <c r="M240" s="37">
        <f t="shared" si="37"/>
        <v>176288.95304369213</v>
      </c>
      <c r="N240" s="41">
        <f>'jan-apr'!M240</f>
        <v>-168092.15921196356</v>
      </c>
      <c r="O240" s="41">
        <f t="shared" si="39"/>
        <v>344381.11225565569</v>
      </c>
      <c r="P240" s="4"/>
      <c r="Q240" s="4"/>
      <c r="R240" s="4"/>
    </row>
    <row r="241" spans="1:18" s="34" customFormat="1" x14ac:dyDescent="0.3">
      <c r="A241" s="33">
        <v>1412</v>
      </c>
      <c r="B241" s="34" t="s">
        <v>294</v>
      </c>
      <c r="C241" s="36">
        <v>9016</v>
      </c>
      <c r="D241" s="36">
        <v>800</v>
      </c>
      <c r="E241" s="37">
        <f t="shared" si="31"/>
        <v>11270</v>
      </c>
      <c r="F241" s="38">
        <f t="shared" si="38"/>
        <v>0.87316646030822287</v>
      </c>
      <c r="G241" s="39">
        <f t="shared" si="32"/>
        <v>982.22782754739774</v>
      </c>
      <c r="H241" s="39">
        <f t="shared" si="33"/>
        <v>121.21960946238404</v>
      </c>
      <c r="I241" s="37">
        <f t="shared" si="34"/>
        <v>1103.4474370097819</v>
      </c>
      <c r="J241" s="40">
        <f t="shared" si="40"/>
        <v>-177.33748363146978</v>
      </c>
      <c r="K241" s="37">
        <f t="shared" si="35"/>
        <v>926.10995337831207</v>
      </c>
      <c r="L241" s="37">
        <f t="shared" si="36"/>
        <v>882757.94960782549</v>
      </c>
      <c r="M241" s="37">
        <f t="shared" si="37"/>
        <v>740887.96270264965</v>
      </c>
      <c r="N241" s="41">
        <f>'jan-apr'!M241</f>
        <v>29012.536458427985</v>
      </c>
      <c r="O241" s="41">
        <f t="shared" si="39"/>
        <v>711875.42624422163</v>
      </c>
      <c r="P241" s="4"/>
      <c r="Q241" s="4"/>
      <c r="R241" s="4"/>
    </row>
    <row r="242" spans="1:18" s="34" customFormat="1" x14ac:dyDescent="0.3">
      <c r="A242" s="33">
        <v>1413</v>
      </c>
      <c r="B242" s="34" t="s">
        <v>295</v>
      </c>
      <c r="C242" s="36">
        <v>16763</v>
      </c>
      <c r="D242" s="36">
        <v>1405</v>
      </c>
      <c r="E242" s="37">
        <f t="shared" si="31"/>
        <v>11930.960854092527</v>
      </c>
      <c r="F242" s="38">
        <f t="shared" si="38"/>
        <v>0.92437576371286101</v>
      </c>
      <c r="G242" s="39">
        <f t="shared" si="32"/>
        <v>585.65131509188143</v>
      </c>
      <c r="H242" s="39">
        <f t="shared" si="33"/>
        <v>0</v>
      </c>
      <c r="I242" s="37">
        <f t="shared" si="34"/>
        <v>585.65131509188143</v>
      </c>
      <c r="J242" s="40">
        <f t="shared" si="40"/>
        <v>-177.33748363146978</v>
      </c>
      <c r="K242" s="37">
        <f t="shared" si="35"/>
        <v>408.31383146041162</v>
      </c>
      <c r="L242" s="37">
        <f t="shared" si="36"/>
        <v>822840.09770409344</v>
      </c>
      <c r="M242" s="37">
        <f t="shared" si="37"/>
        <v>573680.93320187833</v>
      </c>
      <c r="N242" s="41">
        <f>'jan-apr'!M242</f>
        <v>421835.76715511386</v>
      </c>
      <c r="O242" s="41">
        <f t="shared" si="39"/>
        <v>151845.16604676447</v>
      </c>
      <c r="P242" s="4"/>
      <c r="Q242" s="4"/>
      <c r="R242" s="4"/>
    </row>
    <row r="243" spans="1:18" s="34" customFormat="1" x14ac:dyDescent="0.3">
      <c r="A243" s="33">
        <v>1416</v>
      </c>
      <c r="B243" s="34" t="s">
        <v>296</v>
      </c>
      <c r="C243" s="36">
        <v>59332</v>
      </c>
      <c r="D243" s="36">
        <v>4169</v>
      </c>
      <c r="E243" s="37">
        <f t="shared" si="31"/>
        <v>14231.710242264331</v>
      </c>
      <c r="F243" s="38">
        <f t="shared" si="38"/>
        <v>1.1026310609024159</v>
      </c>
      <c r="G243" s="39">
        <f t="shared" si="32"/>
        <v>-794.79831781120083</v>
      </c>
      <c r="H243" s="39">
        <f t="shared" si="33"/>
        <v>0</v>
      </c>
      <c r="I243" s="37">
        <f t="shared" si="34"/>
        <v>-794.79831781120083</v>
      </c>
      <c r="J243" s="40">
        <f t="shared" si="40"/>
        <v>-177.33748363146978</v>
      </c>
      <c r="K243" s="37">
        <f t="shared" si="35"/>
        <v>-972.13580144267064</v>
      </c>
      <c r="L243" s="37">
        <f t="shared" si="36"/>
        <v>-3313514.1869548964</v>
      </c>
      <c r="M243" s="37">
        <f t="shared" si="37"/>
        <v>-4052834.1562144938</v>
      </c>
      <c r="N243" s="41">
        <f>'jan-apr'!M243</f>
        <v>-5428239.9193810187</v>
      </c>
      <c r="O243" s="41">
        <f t="shared" si="39"/>
        <v>1375405.7631665249</v>
      </c>
      <c r="P243" s="4"/>
      <c r="Q243" s="4"/>
      <c r="R243" s="4"/>
    </row>
    <row r="244" spans="1:18" s="34" customFormat="1" x14ac:dyDescent="0.3">
      <c r="A244" s="33">
        <v>1417</v>
      </c>
      <c r="B244" s="34" t="s">
        <v>297</v>
      </c>
      <c r="C244" s="36">
        <v>38826</v>
      </c>
      <c r="D244" s="36">
        <v>2678</v>
      </c>
      <c r="E244" s="37">
        <f t="shared" si="31"/>
        <v>14498.132935026139</v>
      </c>
      <c r="F244" s="38">
        <f t="shared" si="38"/>
        <v>1.1232727077156024</v>
      </c>
      <c r="G244" s="39">
        <f t="shared" si="32"/>
        <v>-954.65193346828528</v>
      </c>
      <c r="H244" s="39">
        <f t="shared" si="33"/>
        <v>0</v>
      </c>
      <c r="I244" s="37">
        <f t="shared" si="34"/>
        <v>-954.65193346828528</v>
      </c>
      <c r="J244" s="40">
        <f t="shared" si="40"/>
        <v>-177.33748363146978</v>
      </c>
      <c r="K244" s="37">
        <f t="shared" si="35"/>
        <v>-1131.989417099755</v>
      </c>
      <c r="L244" s="37">
        <f t="shared" si="36"/>
        <v>-2556557.8778280681</v>
      </c>
      <c r="M244" s="37">
        <f t="shared" si="37"/>
        <v>-3031467.6589931436</v>
      </c>
      <c r="N244" s="41">
        <f>'jan-apr'!M244</f>
        <v>-3889133.5342054125</v>
      </c>
      <c r="O244" s="41">
        <f t="shared" si="39"/>
        <v>857665.8752122689</v>
      </c>
      <c r="P244" s="4"/>
      <c r="Q244" s="4"/>
      <c r="R244" s="4"/>
    </row>
    <row r="245" spans="1:18" s="34" customFormat="1" x14ac:dyDescent="0.3">
      <c r="A245" s="33">
        <v>1418</v>
      </c>
      <c r="B245" s="34" t="s">
        <v>298</v>
      </c>
      <c r="C245" s="36">
        <v>15382</v>
      </c>
      <c r="D245" s="36">
        <v>1304</v>
      </c>
      <c r="E245" s="37">
        <f t="shared" si="31"/>
        <v>11796.01226993865</v>
      </c>
      <c r="F245" s="38">
        <f t="shared" si="38"/>
        <v>0.91392034423200497</v>
      </c>
      <c r="G245" s="39">
        <f t="shared" si="32"/>
        <v>666.62046558420764</v>
      </c>
      <c r="H245" s="39">
        <f t="shared" si="33"/>
        <v>0</v>
      </c>
      <c r="I245" s="37">
        <f t="shared" si="34"/>
        <v>666.62046558420764</v>
      </c>
      <c r="J245" s="40">
        <f t="shared" si="40"/>
        <v>-177.33748363146978</v>
      </c>
      <c r="K245" s="37">
        <f t="shared" si="35"/>
        <v>489.28298195273783</v>
      </c>
      <c r="L245" s="37">
        <f t="shared" si="36"/>
        <v>869273.08712180681</v>
      </c>
      <c r="M245" s="37">
        <f t="shared" si="37"/>
        <v>638025.00846637017</v>
      </c>
      <c r="N245" s="41">
        <f>'jan-apr'!M245</f>
        <v>-186913.56557276269</v>
      </c>
      <c r="O245" s="41">
        <f t="shared" si="39"/>
        <v>824938.5740391328</v>
      </c>
      <c r="P245" s="4"/>
      <c r="Q245" s="4"/>
      <c r="R245" s="4"/>
    </row>
    <row r="246" spans="1:18" s="34" customFormat="1" x14ac:dyDescent="0.3">
      <c r="A246" s="33">
        <v>1419</v>
      </c>
      <c r="B246" s="34" t="s">
        <v>299</v>
      </c>
      <c r="C246" s="36">
        <v>27127</v>
      </c>
      <c r="D246" s="36">
        <v>2276</v>
      </c>
      <c r="E246" s="37">
        <f t="shared" si="31"/>
        <v>11918.71704745167</v>
      </c>
      <c r="F246" s="38">
        <f t="shared" si="38"/>
        <v>0.92342714957751981</v>
      </c>
      <c r="G246" s="39">
        <f t="shared" si="32"/>
        <v>592.997599076396</v>
      </c>
      <c r="H246" s="39">
        <f t="shared" si="33"/>
        <v>0</v>
      </c>
      <c r="I246" s="37">
        <f t="shared" si="34"/>
        <v>592.997599076396</v>
      </c>
      <c r="J246" s="40">
        <f t="shared" si="40"/>
        <v>-177.33748363146978</v>
      </c>
      <c r="K246" s="37">
        <f t="shared" si="35"/>
        <v>415.66011544492619</v>
      </c>
      <c r="L246" s="37">
        <f t="shared" si="36"/>
        <v>1349662.5354978773</v>
      </c>
      <c r="M246" s="37">
        <f t="shared" si="37"/>
        <v>946042.42275265197</v>
      </c>
      <c r="N246" s="41">
        <f>'jan-apr'!M246</f>
        <v>214414.6662242281</v>
      </c>
      <c r="O246" s="41">
        <f t="shared" si="39"/>
        <v>731627.75652842387</v>
      </c>
      <c r="P246" s="4"/>
      <c r="Q246" s="4"/>
      <c r="R246" s="4"/>
    </row>
    <row r="247" spans="1:18" s="34" customFormat="1" x14ac:dyDescent="0.3">
      <c r="A247" s="33">
        <v>1420</v>
      </c>
      <c r="B247" s="34" t="s">
        <v>300</v>
      </c>
      <c r="C247" s="36">
        <v>84948</v>
      </c>
      <c r="D247" s="36">
        <v>7677</v>
      </c>
      <c r="E247" s="37">
        <f t="shared" si="31"/>
        <v>11065.259867135599</v>
      </c>
      <c r="F247" s="38">
        <f t="shared" si="38"/>
        <v>0.8573037968569146</v>
      </c>
      <c r="G247" s="39">
        <f t="shared" si="32"/>
        <v>1105.0719072660384</v>
      </c>
      <c r="H247" s="39">
        <f t="shared" si="33"/>
        <v>192.87865596492438</v>
      </c>
      <c r="I247" s="37">
        <f t="shared" si="34"/>
        <v>1297.9505632309626</v>
      </c>
      <c r="J247" s="40">
        <f t="shared" si="40"/>
        <v>-177.33748363146978</v>
      </c>
      <c r="K247" s="37">
        <f t="shared" si="35"/>
        <v>1120.6130795994929</v>
      </c>
      <c r="L247" s="37">
        <f t="shared" si="36"/>
        <v>9964366.4739241004</v>
      </c>
      <c r="M247" s="37">
        <f t="shared" si="37"/>
        <v>8602946.612085307</v>
      </c>
      <c r="N247" s="41">
        <f>'jan-apr'!M247</f>
        <v>3745228.2350815316</v>
      </c>
      <c r="O247" s="41">
        <f t="shared" si="39"/>
        <v>4857718.3770037759</v>
      </c>
      <c r="P247" s="4"/>
      <c r="Q247" s="4"/>
      <c r="R247" s="4"/>
    </row>
    <row r="248" spans="1:18" s="34" customFormat="1" x14ac:dyDescent="0.3">
      <c r="A248" s="33">
        <v>1421</v>
      </c>
      <c r="B248" s="34" t="s">
        <v>301</v>
      </c>
      <c r="C248" s="36">
        <v>47581</v>
      </c>
      <c r="D248" s="36">
        <v>1738</v>
      </c>
      <c r="E248" s="37">
        <f t="shared" si="31"/>
        <v>27376.869965477559</v>
      </c>
      <c r="F248" s="38">
        <f t="shared" si="38"/>
        <v>2.1210793826153096</v>
      </c>
      <c r="G248" s="39">
        <f t="shared" si="32"/>
        <v>-8681.8941517391377</v>
      </c>
      <c r="H248" s="39">
        <f t="shared" si="33"/>
        <v>0</v>
      </c>
      <c r="I248" s="37">
        <f t="shared" si="34"/>
        <v>-8681.8941517391377</v>
      </c>
      <c r="J248" s="40">
        <f t="shared" si="40"/>
        <v>-177.33748363146978</v>
      </c>
      <c r="K248" s="37">
        <f t="shared" si="35"/>
        <v>-8859.2316353706083</v>
      </c>
      <c r="L248" s="37">
        <f t="shared" si="36"/>
        <v>-15089132.035722621</v>
      </c>
      <c r="M248" s="37">
        <f t="shared" si="37"/>
        <v>-15397344.582274117</v>
      </c>
      <c r="N248" s="41">
        <f>'jan-apr'!M248</f>
        <v>-16280733.264544062</v>
      </c>
      <c r="O248" s="41">
        <f t="shared" si="39"/>
        <v>883388.68226994574</v>
      </c>
      <c r="P248" s="4"/>
      <c r="Q248" s="4"/>
      <c r="R248" s="4"/>
    </row>
    <row r="249" spans="1:18" s="34" customFormat="1" x14ac:dyDescent="0.3">
      <c r="A249" s="33">
        <v>1422</v>
      </c>
      <c r="B249" s="34" t="s">
        <v>302</v>
      </c>
      <c r="C249" s="36">
        <v>37199</v>
      </c>
      <c r="D249" s="36">
        <v>2146</v>
      </c>
      <c r="E249" s="37">
        <f t="shared" si="31"/>
        <v>17334.109972041006</v>
      </c>
      <c r="F249" s="38">
        <f t="shared" si="38"/>
        <v>1.3429958692884219</v>
      </c>
      <c r="G249" s="39">
        <f t="shared" si="32"/>
        <v>-2656.2381556772057</v>
      </c>
      <c r="H249" s="39">
        <f t="shared" si="33"/>
        <v>0</v>
      </c>
      <c r="I249" s="37">
        <f t="shared" si="34"/>
        <v>-2656.2381556772057</v>
      </c>
      <c r="J249" s="40">
        <f t="shared" si="40"/>
        <v>-177.33748363146978</v>
      </c>
      <c r="K249" s="37">
        <f t="shared" si="35"/>
        <v>-2833.5756393086754</v>
      </c>
      <c r="L249" s="37">
        <f t="shared" si="36"/>
        <v>-5700287.082083283</v>
      </c>
      <c r="M249" s="37">
        <f t="shared" si="37"/>
        <v>-6080853.3219564175</v>
      </c>
      <c r="N249" s="41">
        <f>'jan-apr'!M249</f>
        <v>-7000844.8709502667</v>
      </c>
      <c r="O249" s="41">
        <f t="shared" si="39"/>
        <v>919991.5489938492</v>
      </c>
      <c r="P249" s="4"/>
      <c r="Q249" s="4"/>
      <c r="R249" s="4"/>
    </row>
    <row r="250" spans="1:18" s="34" customFormat="1" x14ac:dyDescent="0.3">
      <c r="A250" s="33">
        <v>1424</v>
      </c>
      <c r="B250" s="34" t="s">
        <v>303</v>
      </c>
      <c r="C250" s="36">
        <v>86754</v>
      </c>
      <c r="D250" s="36">
        <v>5429</v>
      </c>
      <c r="E250" s="37">
        <f t="shared" si="31"/>
        <v>15979.738441701971</v>
      </c>
      <c r="F250" s="38">
        <f t="shared" si="38"/>
        <v>1.2380631456780964</v>
      </c>
      <c r="G250" s="39">
        <f t="shared" si="32"/>
        <v>-1843.6152374737849</v>
      </c>
      <c r="H250" s="39">
        <f t="shared" si="33"/>
        <v>0</v>
      </c>
      <c r="I250" s="37">
        <f t="shared" si="34"/>
        <v>-1843.6152374737849</v>
      </c>
      <c r="J250" s="40">
        <f t="shared" si="40"/>
        <v>-177.33748363146978</v>
      </c>
      <c r="K250" s="37">
        <f t="shared" si="35"/>
        <v>-2020.9527211052546</v>
      </c>
      <c r="L250" s="37">
        <f t="shared" si="36"/>
        <v>-10008987.124245178</v>
      </c>
      <c r="M250" s="37">
        <f t="shared" si="37"/>
        <v>-10971752.322880426</v>
      </c>
      <c r="N250" s="41">
        <f>'jan-apr'!M250</f>
        <v>-11401955.174458992</v>
      </c>
      <c r="O250" s="41">
        <f t="shared" si="39"/>
        <v>430202.85157856531</v>
      </c>
      <c r="P250" s="4"/>
      <c r="Q250" s="4"/>
      <c r="R250" s="4"/>
    </row>
    <row r="251" spans="1:18" s="34" customFormat="1" x14ac:dyDescent="0.3">
      <c r="A251" s="33">
        <v>1426</v>
      </c>
      <c r="B251" s="34" t="s">
        <v>304</v>
      </c>
      <c r="C251" s="36">
        <v>80663</v>
      </c>
      <c r="D251" s="36">
        <v>5118</v>
      </c>
      <c r="E251" s="37">
        <f t="shared" si="31"/>
        <v>15760.648690894881</v>
      </c>
      <c r="F251" s="38">
        <f t="shared" si="38"/>
        <v>1.2210887160239672</v>
      </c>
      <c r="G251" s="39">
        <f t="shared" si="32"/>
        <v>-1712.1613869895307</v>
      </c>
      <c r="H251" s="39">
        <f t="shared" si="33"/>
        <v>0</v>
      </c>
      <c r="I251" s="37">
        <f t="shared" si="34"/>
        <v>-1712.1613869895307</v>
      </c>
      <c r="J251" s="40">
        <f t="shared" si="40"/>
        <v>-177.33748363146978</v>
      </c>
      <c r="K251" s="37">
        <f t="shared" si="35"/>
        <v>-1889.4988706210004</v>
      </c>
      <c r="L251" s="37">
        <f t="shared" si="36"/>
        <v>-8762841.9786124174</v>
      </c>
      <c r="M251" s="37">
        <f t="shared" si="37"/>
        <v>-9670455.2198382802</v>
      </c>
      <c r="N251" s="41">
        <f>'jan-apr'!M251</f>
        <v>-13158785.298007209</v>
      </c>
      <c r="O251" s="41">
        <f t="shared" si="39"/>
        <v>3488330.0781689286</v>
      </c>
      <c r="P251" s="4"/>
      <c r="Q251" s="4"/>
      <c r="R251" s="4"/>
    </row>
    <row r="252" spans="1:18" s="34" customFormat="1" x14ac:dyDescent="0.3">
      <c r="A252" s="33">
        <v>1428</v>
      </c>
      <c r="B252" s="34" t="s">
        <v>305</v>
      </c>
      <c r="C252" s="36">
        <v>30340</v>
      </c>
      <c r="D252" s="36">
        <v>3008</v>
      </c>
      <c r="E252" s="37">
        <f t="shared" si="31"/>
        <v>10086.436170212766</v>
      </c>
      <c r="F252" s="38">
        <f t="shared" si="38"/>
        <v>0.781467415072716</v>
      </c>
      <c r="G252" s="39">
        <f t="shared" si="32"/>
        <v>1692.366125419738</v>
      </c>
      <c r="H252" s="39">
        <f t="shared" si="33"/>
        <v>535.4669498879158</v>
      </c>
      <c r="I252" s="37">
        <f t="shared" si="34"/>
        <v>2227.8330753076539</v>
      </c>
      <c r="J252" s="40">
        <f t="shared" si="40"/>
        <v>-177.33748363146978</v>
      </c>
      <c r="K252" s="37">
        <f t="shared" si="35"/>
        <v>2050.4955916761842</v>
      </c>
      <c r="L252" s="37">
        <f t="shared" si="36"/>
        <v>6701321.890525423</v>
      </c>
      <c r="M252" s="37">
        <f t="shared" si="37"/>
        <v>6167890.7397619616</v>
      </c>
      <c r="N252" s="41">
        <f>'jan-apr'!M252</f>
        <v>3874756.5105021815</v>
      </c>
      <c r="O252" s="41">
        <f t="shared" si="39"/>
        <v>2293134.2292597801</v>
      </c>
      <c r="P252" s="4"/>
      <c r="Q252" s="4"/>
      <c r="R252" s="4"/>
    </row>
    <row r="253" spans="1:18" s="34" customFormat="1" x14ac:dyDescent="0.3">
      <c r="A253" s="33">
        <v>1429</v>
      </c>
      <c r="B253" s="34" t="s">
        <v>306</v>
      </c>
      <c r="C253" s="36">
        <v>27058</v>
      </c>
      <c r="D253" s="36">
        <v>2823</v>
      </c>
      <c r="E253" s="37">
        <f t="shared" si="31"/>
        <v>9584.8388239461565</v>
      </c>
      <c r="F253" s="38">
        <f t="shared" si="38"/>
        <v>0.74260512764240416</v>
      </c>
      <c r="G253" s="39">
        <f t="shared" si="32"/>
        <v>1993.3245331797038</v>
      </c>
      <c r="H253" s="39">
        <f t="shared" si="33"/>
        <v>711.02602108122926</v>
      </c>
      <c r="I253" s="37">
        <f t="shared" si="34"/>
        <v>2704.3505542609332</v>
      </c>
      <c r="J253" s="40">
        <f t="shared" si="40"/>
        <v>-177.33748363146978</v>
      </c>
      <c r="K253" s="37">
        <f t="shared" si="35"/>
        <v>2527.0130706294635</v>
      </c>
      <c r="L253" s="37">
        <f t="shared" si="36"/>
        <v>7634381.6146786148</v>
      </c>
      <c r="M253" s="37">
        <f t="shared" si="37"/>
        <v>7133757.8983869758</v>
      </c>
      <c r="N253" s="41">
        <f>'jan-apr'!M253</f>
        <v>4433124.7437325995</v>
      </c>
      <c r="O253" s="41">
        <f t="shared" si="39"/>
        <v>2700633.1546543762</v>
      </c>
      <c r="P253" s="4"/>
      <c r="Q253" s="4"/>
      <c r="R253" s="4"/>
    </row>
    <row r="254" spans="1:18" s="34" customFormat="1" x14ac:dyDescent="0.3">
      <c r="A254" s="33">
        <v>1430</v>
      </c>
      <c r="B254" s="34" t="s">
        <v>307</v>
      </c>
      <c r="C254" s="36">
        <v>29454</v>
      </c>
      <c r="D254" s="36">
        <v>2960</v>
      </c>
      <c r="E254" s="37">
        <f t="shared" si="31"/>
        <v>9950.6756756756749</v>
      </c>
      <c r="F254" s="38">
        <f t="shared" si="38"/>
        <v>0.77094909116280952</v>
      </c>
      <c r="G254" s="39">
        <f t="shared" si="32"/>
        <v>1773.8224221419928</v>
      </c>
      <c r="H254" s="39">
        <f t="shared" si="33"/>
        <v>582.9831229758978</v>
      </c>
      <c r="I254" s="37">
        <f t="shared" si="34"/>
        <v>2356.8055451178907</v>
      </c>
      <c r="J254" s="40">
        <f t="shared" si="40"/>
        <v>-177.33748363146978</v>
      </c>
      <c r="K254" s="37">
        <f t="shared" si="35"/>
        <v>2179.468061486421</v>
      </c>
      <c r="L254" s="37">
        <f t="shared" si="36"/>
        <v>6976144.4135489566</v>
      </c>
      <c r="M254" s="37">
        <f t="shared" si="37"/>
        <v>6451225.4619998066</v>
      </c>
      <c r="N254" s="41">
        <f>'jan-apr'!M254</f>
        <v>3874958.2683133185</v>
      </c>
      <c r="O254" s="41">
        <f t="shared" si="39"/>
        <v>2576267.1936864881</v>
      </c>
      <c r="P254" s="4"/>
      <c r="Q254" s="4"/>
      <c r="R254" s="4"/>
    </row>
    <row r="255" spans="1:18" s="34" customFormat="1" x14ac:dyDescent="0.3">
      <c r="A255" s="33">
        <v>1431</v>
      </c>
      <c r="B255" s="34" t="s">
        <v>308</v>
      </c>
      <c r="C255" s="36">
        <v>34900</v>
      </c>
      <c r="D255" s="36">
        <v>3026</v>
      </c>
      <c r="E255" s="37">
        <f t="shared" si="31"/>
        <v>11533.377395902182</v>
      </c>
      <c r="F255" s="38">
        <f t="shared" si="38"/>
        <v>0.89357216647549043</v>
      </c>
      <c r="G255" s="39">
        <f t="shared" si="32"/>
        <v>824.20139000608867</v>
      </c>
      <c r="H255" s="39">
        <f t="shared" si="33"/>
        <v>29.037520896620389</v>
      </c>
      <c r="I255" s="37">
        <f t="shared" si="34"/>
        <v>853.23891090270911</v>
      </c>
      <c r="J255" s="40">
        <f t="shared" si="40"/>
        <v>-177.33748363146978</v>
      </c>
      <c r="K255" s="37">
        <f t="shared" si="35"/>
        <v>675.9014272712393</v>
      </c>
      <c r="L255" s="37">
        <f t="shared" si="36"/>
        <v>2581900.944391598</v>
      </c>
      <c r="M255" s="37">
        <f t="shared" si="37"/>
        <v>2045277.7189227701</v>
      </c>
      <c r="N255" s="41">
        <f>'jan-apr'!M255</f>
        <v>939788.91915400361</v>
      </c>
      <c r="O255" s="41">
        <f t="shared" si="39"/>
        <v>1105488.7997687664</v>
      </c>
      <c r="P255" s="4"/>
      <c r="Q255" s="4"/>
      <c r="R255" s="4"/>
    </row>
    <row r="256" spans="1:18" s="34" customFormat="1" x14ac:dyDescent="0.3">
      <c r="A256" s="33">
        <v>1432</v>
      </c>
      <c r="B256" s="34" t="s">
        <v>309</v>
      </c>
      <c r="C256" s="36">
        <v>155732</v>
      </c>
      <c r="D256" s="36">
        <v>12801</v>
      </c>
      <c r="E256" s="37">
        <f t="shared" si="31"/>
        <v>12165.612061557691</v>
      </c>
      <c r="F256" s="38">
        <f t="shared" si="38"/>
        <v>0.94255584927003999</v>
      </c>
      <c r="G256" s="39">
        <f t="shared" si="32"/>
        <v>444.8605906127832</v>
      </c>
      <c r="H256" s="39">
        <f t="shared" si="33"/>
        <v>0</v>
      </c>
      <c r="I256" s="37">
        <f t="shared" si="34"/>
        <v>444.8605906127832</v>
      </c>
      <c r="J256" s="40">
        <f t="shared" si="40"/>
        <v>-177.33748363146978</v>
      </c>
      <c r="K256" s="37">
        <f t="shared" si="35"/>
        <v>267.52310698131339</v>
      </c>
      <c r="L256" s="37">
        <f t="shared" si="36"/>
        <v>5694660.4204342375</v>
      </c>
      <c r="M256" s="37">
        <f t="shared" si="37"/>
        <v>3424563.2924677925</v>
      </c>
      <c r="N256" s="41">
        <f>'jan-apr'!M256</f>
        <v>387873.34900542151</v>
      </c>
      <c r="O256" s="41">
        <f t="shared" si="39"/>
        <v>3036689.9434623709</v>
      </c>
      <c r="P256" s="4"/>
      <c r="Q256" s="4"/>
      <c r="R256" s="4"/>
    </row>
    <row r="257" spans="1:18" s="34" customFormat="1" x14ac:dyDescent="0.3">
      <c r="A257" s="33">
        <v>1433</v>
      </c>
      <c r="B257" s="34" t="s">
        <v>310</v>
      </c>
      <c r="C257" s="36">
        <v>27868</v>
      </c>
      <c r="D257" s="36">
        <v>2777</v>
      </c>
      <c r="E257" s="37">
        <f t="shared" si="31"/>
        <v>10035.289881166727</v>
      </c>
      <c r="F257" s="38">
        <f t="shared" si="38"/>
        <v>0.77750475099425709</v>
      </c>
      <c r="G257" s="39">
        <f t="shared" si="32"/>
        <v>1723.0538988473613</v>
      </c>
      <c r="H257" s="39">
        <f t="shared" si="33"/>
        <v>553.36815105402945</v>
      </c>
      <c r="I257" s="37">
        <f t="shared" si="34"/>
        <v>2276.4220499013909</v>
      </c>
      <c r="J257" s="40">
        <f t="shared" si="40"/>
        <v>-177.33748363146978</v>
      </c>
      <c r="K257" s="37">
        <f t="shared" si="35"/>
        <v>2099.0845662699212</v>
      </c>
      <c r="L257" s="37">
        <f t="shared" si="36"/>
        <v>6321624.0325761624</v>
      </c>
      <c r="M257" s="37">
        <f t="shared" si="37"/>
        <v>5829157.8405315708</v>
      </c>
      <c r="N257" s="41">
        <f>'jan-apr'!M257</f>
        <v>3441636.8449682719</v>
      </c>
      <c r="O257" s="41">
        <f t="shared" si="39"/>
        <v>2387520.9955632989</v>
      </c>
      <c r="P257" s="4"/>
      <c r="Q257" s="4"/>
      <c r="R257" s="4"/>
    </row>
    <row r="258" spans="1:18" s="34" customFormat="1" x14ac:dyDescent="0.3">
      <c r="A258" s="33">
        <v>1438</v>
      </c>
      <c r="B258" s="34" t="s">
        <v>311</v>
      </c>
      <c r="C258" s="36">
        <v>51252</v>
      </c>
      <c r="D258" s="36">
        <v>3890</v>
      </c>
      <c r="E258" s="37">
        <f t="shared" si="31"/>
        <v>13175.321336760926</v>
      </c>
      <c r="F258" s="38">
        <f t="shared" si="38"/>
        <v>1.0207851548396576</v>
      </c>
      <c r="G258" s="39">
        <f t="shared" si="32"/>
        <v>-160.96497450915777</v>
      </c>
      <c r="H258" s="39">
        <f t="shared" si="33"/>
        <v>0</v>
      </c>
      <c r="I258" s="37">
        <f t="shared" si="34"/>
        <v>-160.96497450915777</v>
      </c>
      <c r="J258" s="40">
        <f t="shared" si="40"/>
        <v>-177.33748363146978</v>
      </c>
      <c r="K258" s="37">
        <f t="shared" si="35"/>
        <v>-338.30245814062755</v>
      </c>
      <c r="L258" s="37">
        <f t="shared" si="36"/>
        <v>-626153.75084062375</v>
      </c>
      <c r="M258" s="37">
        <f t="shared" si="37"/>
        <v>-1315996.5621670412</v>
      </c>
      <c r="N258" s="41">
        <f>'jan-apr'!M258</f>
        <v>-4255741.5414708955</v>
      </c>
      <c r="O258" s="41">
        <f t="shared" si="39"/>
        <v>2939744.9793038545</v>
      </c>
      <c r="P258" s="4"/>
      <c r="Q258" s="4"/>
      <c r="R258" s="4"/>
    </row>
    <row r="259" spans="1:18" s="34" customFormat="1" x14ac:dyDescent="0.3">
      <c r="A259" s="33">
        <v>1439</v>
      </c>
      <c r="B259" s="34" t="s">
        <v>312</v>
      </c>
      <c r="C259" s="36">
        <v>70010</v>
      </c>
      <c r="D259" s="36">
        <v>6082</v>
      </c>
      <c r="E259" s="37">
        <f t="shared" si="31"/>
        <v>11511.016113120684</v>
      </c>
      <c r="F259" s="38">
        <f t="shared" si="38"/>
        <v>0.89183968003944147</v>
      </c>
      <c r="G259" s="39">
        <f t="shared" si="32"/>
        <v>837.61815967498728</v>
      </c>
      <c r="H259" s="39">
        <f t="shared" si="33"/>
        <v>36.863969870144587</v>
      </c>
      <c r="I259" s="37">
        <f t="shared" si="34"/>
        <v>874.4821295451319</v>
      </c>
      <c r="J259" s="40">
        <f t="shared" si="40"/>
        <v>-177.33748363146978</v>
      </c>
      <c r="K259" s="37">
        <f t="shared" si="35"/>
        <v>697.14464591366209</v>
      </c>
      <c r="L259" s="37">
        <f t="shared" si="36"/>
        <v>5318600.311893492</v>
      </c>
      <c r="M259" s="37">
        <f t="shared" si="37"/>
        <v>4240033.7364468928</v>
      </c>
      <c r="N259" s="41">
        <f>'jan-apr'!M259</f>
        <v>2360004.3540140539</v>
      </c>
      <c r="O259" s="41">
        <f t="shared" si="39"/>
        <v>1880029.3824328389</v>
      </c>
      <c r="P259" s="4"/>
      <c r="Q259" s="4"/>
      <c r="R259" s="4"/>
    </row>
    <row r="260" spans="1:18" s="34" customFormat="1" x14ac:dyDescent="0.3">
      <c r="A260" s="33">
        <v>1441</v>
      </c>
      <c r="B260" s="34" t="s">
        <v>313</v>
      </c>
      <c r="C260" s="36">
        <v>30144</v>
      </c>
      <c r="D260" s="36">
        <v>2752</v>
      </c>
      <c r="E260" s="37">
        <f t="shared" si="31"/>
        <v>10953.488372093023</v>
      </c>
      <c r="F260" s="38">
        <f t="shared" si="38"/>
        <v>0.84864407008764364</v>
      </c>
      <c r="G260" s="39">
        <f t="shared" si="32"/>
        <v>1172.134804291584</v>
      </c>
      <c r="H260" s="39">
        <f t="shared" si="33"/>
        <v>231.99867922982602</v>
      </c>
      <c r="I260" s="37">
        <f t="shared" si="34"/>
        <v>1404.13348352141</v>
      </c>
      <c r="J260" s="40">
        <f t="shared" si="40"/>
        <v>-177.33748363146978</v>
      </c>
      <c r="K260" s="37">
        <f t="shared" si="35"/>
        <v>1226.7959998899403</v>
      </c>
      <c r="L260" s="37">
        <f t="shared" si="36"/>
        <v>3864175.3466509203</v>
      </c>
      <c r="M260" s="37">
        <f t="shared" si="37"/>
        <v>3376142.5916971155</v>
      </c>
      <c r="N260" s="41">
        <f>'jan-apr'!M260</f>
        <v>2001482.5521615704</v>
      </c>
      <c r="O260" s="41">
        <f t="shared" si="39"/>
        <v>1374660.039535545</v>
      </c>
      <c r="P260" s="4"/>
      <c r="Q260" s="4"/>
      <c r="R260" s="4"/>
    </row>
    <row r="261" spans="1:18" s="34" customFormat="1" x14ac:dyDescent="0.3">
      <c r="A261" s="33">
        <v>1443</v>
      </c>
      <c r="B261" s="34" t="s">
        <v>314</v>
      </c>
      <c r="C261" s="36">
        <v>62122</v>
      </c>
      <c r="D261" s="36">
        <v>5987</v>
      </c>
      <c r="E261" s="37">
        <f t="shared" si="31"/>
        <v>10376.148321362953</v>
      </c>
      <c r="F261" s="38">
        <f t="shared" si="38"/>
        <v>0.8039134606386511</v>
      </c>
      <c r="G261" s="39">
        <f t="shared" si="32"/>
        <v>1518.5388347296262</v>
      </c>
      <c r="H261" s="39">
        <f t="shared" si="33"/>
        <v>434.06769698535061</v>
      </c>
      <c r="I261" s="37">
        <f t="shared" si="34"/>
        <v>1952.6065317149769</v>
      </c>
      <c r="J261" s="40">
        <f t="shared" si="40"/>
        <v>-177.33748363146978</v>
      </c>
      <c r="K261" s="37">
        <f t="shared" si="35"/>
        <v>1775.2690480835072</v>
      </c>
      <c r="L261" s="37">
        <f t="shared" si="36"/>
        <v>11690255.305377567</v>
      </c>
      <c r="M261" s="37">
        <f t="shared" si="37"/>
        <v>10628535.790875958</v>
      </c>
      <c r="N261" s="41">
        <f>'jan-apr'!M261</f>
        <v>6760388.0413485942</v>
      </c>
      <c r="O261" s="41">
        <f t="shared" si="39"/>
        <v>3868147.749527364</v>
      </c>
      <c r="P261" s="4"/>
      <c r="Q261" s="4"/>
      <c r="R261" s="4"/>
    </row>
    <row r="262" spans="1:18" s="34" customFormat="1" x14ac:dyDescent="0.3">
      <c r="A262" s="33">
        <v>1444</v>
      </c>
      <c r="B262" s="34" t="s">
        <v>315</v>
      </c>
      <c r="C262" s="36">
        <v>11367</v>
      </c>
      <c r="D262" s="36">
        <v>1221</v>
      </c>
      <c r="E262" s="37">
        <f t="shared" si="31"/>
        <v>9309.5823095823089</v>
      </c>
      <c r="F262" s="38">
        <f t="shared" si="38"/>
        <v>0.72127906230754524</v>
      </c>
      <c r="G262" s="39">
        <f t="shared" si="32"/>
        <v>2158.4784417980122</v>
      </c>
      <c r="H262" s="39">
        <f t="shared" si="33"/>
        <v>807.36580110857585</v>
      </c>
      <c r="I262" s="37">
        <f t="shared" si="34"/>
        <v>2965.8442429065881</v>
      </c>
      <c r="J262" s="40">
        <f t="shared" si="40"/>
        <v>-177.33748363146978</v>
      </c>
      <c r="K262" s="37">
        <f t="shared" si="35"/>
        <v>2788.5067592751184</v>
      </c>
      <c r="L262" s="37">
        <f t="shared" si="36"/>
        <v>3621295.820588944</v>
      </c>
      <c r="M262" s="37">
        <f t="shared" si="37"/>
        <v>3404766.7530749193</v>
      </c>
      <c r="N262" s="41">
        <f>'jan-apr'!M262</f>
        <v>1872839.6606792433</v>
      </c>
      <c r="O262" s="41">
        <f t="shared" si="39"/>
        <v>1531927.0923956761</v>
      </c>
      <c r="P262" s="4"/>
      <c r="Q262" s="4"/>
      <c r="R262" s="4"/>
    </row>
    <row r="263" spans="1:18" s="34" customFormat="1" x14ac:dyDescent="0.3">
      <c r="A263" s="33">
        <v>1445</v>
      </c>
      <c r="B263" s="34" t="s">
        <v>316</v>
      </c>
      <c r="C263" s="36">
        <v>62631</v>
      </c>
      <c r="D263" s="36">
        <v>5751</v>
      </c>
      <c r="E263" s="37">
        <f t="shared" si="31"/>
        <v>10890.453834115806</v>
      </c>
      <c r="F263" s="38">
        <f t="shared" si="38"/>
        <v>0.84376033943966389</v>
      </c>
      <c r="G263" s="39">
        <f t="shared" si="32"/>
        <v>1209.9555270779142</v>
      </c>
      <c r="H263" s="39">
        <f t="shared" si="33"/>
        <v>254.06076752185197</v>
      </c>
      <c r="I263" s="37">
        <f t="shared" si="34"/>
        <v>1464.0162945997663</v>
      </c>
      <c r="J263" s="40">
        <f t="shared" si="40"/>
        <v>-177.33748363146978</v>
      </c>
      <c r="K263" s="37">
        <f t="shared" si="35"/>
        <v>1286.6788109682966</v>
      </c>
      <c r="L263" s="37">
        <f t="shared" si="36"/>
        <v>8419557.7102432568</v>
      </c>
      <c r="M263" s="37">
        <f t="shared" si="37"/>
        <v>7399689.841878674</v>
      </c>
      <c r="N263" s="41">
        <f>'jan-apr'!M263</f>
        <v>4038917.5172533421</v>
      </c>
      <c r="O263" s="41">
        <f t="shared" si="39"/>
        <v>3360772.3246253319</v>
      </c>
      <c r="P263" s="4"/>
      <c r="Q263" s="4"/>
      <c r="R263" s="4"/>
    </row>
    <row r="264" spans="1:18" s="34" customFormat="1" x14ac:dyDescent="0.3">
      <c r="A264" s="33">
        <v>1449</v>
      </c>
      <c r="B264" s="34" t="s">
        <v>317</v>
      </c>
      <c r="C264" s="36">
        <v>69431</v>
      </c>
      <c r="D264" s="36">
        <v>7155</v>
      </c>
      <c r="E264" s="37">
        <f t="shared" ref="E264:E327" si="41">(C264*1000)/D264</f>
        <v>9703.8434661076171</v>
      </c>
      <c r="F264" s="38">
        <f t="shared" si="38"/>
        <v>0.75182525738121242</v>
      </c>
      <c r="G264" s="39">
        <f t="shared" ref="G264:G327" si="42">(E$437-E264)*0.6</f>
        <v>1921.9217478828275</v>
      </c>
      <c r="H264" s="39">
        <f t="shared" ref="H264:H327" si="43">IF(E264&gt;=E$437*0.9,0,IF(E264&lt;0.9*E$437,(E$437*0.9-E264)*0.35))</f>
        <v>669.37439632471796</v>
      </c>
      <c r="I264" s="37">
        <f t="shared" ref="I264:I327" si="44">G264+H264</f>
        <v>2591.2961442075457</v>
      </c>
      <c r="J264" s="40">
        <f t="shared" si="40"/>
        <v>-177.33748363146978</v>
      </c>
      <c r="K264" s="37">
        <f t="shared" ref="K264:K327" si="45">I264+J264</f>
        <v>2413.958660576076</v>
      </c>
      <c r="L264" s="37">
        <f t="shared" ref="L264:L327" si="46">(I264*D264)</f>
        <v>18540723.911804989</v>
      </c>
      <c r="M264" s="37">
        <f t="shared" ref="M264:M327" si="47">(K264*D264)</f>
        <v>17271874.216421824</v>
      </c>
      <c r="N264" s="41">
        <f>'jan-apr'!M264</f>
        <v>11136878.601277629</v>
      </c>
      <c r="O264" s="41">
        <f t="shared" si="39"/>
        <v>6134995.615144195</v>
      </c>
      <c r="P264" s="4"/>
      <c r="Q264" s="4"/>
      <c r="R264" s="4"/>
    </row>
    <row r="265" spans="1:18" s="34" customFormat="1" x14ac:dyDescent="0.3">
      <c r="A265" s="33">
        <v>1502</v>
      </c>
      <c r="B265" s="34" t="s">
        <v>318</v>
      </c>
      <c r="C265" s="36">
        <v>337912</v>
      </c>
      <c r="D265" s="36">
        <v>26392</v>
      </c>
      <c r="E265" s="37">
        <f t="shared" si="41"/>
        <v>12803.576841467111</v>
      </c>
      <c r="F265" s="38">
        <f t="shared" ref="F265:F328" si="48">IF(ISNUMBER(C265),E265/E$437,"")</f>
        <v>0.9919834844674511</v>
      </c>
      <c r="G265" s="39">
        <f t="shared" si="42"/>
        <v>62.081722667131174</v>
      </c>
      <c r="H265" s="39">
        <f t="shared" si="43"/>
        <v>0</v>
      </c>
      <c r="I265" s="37">
        <f t="shared" si="44"/>
        <v>62.081722667131174</v>
      </c>
      <c r="J265" s="40">
        <f t="shared" si="40"/>
        <v>-177.33748363146978</v>
      </c>
      <c r="K265" s="37">
        <f t="shared" si="45"/>
        <v>-115.25576096433861</v>
      </c>
      <c r="L265" s="37">
        <f t="shared" si="46"/>
        <v>1638460.8246309259</v>
      </c>
      <c r="M265" s="37">
        <f t="shared" si="47"/>
        <v>-3041830.0433708243</v>
      </c>
      <c r="N265" s="41">
        <f>'jan-apr'!M265</f>
        <v>-2600168.4222364598</v>
      </c>
      <c r="O265" s="41">
        <f t="shared" ref="O265:O328" si="49">M265-N265</f>
        <v>-441661.62113436451</v>
      </c>
      <c r="P265" s="4"/>
      <c r="Q265" s="4"/>
      <c r="R265" s="4"/>
    </row>
    <row r="266" spans="1:18" s="34" customFormat="1" x14ac:dyDescent="0.3">
      <c r="A266" s="33">
        <v>1504</v>
      </c>
      <c r="B266" s="34" t="s">
        <v>319</v>
      </c>
      <c r="C266" s="36">
        <v>615787</v>
      </c>
      <c r="D266" s="36">
        <v>46316</v>
      </c>
      <c r="E266" s="37">
        <f t="shared" si="41"/>
        <v>13295.340702996804</v>
      </c>
      <c r="F266" s="38">
        <f t="shared" si="48"/>
        <v>1.0300839024159325</v>
      </c>
      <c r="G266" s="39">
        <f t="shared" si="42"/>
        <v>-232.97659425068449</v>
      </c>
      <c r="H266" s="39">
        <f t="shared" si="43"/>
        <v>0</v>
      </c>
      <c r="I266" s="37">
        <f t="shared" si="44"/>
        <v>-232.97659425068449</v>
      </c>
      <c r="J266" s="40">
        <f t="shared" ref="J266:J329" si="50">I$439</f>
        <v>-177.33748363146978</v>
      </c>
      <c r="K266" s="37">
        <f t="shared" si="45"/>
        <v>-410.31407788215427</v>
      </c>
      <c r="L266" s="37">
        <f t="shared" si="46"/>
        <v>-10790543.939314703</v>
      </c>
      <c r="M266" s="37">
        <f t="shared" si="47"/>
        <v>-19004106.831189856</v>
      </c>
      <c r="N266" s="41">
        <f>'jan-apr'!M266</f>
        <v>-13682785.201739291</v>
      </c>
      <c r="O266" s="41">
        <f t="shared" si="49"/>
        <v>-5321321.6294505652</v>
      </c>
      <c r="P266" s="4"/>
      <c r="Q266" s="4"/>
      <c r="R266" s="4"/>
    </row>
    <row r="267" spans="1:18" s="34" customFormat="1" x14ac:dyDescent="0.3">
      <c r="A267" s="33">
        <v>1505</v>
      </c>
      <c r="B267" s="34" t="s">
        <v>320</v>
      </c>
      <c r="C267" s="36">
        <v>281459</v>
      </c>
      <c r="D267" s="36">
        <v>24507</v>
      </c>
      <c r="E267" s="37">
        <f t="shared" si="41"/>
        <v>11484.841065817929</v>
      </c>
      <c r="F267" s="38">
        <f t="shared" si="48"/>
        <v>0.88981171434274697</v>
      </c>
      <c r="G267" s="39">
        <f t="shared" si="42"/>
        <v>853.32318805664033</v>
      </c>
      <c r="H267" s="39">
        <f t="shared" si="43"/>
        <v>46.025236426108854</v>
      </c>
      <c r="I267" s="37">
        <f t="shared" si="44"/>
        <v>899.34842448274924</v>
      </c>
      <c r="J267" s="40">
        <f t="shared" si="50"/>
        <v>-177.33748363146978</v>
      </c>
      <c r="K267" s="37">
        <f t="shared" si="45"/>
        <v>722.01094085127943</v>
      </c>
      <c r="L267" s="37">
        <f t="shared" si="46"/>
        <v>22040331.838798735</v>
      </c>
      <c r="M267" s="37">
        <f t="shared" si="47"/>
        <v>17694322.127442304</v>
      </c>
      <c r="N267" s="41">
        <f>'jan-apr'!M267</f>
        <v>8256068.2887333734</v>
      </c>
      <c r="O267" s="41">
        <f t="shared" si="49"/>
        <v>9438253.8387089297</v>
      </c>
      <c r="P267" s="4"/>
      <c r="Q267" s="4"/>
      <c r="R267" s="4"/>
    </row>
    <row r="268" spans="1:18" s="34" customFormat="1" x14ac:dyDescent="0.3">
      <c r="A268" s="33">
        <v>1511</v>
      </c>
      <c r="B268" s="34" t="s">
        <v>321</v>
      </c>
      <c r="C268" s="36">
        <v>37092</v>
      </c>
      <c r="D268" s="36">
        <v>3258</v>
      </c>
      <c r="E268" s="37">
        <f t="shared" si="41"/>
        <v>11384.898710865562</v>
      </c>
      <c r="F268" s="38">
        <f t="shared" si="48"/>
        <v>0.88206847456380943</v>
      </c>
      <c r="G268" s="39">
        <f t="shared" si="42"/>
        <v>913.28860102806061</v>
      </c>
      <c r="H268" s="39">
        <f t="shared" si="43"/>
        <v>81.005060659437362</v>
      </c>
      <c r="I268" s="37">
        <f t="shared" si="44"/>
        <v>994.293661687498</v>
      </c>
      <c r="J268" s="40">
        <f t="shared" si="50"/>
        <v>-177.33748363146978</v>
      </c>
      <c r="K268" s="37">
        <f t="shared" si="45"/>
        <v>816.95617805602819</v>
      </c>
      <c r="L268" s="37">
        <f t="shared" si="46"/>
        <v>3239408.7497778684</v>
      </c>
      <c r="M268" s="37">
        <f t="shared" si="47"/>
        <v>2661643.2281065397</v>
      </c>
      <c r="N268" s="41">
        <f>'jan-apr'!M268</f>
        <v>1268449.4385691865</v>
      </c>
      <c r="O268" s="41">
        <f t="shared" si="49"/>
        <v>1393193.7895373532</v>
      </c>
      <c r="P268" s="4"/>
      <c r="Q268" s="4"/>
      <c r="R268" s="4"/>
    </row>
    <row r="269" spans="1:18" s="34" customFormat="1" x14ac:dyDescent="0.3">
      <c r="A269" s="33">
        <v>1514</v>
      </c>
      <c r="B269" s="34" t="s">
        <v>178</v>
      </c>
      <c r="C269" s="36">
        <v>30812</v>
      </c>
      <c r="D269" s="36">
        <v>2635</v>
      </c>
      <c r="E269" s="37">
        <f t="shared" si="41"/>
        <v>11693.358633776092</v>
      </c>
      <c r="F269" s="38">
        <f t="shared" si="48"/>
        <v>0.90596704235748593</v>
      </c>
      <c r="G269" s="39">
        <f t="shared" si="42"/>
        <v>728.21264728174276</v>
      </c>
      <c r="H269" s="39">
        <f t="shared" si="43"/>
        <v>0</v>
      </c>
      <c r="I269" s="37">
        <f t="shared" si="44"/>
        <v>728.21264728174276</v>
      </c>
      <c r="J269" s="40">
        <f t="shared" si="50"/>
        <v>-177.33748363146978</v>
      </c>
      <c r="K269" s="37">
        <f t="shared" si="45"/>
        <v>550.87516365027295</v>
      </c>
      <c r="L269" s="37">
        <f t="shared" si="46"/>
        <v>1918840.3255873921</v>
      </c>
      <c r="M269" s="37">
        <f t="shared" si="47"/>
        <v>1451556.0562184693</v>
      </c>
      <c r="N269" s="41">
        <f>'jan-apr'!M269</f>
        <v>619337.54195994744</v>
      </c>
      <c r="O269" s="41">
        <f t="shared" si="49"/>
        <v>832218.51425852184</v>
      </c>
      <c r="P269" s="4"/>
      <c r="Q269" s="4"/>
      <c r="R269" s="4"/>
    </row>
    <row r="270" spans="1:18" s="34" customFormat="1" x14ac:dyDescent="0.3">
      <c r="A270" s="33">
        <v>1515</v>
      </c>
      <c r="B270" s="34" t="s">
        <v>322</v>
      </c>
      <c r="C270" s="36">
        <v>121959</v>
      </c>
      <c r="D270" s="36">
        <v>8934</v>
      </c>
      <c r="E270" s="37">
        <f t="shared" si="41"/>
        <v>13651.108126259234</v>
      </c>
      <c r="F270" s="38">
        <f t="shared" si="48"/>
        <v>1.0576477162280915</v>
      </c>
      <c r="G270" s="39">
        <f t="shared" si="42"/>
        <v>-446.4370482081427</v>
      </c>
      <c r="H270" s="39">
        <f t="shared" si="43"/>
        <v>0</v>
      </c>
      <c r="I270" s="37">
        <f t="shared" si="44"/>
        <v>-446.4370482081427</v>
      </c>
      <c r="J270" s="40">
        <f t="shared" si="50"/>
        <v>-177.33748363146978</v>
      </c>
      <c r="K270" s="37">
        <f t="shared" si="45"/>
        <v>-623.77453183961245</v>
      </c>
      <c r="L270" s="37">
        <f t="shared" si="46"/>
        <v>-3988468.588691547</v>
      </c>
      <c r="M270" s="37">
        <f t="shared" si="47"/>
        <v>-5572801.6674550977</v>
      </c>
      <c r="N270" s="41">
        <f>'jan-apr'!M270</f>
        <v>-5408111.4991005035</v>
      </c>
      <c r="O270" s="41">
        <f t="shared" si="49"/>
        <v>-164690.16835459415</v>
      </c>
      <c r="P270" s="4"/>
      <c r="Q270" s="4"/>
      <c r="R270" s="4"/>
    </row>
    <row r="271" spans="1:18" s="34" customFormat="1" x14ac:dyDescent="0.3">
      <c r="A271" s="33">
        <v>1516</v>
      </c>
      <c r="B271" s="34" t="s">
        <v>323</v>
      </c>
      <c r="C271" s="36">
        <v>124486</v>
      </c>
      <c r="D271" s="36">
        <v>8292</v>
      </c>
      <c r="E271" s="37">
        <f t="shared" si="41"/>
        <v>15012.783405692233</v>
      </c>
      <c r="F271" s="38">
        <f t="shared" si="48"/>
        <v>1.1631463128413766</v>
      </c>
      <c r="G271" s="39">
        <f t="shared" si="42"/>
        <v>-1263.442215867942</v>
      </c>
      <c r="H271" s="39">
        <f t="shared" si="43"/>
        <v>0</v>
      </c>
      <c r="I271" s="37">
        <f t="shared" si="44"/>
        <v>-1263.442215867942</v>
      </c>
      <c r="J271" s="40">
        <f t="shared" si="50"/>
        <v>-177.33748363146978</v>
      </c>
      <c r="K271" s="37">
        <f t="shared" si="45"/>
        <v>-1440.7796994994117</v>
      </c>
      <c r="L271" s="37">
        <f t="shared" si="46"/>
        <v>-10476462.853976974</v>
      </c>
      <c r="M271" s="37">
        <f t="shared" si="47"/>
        <v>-11946945.268249122</v>
      </c>
      <c r="N271" s="41">
        <f>'jan-apr'!M271</f>
        <v>-6377627.0596083915</v>
      </c>
      <c r="O271" s="41">
        <f t="shared" si="49"/>
        <v>-5569318.2086407309</v>
      </c>
      <c r="P271" s="4"/>
      <c r="Q271" s="4"/>
      <c r="R271" s="4"/>
    </row>
    <row r="272" spans="1:18" s="34" customFormat="1" x14ac:dyDescent="0.3">
      <c r="A272" s="33">
        <v>1517</v>
      </c>
      <c r="B272" s="34" t="s">
        <v>324</v>
      </c>
      <c r="C272" s="36">
        <v>57509</v>
      </c>
      <c r="D272" s="36">
        <v>5065</v>
      </c>
      <c r="E272" s="37">
        <f t="shared" si="41"/>
        <v>11354.195459032577</v>
      </c>
      <c r="F272" s="38">
        <f t="shared" si="48"/>
        <v>0.87968967689540134</v>
      </c>
      <c r="G272" s="39">
        <f t="shared" si="42"/>
        <v>931.71055212785177</v>
      </c>
      <c r="H272" s="39">
        <f t="shared" si="43"/>
        <v>91.751198800982181</v>
      </c>
      <c r="I272" s="37">
        <f t="shared" si="44"/>
        <v>1023.4617509288339</v>
      </c>
      <c r="J272" s="40">
        <f t="shared" si="50"/>
        <v>-177.33748363146978</v>
      </c>
      <c r="K272" s="37">
        <f t="shared" si="45"/>
        <v>846.1242672973641</v>
      </c>
      <c r="L272" s="37">
        <f t="shared" si="46"/>
        <v>5183833.7684545433</v>
      </c>
      <c r="M272" s="37">
        <f t="shared" si="47"/>
        <v>4285619.413861149</v>
      </c>
      <c r="N272" s="41">
        <f>'jan-apr'!M272</f>
        <v>2420269.7226374829</v>
      </c>
      <c r="O272" s="41">
        <f t="shared" si="49"/>
        <v>1865349.6912236661</v>
      </c>
      <c r="P272" s="4"/>
      <c r="Q272" s="4"/>
      <c r="R272" s="4"/>
    </row>
    <row r="273" spans="1:18" s="34" customFormat="1" x14ac:dyDescent="0.3">
      <c r="A273" s="33">
        <v>1519</v>
      </c>
      <c r="B273" s="34" t="s">
        <v>325</v>
      </c>
      <c r="C273" s="36">
        <v>94063</v>
      </c>
      <c r="D273" s="36">
        <v>8977</v>
      </c>
      <c r="E273" s="37">
        <f t="shared" si="41"/>
        <v>10478.222123203743</v>
      </c>
      <c r="F273" s="38">
        <f t="shared" si="48"/>
        <v>0.81182183865493551</v>
      </c>
      <c r="G273" s="39">
        <f t="shared" si="42"/>
        <v>1457.294553625152</v>
      </c>
      <c r="H273" s="39">
        <f t="shared" si="43"/>
        <v>398.34186634107408</v>
      </c>
      <c r="I273" s="37">
        <f t="shared" si="44"/>
        <v>1855.6364199662262</v>
      </c>
      <c r="J273" s="40">
        <f t="shared" si="50"/>
        <v>-177.33748363146978</v>
      </c>
      <c r="K273" s="37">
        <f t="shared" si="45"/>
        <v>1678.2989363347565</v>
      </c>
      <c r="L273" s="37">
        <f t="shared" si="46"/>
        <v>16658048.142036812</v>
      </c>
      <c r="M273" s="37">
        <f t="shared" si="47"/>
        <v>15066089.551477108</v>
      </c>
      <c r="N273" s="41">
        <f>'jan-apr'!M273</f>
        <v>7064051.4610299533</v>
      </c>
      <c r="O273" s="41">
        <f t="shared" si="49"/>
        <v>8002038.0904471548</v>
      </c>
      <c r="P273" s="4"/>
      <c r="Q273" s="4"/>
      <c r="R273" s="4"/>
    </row>
    <row r="274" spans="1:18" s="34" customFormat="1" x14ac:dyDescent="0.3">
      <c r="A274" s="33">
        <v>1520</v>
      </c>
      <c r="B274" s="34" t="s">
        <v>326</v>
      </c>
      <c r="C274" s="36">
        <v>119501</v>
      </c>
      <c r="D274" s="36">
        <v>10589</v>
      </c>
      <c r="E274" s="37">
        <f t="shared" si="41"/>
        <v>11285.390499575031</v>
      </c>
      <c r="F274" s="38">
        <f t="shared" si="48"/>
        <v>0.87435887095918163</v>
      </c>
      <c r="G274" s="39">
        <f t="shared" si="42"/>
        <v>972.99352780237928</v>
      </c>
      <c r="H274" s="39">
        <f t="shared" si="43"/>
        <v>115.83293461112325</v>
      </c>
      <c r="I274" s="37">
        <f t="shared" si="44"/>
        <v>1088.8264624135024</v>
      </c>
      <c r="J274" s="40">
        <f t="shared" si="50"/>
        <v>-177.33748363146978</v>
      </c>
      <c r="K274" s="37">
        <f t="shared" si="45"/>
        <v>911.48897878203263</v>
      </c>
      <c r="L274" s="37">
        <f t="shared" si="46"/>
        <v>11529583.410496578</v>
      </c>
      <c r="M274" s="37">
        <f t="shared" si="47"/>
        <v>9651756.7963229436</v>
      </c>
      <c r="N274" s="41">
        <f>'jan-apr'!M274</f>
        <v>5185538.2612059871</v>
      </c>
      <c r="O274" s="41">
        <f t="shared" si="49"/>
        <v>4466218.5351169566</v>
      </c>
      <c r="P274" s="4"/>
      <c r="Q274" s="4"/>
      <c r="R274" s="4"/>
    </row>
    <row r="275" spans="1:18" s="34" customFormat="1" x14ac:dyDescent="0.3">
      <c r="A275" s="33">
        <v>1523</v>
      </c>
      <c r="B275" s="34" t="s">
        <v>327</v>
      </c>
      <c r="C275" s="36">
        <v>25007</v>
      </c>
      <c r="D275" s="36">
        <v>2294</v>
      </c>
      <c r="E275" s="37">
        <f t="shared" si="41"/>
        <v>10901.04620749782</v>
      </c>
      <c r="F275" s="38">
        <f t="shared" si="48"/>
        <v>0.84458100538218717</v>
      </c>
      <c r="G275" s="39">
        <f t="shared" si="42"/>
        <v>1203.6001030487055</v>
      </c>
      <c r="H275" s="39">
        <f t="shared" si="43"/>
        <v>250.35343683814688</v>
      </c>
      <c r="I275" s="37">
        <f t="shared" si="44"/>
        <v>1453.9535398868525</v>
      </c>
      <c r="J275" s="40">
        <f t="shared" si="50"/>
        <v>-177.33748363146978</v>
      </c>
      <c r="K275" s="37">
        <f t="shared" si="45"/>
        <v>1276.6160562553828</v>
      </c>
      <c r="L275" s="37">
        <f t="shared" si="46"/>
        <v>3335369.4205004396</v>
      </c>
      <c r="M275" s="37">
        <f t="shared" si="47"/>
        <v>2928557.2330498481</v>
      </c>
      <c r="N275" s="41">
        <f>'jan-apr'!M275</f>
        <v>2018963.907942821</v>
      </c>
      <c r="O275" s="41">
        <f t="shared" si="49"/>
        <v>909593.32510702708</v>
      </c>
      <c r="P275" s="4"/>
      <c r="Q275" s="4"/>
      <c r="R275" s="4"/>
    </row>
    <row r="276" spans="1:18" s="34" customFormat="1" x14ac:dyDescent="0.3">
      <c r="A276" s="33">
        <v>1524</v>
      </c>
      <c r="B276" s="34" t="s">
        <v>328</v>
      </c>
      <c r="C276" s="36">
        <v>25779</v>
      </c>
      <c r="D276" s="36">
        <v>1676</v>
      </c>
      <c r="E276" s="37">
        <f t="shared" si="41"/>
        <v>15381.26491646778</v>
      </c>
      <c r="F276" s="38">
        <f t="shared" si="48"/>
        <v>1.191695176767988</v>
      </c>
      <c r="G276" s="39">
        <f t="shared" si="42"/>
        <v>-1484.5311223332703</v>
      </c>
      <c r="H276" s="39">
        <f t="shared" si="43"/>
        <v>0</v>
      </c>
      <c r="I276" s="37">
        <f t="shared" si="44"/>
        <v>-1484.5311223332703</v>
      </c>
      <c r="J276" s="40">
        <f t="shared" si="50"/>
        <v>-177.33748363146978</v>
      </c>
      <c r="K276" s="37">
        <f t="shared" si="45"/>
        <v>-1661.86860596474</v>
      </c>
      <c r="L276" s="37">
        <f t="shared" si="46"/>
        <v>-2488074.1610305612</v>
      </c>
      <c r="M276" s="37">
        <f t="shared" si="47"/>
        <v>-2785291.7835969045</v>
      </c>
      <c r="N276" s="41">
        <f>'jan-apr'!M276</f>
        <v>-4010044.7361195921</v>
      </c>
      <c r="O276" s="41">
        <f t="shared" si="49"/>
        <v>1224752.9525226876</v>
      </c>
      <c r="P276" s="4"/>
      <c r="Q276" s="4"/>
      <c r="R276" s="4"/>
    </row>
    <row r="277" spans="1:18" s="34" customFormat="1" x14ac:dyDescent="0.3">
      <c r="A277" s="33">
        <v>1525</v>
      </c>
      <c r="B277" s="34" t="s">
        <v>329</v>
      </c>
      <c r="C277" s="36">
        <v>50845</v>
      </c>
      <c r="D277" s="36">
        <v>4605</v>
      </c>
      <c r="E277" s="37">
        <f t="shared" si="41"/>
        <v>11041.259500542888</v>
      </c>
      <c r="F277" s="38">
        <f t="shared" si="48"/>
        <v>0.85544431902693618</v>
      </c>
      <c r="G277" s="39">
        <f t="shared" si="42"/>
        <v>1119.4721272216648</v>
      </c>
      <c r="H277" s="39">
        <f t="shared" si="43"/>
        <v>201.27878427237309</v>
      </c>
      <c r="I277" s="37">
        <f t="shared" si="44"/>
        <v>1320.7509114940378</v>
      </c>
      <c r="J277" s="40">
        <f t="shared" si="50"/>
        <v>-177.33748363146978</v>
      </c>
      <c r="K277" s="37">
        <f t="shared" si="45"/>
        <v>1143.4134278625681</v>
      </c>
      <c r="L277" s="37">
        <f t="shared" si="46"/>
        <v>6082057.9474300444</v>
      </c>
      <c r="M277" s="37">
        <f t="shared" si="47"/>
        <v>5265418.8353071259</v>
      </c>
      <c r="N277" s="41">
        <f>'jan-apr'!M277</f>
        <v>2888890.7349941977</v>
      </c>
      <c r="O277" s="41">
        <f t="shared" si="49"/>
        <v>2376528.1003129282</v>
      </c>
      <c r="P277" s="4"/>
      <c r="Q277" s="4"/>
      <c r="R277" s="4"/>
    </row>
    <row r="278" spans="1:18" s="34" customFormat="1" x14ac:dyDescent="0.3">
      <c r="A278" s="33">
        <v>1526</v>
      </c>
      <c r="B278" s="34" t="s">
        <v>330</v>
      </c>
      <c r="C278" s="36">
        <v>9182</v>
      </c>
      <c r="D278" s="36">
        <v>1043</v>
      </c>
      <c r="E278" s="37">
        <f t="shared" si="41"/>
        <v>8803.4515819750723</v>
      </c>
      <c r="F278" s="38">
        <f t="shared" si="48"/>
        <v>0.68206554182147283</v>
      </c>
      <c r="G278" s="39">
        <f t="shared" si="42"/>
        <v>2462.1568783623543</v>
      </c>
      <c r="H278" s="39">
        <f t="shared" si="43"/>
        <v>984.51155577110865</v>
      </c>
      <c r="I278" s="37">
        <f t="shared" si="44"/>
        <v>3446.6684341334631</v>
      </c>
      <c r="J278" s="40">
        <f t="shared" si="50"/>
        <v>-177.33748363146978</v>
      </c>
      <c r="K278" s="37">
        <f t="shared" si="45"/>
        <v>3269.3309505019934</v>
      </c>
      <c r="L278" s="37">
        <f t="shared" si="46"/>
        <v>3594875.1768012019</v>
      </c>
      <c r="M278" s="37">
        <f t="shared" si="47"/>
        <v>3409912.181373579</v>
      </c>
      <c r="N278" s="41">
        <f>'jan-apr'!M278</f>
        <v>2127119.0958955372</v>
      </c>
      <c r="O278" s="41">
        <f t="shared" si="49"/>
        <v>1282793.0854780418</v>
      </c>
      <c r="P278" s="4"/>
      <c r="Q278" s="4"/>
      <c r="R278" s="4"/>
    </row>
    <row r="279" spans="1:18" s="34" customFormat="1" x14ac:dyDescent="0.3">
      <c r="A279" s="33">
        <v>1528</v>
      </c>
      <c r="B279" s="34" t="s">
        <v>331</v>
      </c>
      <c r="C279" s="36">
        <v>80906</v>
      </c>
      <c r="D279" s="36">
        <v>7707</v>
      </c>
      <c r="E279" s="37">
        <f t="shared" si="41"/>
        <v>10497.729336966395</v>
      </c>
      <c r="F279" s="38">
        <f t="shared" si="48"/>
        <v>0.81333320021585931</v>
      </c>
      <c r="G279" s="39">
        <f t="shared" si="42"/>
        <v>1445.5902253675608</v>
      </c>
      <c r="H279" s="39">
        <f t="shared" si="43"/>
        <v>391.51434152414583</v>
      </c>
      <c r="I279" s="37">
        <f t="shared" si="44"/>
        <v>1837.1045668917068</v>
      </c>
      <c r="J279" s="40">
        <f t="shared" si="50"/>
        <v>-177.33748363146978</v>
      </c>
      <c r="K279" s="37">
        <f t="shared" si="45"/>
        <v>1659.7670832602371</v>
      </c>
      <c r="L279" s="37">
        <f t="shared" si="46"/>
        <v>14158564.897034384</v>
      </c>
      <c r="M279" s="37">
        <f t="shared" si="47"/>
        <v>12791824.910686648</v>
      </c>
      <c r="N279" s="41">
        <f>'jan-apr'!M279</f>
        <v>6840083.3864495736</v>
      </c>
      <c r="O279" s="41">
        <f t="shared" si="49"/>
        <v>5951741.524237074</v>
      </c>
      <c r="P279" s="4"/>
      <c r="Q279" s="4"/>
      <c r="R279" s="4"/>
    </row>
    <row r="280" spans="1:18" s="34" customFormat="1" x14ac:dyDescent="0.3">
      <c r="A280" s="33">
        <v>1529</v>
      </c>
      <c r="B280" s="34" t="s">
        <v>332</v>
      </c>
      <c r="C280" s="36">
        <v>48297</v>
      </c>
      <c r="D280" s="36">
        <v>4465</v>
      </c>
      <c r="E280" s="37">
        <f t="shared" si="41"/>
        <v>10816.797312430012</v>
      </c>
      <c r="F280" s="38">
        <f t="shared" si="48"/>
        <v>0.83805364872812882</v>
      </c>
      <c r="G280" s="39">
        <f t="shared" si="42"/>
        <v>1254.149440089391</v>
      </c>
      <c r="H280" s="39">
        <f t="shared" si="43"/>
        <v>279.84055011188002</v>
      </c>
      <c r="I280" s="37">
        <f t="shared" si="44"/>
        <v>1533.989990201271</v>
      </c>
      <c r="J280" s="40">
        <f t="shared" si="50"/>
        <v>-177.33748363146978</v>
      </c>
      <c r="K280" s="37">
        <f t="shared" si="45"/>
        <v>1356.6525065698013</v>
      </c>
      <c r="L280" s="37">
        <f t="shared" si="46"/>
        <v>6849265.3062486751</v>
      </c>
      <c r="M280" s="37">
        <f t="shared" si="47"/>
        <v>6057453.4418341629</v>
      </c>
      <c r="N280" s="41">
        <f>'jan-apr'!M280</f>
        <v>3527166.6952766785</v>
      </c>
      <c r="O280" s="41">
        <f t="shared" si="49"/>
        <v>2530286.7465574844</v>
      </c>
      <c r="P280" s="4"/>
      <c r="Q280" s="4"/>
      <c r="R280" s="4"/>
    </row>
    <row r="281" spans="1:18" s="34" customFormat="1" x14ac:dyDescent="0.3">
      <c r="A281" s="33">
        <v>1531</v>
      </c>
      <c r="B281" s="34" t="s">
        <v>333</v>
      </c>
      <c r="C281" s="36">
        <v>94063</v>
      </c>
      <c r="D281" s="36">
        <v>8855</v>
      </c>
      <c r="E281" s="37">
        <f t="shared" si="41"/>
        <v>10622.586109542632</v>
      </c>
      <c r="F281" s="38">
        <f t="shared" si="48"/>
        <v>0.82300673581088157</v>
      </c>
      <c r="G281" s="39">
        <f t="shared" si="42"/>
        <v>1370.6761618218188</v>
      </c>
      <c r="H281" s="39">
        <f t="shared" si="43"/>
        <v>347.81447112246292</v>
      </c>
      <c r="I281" s="37">
        <f t="shared" si="44"/>
        <v>1718.4906329442817</v>
      </c>
      <c r="J281" s="40">
        <f t="shared" si="50"/>
        <v>-177.33748363146978</v>
      </c>
      <c r="K281" s="37">
        <f t="shared" si="45"/>
        <v>1541.153149312812</v>
      </c>
      <c r="L281" s="37">
        <f t="shared" si="46"/>
        <v>15217234.554721614</v>
      </c>
      <c r="M281" s="37">
        <f t="shared" si="47"/>
        <v>13646911.13716495</v>
      </c>
      <c r="N281" s="41">
        <f>'jan-apr'!M281</f>
        <v>8087120.5121332537</v>
      </c>
      <c r="O281" s="41">
        <f t="shared" si="49"/>
        <v>5559790.6250316966</v>
      </c>
      <c r="P281" s="4"/>
      <c r="Q281" s="4"/>
      <c r="R281" s="4"/>
    </row>
    <row r="282" spans="1:18" s="34" customFormat="1" x14ac:dyDescent="0.3">
      <c r="A282" s="33">
        <v>1532</v>
      </c>
      <c r="B282" s="34" t="s">
        <v>334</v>
      </c>
      <c r="C282" s="36">
        <v>93850</v>
      </c>
      <c r="D282" s="36">
        <v>7924</v>
      </c>
      <c r="E282" s="37">
        <f t="shared" si="41"/>
        <v>11843.765774861182</v>
      </c>
      <c r="F282" s="38">
        <f t="shared" si="48"/>
        <v>0.91762014537313352</v>
      </c>
      <c r="G282" s="39">
        <f t="shared" si="42"/>
        <v>637.96836263068872</v>
      </c>
      <c r="H282" s="39">
        <f t="shared" si="43"/>
        <v>0</v>
      </c>
      <c r="I282" s="37">
        <f t="shared" si="44"/>
        <v>637.96836263068872</v>
      </c>
      <c r="J282" s="40">
        <f t="shared" si="50"/>
        <v>-177.33748363146978</v>
      </c>
      <c r="K282" s="37">
        <f t="shared" si="45"/>
        <v>460.63087899921891</v>
      </c>
      <c r="L282" s="37">
        <f t="shared" si="46"/>
        <v>5055261.3054855773</v>
      </c>
      <c r="M282" s="37">
        <f t="shared" si="47"/>
        <v>3650039.0851898105</v>
      </c>
      <c r="N282" s="41">
        <f>'jan-apr'!M282</f>
        <v>1597595.1736207297</v>
      </c>
      <c r="O282" s="41">
        <f t="shared" si="49"/>
        <v>2052443.9115690808</v>
      </c>
      <c r="P282" s="4"/>
      <c r="Q282" s="4"/>
      <c r="R282" s="4"/>
    </row>
    <row r="283" spans="1:18" s="34" customFormat="1" x14ac:dyDescent="0.3">
      <c r="A283" s="33">
        <v>1534</v>
      </c>
      <c r="B283" s="34" t="s">
        <v>335</v>
      </c>
      <c r="C283" s="36">
        <v>110344</v>
      </c>
      <c r="D283" s="36">
        <v>9120</v>
      </c>
      <c r="E283" s="37">
        <f t="shared" si="41"/>
        <v>12099.122807017544</v>
      </c>
      <c r="F283" s="38">
        <f t="shared" si="48"/>
        <v>0.93740445734143729</v>
      </c>
      <c r="G283" s="39">
        <f t="shared" si="42"/>
        <v>484.75414333687149</v>
      </c>
      <c r="H283" s="39">
        <f t="shared" si="43"/>
        <v>0</v>
      </c>
      <c r="I283" s="37">
        <f t="shared" si="44"/>
        <v>484.75414333687149</v>
      </c>
      <c r="J283" s="40">
        <f t="shared" si="50"/>
        <v>-177.33748363146978</v>
      </c>
      <c r="K283" s="37">
        <f t="shared" si="45"/>
        <v>307.41665970540168</v>
      </c>
      <c r="L283" s="37">
        <f t="shared" si="46"/>
        <v>4420957.7872322677</v>
      </c>
      <c r="M283" s="37">
        <f t="shared" si="47"/>
        <v>2803639.9365132633</v>
      </c>
      <c r="N283" s="41">
        <f>'jan-apr'!M283</f>
        <v>331822.91562607832</v>
      </c>
      <c r="O283" s="41">
        <f t="shared" si="49"/>
        <v>2471817.0208871849</v>
      </c>
      <c r="P283" s="4"/>
      <c r="Q283" s="4"/>
      <c r="R283" s="4"/>
    </row>
    <row r="284" spans="1:18" s="34" customFormat="1" x14ac:dyDescent="0.3">
      <c r="A284" s="33">
        <v>1535</v>
      </c>
      <c r="B284" s="34" t="s">
        <v>336</v>
      </c>
      <c r="C284" s="36">
        <v>77086</v>
      </c>
      <c r="D284" s="36">
        <v>6708</v>
      </c>
      <c r="E284" s="37">
        <f t="shared" si="41"/>
        <v>11491.65175909362</v>
      </c>
      <c r="F284" s="38">
        <f t="shared" si="48"/>
        <v>0.89033938683074876</v>
      </c>
      <c r="G284" s="39">
        <f t="shared" si="42"/>
        <v>849.23677209122582</v>
      </c>
      <c r="H284" s="39">
        <f t="shared" si="43"/>
        <v>43.641493779617029</v>
      </c>
      <c r="I284" s="37">
        <f t="shared" si="44"/>
        <v>892.87826587084282</v>
      </c>
      <c r="J284" s="40">
        <f t="shared" si="50"/>
        <v>-177.33748363146978</v>
      </c>
      <c r="K284" s="37">
        <f t="shared" si="45"/>
        <v>715.54078223937302</v>
      </c>
      <c r="L284" s="37">
        <f t="shared" si="46"/>
        <v>5989427.4074616134</v>
      </c>
      <c r="M284" s="37">
        <f t="shared" si="47"/>
        <v>4799847.5672617145</v>
      </c>
      <c r="N284" s="41">
        <f>'jan-apr'!M284</f>
        <v>2433312.1182039175</v>
      </c>
      <c r="O284" s="41">
        <f t="shared" si="49"/>
        <v>2366535.449057797</v>
      </c>
      <c r="P284" s="4"/>
      <c r="Q284" s="4"/>
      <c r="R284" s="4"/>
    </row>
    <row r="285" spans="1:18" s="34" customFormat="1" x14ac:dyDescent="0.3">
      <c r="A285" s="33">
        <v>1539</v>
      </c>
      <c r="B285" s="34" t="s">
        <v>337</v>
      </c>
      <c r="C285" s="36">
        <v>84752</v>
      </c>
      <c r="D285" s="36">
        <v>7445</v>
      </c>
      <c r="E285" s="37">
        <f t="shared" si="41"/>
        <v>11383.747481531229</v>
      </c>
      <c r="F285" s="38">
        <f t="shared" si="48"/>
        <v>0.88197928070020137</v>
      </c>
      <c r="G285" s="39">
        <f t="shared" si="42"/>
        <v>913.97933862866046</v>
      </c>
      <c r="H285" s="39">
        <f t="shared" si="43"/>
        <v>81.40799092645392</v>
      </c>
      <c r="I285" s="37">
        <f t="shared" si="44"/>
        <v>995.38732955511432</v>
      </c>
      <c r="J285" s="40">
        <f t="shared" si="50"/>
        <v>-177.33748363146978</v>
      </c>
      <c r="K285" s="37">
        <f t="shared" si="45"/>
        <v>818.04984592364451</v>
      </c>
      <c r="L285" s="37">
        <f t="shared" si="46"/>
        <v>7410658.6685378263</v>
      </c>
      <c r="M285" s="37">
        <f t="shared" si="47"/>
        <v>6090381.1029015332</v>
      </c>
      <c r="N285" s="41">
        <f>'jan-apr'!M285</f>
        <v>2239940.4174162466</v>
      </c>
      <c r="O285" s="41">
        <f t="shared" si="49"/>
        <v>3850440.6854852866</v>
      </c>
      <c r="P285" s="4"/>
      <c r="Q285" s="4"/>
      <c r="R285" s="4"/>
    </row>
    <row r="286" spans="1:18" s="34" customFormat="1" x14ac:dyDescent="0.3">
      <c r="A286" s="33">
        <v>1543</v>
      </c>
      <c r="B286" s="34" t="s">
        <v>338</v>
      </c>
      <c r="C286" s="36">
        <v>42411</v>
      </c>
      <c r="D286" s="36">
        <v>2975</v>
      </c>
      <c r="E286" s="37">
        <f t="shared" si="41"/>
        <v>14255.79831932773</v>
      </c>
      <c r="F286" s="38">
        <f t="shared" si="48"/>
        <v>1.1044973342817486</v>
      </c>
      <c r="G286" s="39">
        <f t="shared" si="42"/>
        <v>-809.2511640492404</v>
      </c>
      <c r="H286" s="39">
        <f t="shared" si="43"/>
        <v>0</v>
      </c>
      <c r="I286" s="37">
        <f t="shared" si="44"/>
        <v>-809.2511640492404</v>
      </c>
      <c r="J286" s="40">
        <f t="shared" si="50"/>
        <v>-177.33748363146978</v>
      </c>
      <c r="K286" s="37">
        <f t="shared" si="45"/>
        <v>-986.58864768071021</v>
      </c>
      <c r="L286" s="37">
        <f t="shared" si="46"/>
        <v>-2407522.2130464902</v>
      </c>
      <c r="M286" s="37">
        <f t="shared" si="47"/>
        <v>-2935101.2268501129</v>
      </c>
      <c r="N286" s="41">
        <f>'jan-apr'!M286</f>
        <v>-4372722.1300452221</v>
      </c>
      <c r="O286" s="41">
        <f t="shared" si="49"/>
        <v>1437620.9031951092</v>
      </c>
      <c r="P286" s="4"/>
      <c r="Q286" s="4"/>
      <c r="R286" s="4"/>
    </row>
    <row r="287" spans="1:18" s="34" customFormat="1" x14ac:dyDescent="0.3">
      <c r="A287" s="33">
        <v>1545</v>
      </c>
      <c r="B287" s="34" t="s">
        <v>339</v>
      </c>
      <c r="C287" s="36">
        <v>23715</v>
      </c>
      <c r="D287" s="36">
        <v>2068</v>
      </c>
      <c r="E287" s="37">
        <f t="shared" si="41"/>
        <v>11467.601547388782</v>
      </c>
      <c r="F287" s="38">
        <f t="shared" si="48"/>
        <v>0.88847604714805339</v>
      </c>
      <c r="G287" s="39">
        <f t="shared" si="42"/>
        <v>863.66689911412868</v>
      </c>
      <c r="H287" s="39">
        <f t="shared" si="43"/>
        <v>52.05906787631038</v>
      </c>
      <c r="I287" s="37">
        <f t="shared" si="44"/>
        <v>915.72596699043902</v>
      </c>
      <c r="J287" s="40">
        <f t="shared" si="50"/>
        <v>-177.33748363146978</v>
      </c>
      <c r="K287" s="37">
        <f t="shared" si="45"/>
        <v>738.38848335896921</v>
      </c>
      <c r="L287" s="37">
        <f t="shared" si="46"/>
        <v>1893721.2997362278</v>
      </c>
      <c r="M287" s="37">
        <f t="shared" si="47"/>
        <v>1526987.3835863483</v>
      </c>
      <c r="N287" s="41">
        <f>'jan-apr'!M287</f>
        <v>821845.1009702516</v>
      </c>
      <c r="O287" s="41">
        <f t="shared" si="49"/>
        <v>705142.28261609667</v>
      </c>
      <c r="P287" s="4"/>
      <c r="Q287" s="4"/>
      <c r="R287" s="4"/>
    </row>
    <row r="288" spans="1:18" s="34" customFormat="1" x14ac:dyDescent="0.3">
      <c r="A288" s="33">
        <v>1546</v>
      </c>
      <c r="B288" s="34" t="s">
        <v>340</v>
      </c>
      <c r="C288" s="36">
        <v>18221</v>
      </c>
      <c r="D288" s="36">
        <v>1262</v>
      </c>
      <c r="E288" s="37">
        <f t="shared" si="41"/>
        <v>14438.193343898574</v>
      </c>
      <c r="F288" s="38">
        <f t="shared" si="48"/>
        <v>1.1186287644487722</v>
      </c>
      <c r="G288" s="39">
        <f t="shared" si="42"/>
        <v>-918.68817879174674</v>
      </c>
      <c r="H288" s="39">
        <f t="shared" si="43"/>
        <v>0</v>
      </c>
      <c r="I288" s="37">
        <f t="shared" si="44"/>
        <v>-918.68817879174674</v>
      </c>
      <c r="J288" s="40">
        <f t="shared" si="50"/>
        <v>-177.33748363146978</v>
      </c>
      <c r="K288" s="37">
        <f t="shared" si="45"/>
        <v>-1096.0256624232165</v>
      </c>
      <c r="L288" s="37">
        <f t="shared" si="46"/>
        <v>-1159384.4816351845</v>
      </c>
      <c r="M288" s="37">
        <f t="shared" si="47"/>
        <v>-1383184.3859780992</v>
      </c>
      <c r="N288" s="41">
        <f>'jan-apr'!M288</f>
        <v>-828969.72373682994</v>
      </c>
      <c r="O288" s="41">
        <f t="shared" si="49"/>
        <v>-554214.66224126925</v>
      </c>
      <c r="P288" s="4"/>
      <c r="Q288" s="4"/>
      <c r="R288" s="4"/>
    </row>
    <row r="289" spans="1:18" s="34" customFormat="1" x14ac:dyDescent="0.3">
      <c r="A289" s="33">
        <v>1547</v>
      </c>
      <c r="B289" s="34" t="s">
        <v>341</v>
      </c>
      <c r="C289" s="36">
        <v>43529</v>
      </c>
      <c r="D289" s="36">
        <v>3466</v>
      </c>
      <c r="E289" s="37">
        <f t="shared" si="41"/>
        <v>12558.857472590882</v>
      </c>
      <c r="F289" s="38">
        <f t="shared" si="48"/>
        <v>0.97302334736980078</v>
      </c>
      <c r="G289" s="39">
        <f t="shared" si="42"/>
        <v>208.91334399286862</v>
      </c>
      <c r="H289" s="39">
        <f t="shared" si="43"/>
        <v>0</v>
      </c>
      <c r="I289" s="37">
        <f t="shared" si="44"/>
        <v>208.91334399286862</v>
      </c>
      <c r="J289" s="40">
        <f t="shared" si="50"/>
        <v>-177.33748363146978</v>
      </c>
      <c r="K289" s="37">
        <f t="shared" si="45"/>
        <v>31.575860361398838</v>
      </c>
      <c r="L289" s="37">
        <f t="shared" si="46"/>
        <v>724093.65027928259</v>
      </c>
      <c r="M289" s="37">
        <f t="shared" si="47"/>
        <v>109441.93201260838</v>
      </c>
      <c r="N289" s="41">
        <f>'jan-apr'!M289</f>
        <v>-803394.18579386035</v>
      </c>
      <c r="O289" s="41">
        <f t="shared" si="49"/>
        <v>912836.11780646874</v>
      </c>
      <c r="P289" s="4"/>
      <c r="Q289" s="4"/>
      <c r="R289" s="4"/>
    </row>
    <row r="290" spans="1:18" s="34" customFormat="1" x14ac:dyDescent="0.3">
      <c r="A290" s="33">
        <v>1548</v>
      </c>
      <c r="B290" s="34" t="s">
        <v>342</v>
      </c>
      <c r="C290" s="36">
        <v>103633</v>
      </c>
      <c r="D290" s="36">
        <v>9787</v>
      </c>
      <c r="E290" s="37">
        <f t="shared" si="41"/>
        <v>10588.842341882089</v>
      </c>
      <c r="F290" s="38">
        <f t="shared" si="48"/>
        <v>0.82039236791686043</v>
      </c>
      <c r="G290" s="39">
        <f t="shared" si="42"/>
        <v>1390.9224224181442</v>
      </c>
      <c r="H290" s="39">
        <f t="shared" si="43"/>
        <v>359.62478980365273</v>
      </c>
      <c r="I290" s="37">
        <f t="shared" si="44"/>
        <v>1750.5472122217968</v>
      </c>
      <c r="J290" s="40">
        <f t="shared" si="50"/>
        <v>-177.33748363146978</v>
      </c>
      <c r="K290" s="37">
        <f t="shared" si="45"/>
        <v>1573.2097285903271</v>
      </c>
      <c r="L290" s="37">
        <f t="shared" si="46"/>
        <v>17132605.566014726</v>
      </c>
      <c r="M290" s="37">
        <f t="shared" si="47"/>
        <v>15397003.613713531</v>
      </c>
      <c r="N290" s="41">
        <f>'jan-apr'!M290</f>
        <v>8442540.5479670428</v>
      </c>
      <c r="O290" s="41">
        <f t="shared" si="49"/>
        <v>6954463.065746488</v>
      </c>
      <c r="P290" s="4"/>
      <c r="Q290" s="4"/>
      <c r="R290" s="4"/>
    </row>
    <row r="291" spans="1:18" s="34" customFormat="1" x14ac:dyDescent="0.3">
      <c r="A291" s="33">
        <v>1551</v>
      </c>
      <c r="B291" s="34" t="s">
        <v>343</v>
      </c>
      <c r="C291" s="36">
        <v>35966</v>
      </c>
      <c r="D291" s="36">
        <v>3463</v>
      </c>
      <c r="E291" s="37">
        <f t="shared" si="41"/>
        <v>10385.792665319088</v>
      </c>
      <c r="F291" s="38">
        <f t="shared" si="48"/>
        <v>0.8046606760489593</v>
      </c>
      <c r="G291" s="39">
        <f t="shared" si="42"/>
        <v>1512.7522283559449</v>
      </c>
      <c r="H291" s="39">
        <f t="shared" si="43"/>
        <v>430.69217660070325</v>
      </c>
      <c r="I291" s="37">
        <f t="shared" si="44"/>
        <v>1943.4444049566482</v>
      </c>
      <c r="J291" s="40">
        <f t="shared" si="50"/>
        <v>-177.33748363146978</v>
      </c>
      <c r="K291" s="37">
        <f t="shared" si="45"/>
        <v>1766.1069213251785</v>
      </c>
      <c r="L291" s="37">
        <f t="shared" si="46"/>
        <v>6730147.974364873</v>
      </c>
      <c r="M291" s="37">
        <f t="shared" si="47"/>
        <v>6116028.268549093</v>
      </c>
      <c r="N291" s="41">
        <f>'jan-apr'!M291</f>
        <v>3388284.6395841283</v>
      </c>
      <c r="O291" s="41">
        <f t="shared" si="49"/>
        <v>2727743.6289649648</v>
      </c>
      <c r="P291" s="4"/>
      <c r="Q291" s="4"/>
      <c r="R291" s="4"/>
    </row>
    <row r="292" spans="1:18" s="34" customFormat="1" x14ac:dyDescent="0.3">
      <c r="A292" s="33">
        <v>1554</v>
      </c>
      <c r="B292" s="34" t="s">
        <v>344</v>
      </c>
      <c r="C292" s="36">
        <v>65722</v>
      </c>
      <c r="D292" s="36">
        <v>5794</v>
      </c>
      <c r="E292" s="37">
        <f t="shared" si="41"/>
        <v>11343.11356575768</v>
      </c>
      <c r="F292" s="38">
        <f t="shared" si="48"/>
        <v>0.87883108439102198</v>
      </c>
      <c r="G292" s="39">
        <f t="shared" si="42"/>
        <v>938.35968809278995</v>
      </c>
      <c r="H292" s="39">
        <f t="shared" si="43"/>
        <v>95.629861447196163</v>
      </c>
      <c r="I292" s="37">
        <f t="shared" si="44"/>
        <v>1033.989549539986</v>
      </c>
      <c r="J292" s="40">
        <f t="shared" si="50"/>
        <v>-177.33748363146978</v>
      </c>
      <c r="K292" s="37">
        <f t="shared" si="45"/>
        <v>856.65206590851619</v>
      </c>
      <c r="L292" s="37">
        <f t="shared" si="46"/>
        <v>5990935.4500346789</v>
      </c>
      <c r="M292" s="37">
        <f t="shared" si="47"/>
        <v>4963442.069873943</v>
      </c>
      <c r="N292" s="41">
        <f>'jan-apr'!M292</f>
        <v>3673164.9008808667</v>
      </c>
      <c r="O292" s="41">
        <f t="shared" si="49"/>
        <v>1290277.1689930763</v>
      </c>
      <c r="P292" s="4"/>
      <c r="Q292" s="4"/>
      <c r="R292" s="4"/>
    </row>
    <row r="293" spans="1:18" s="34" customFormat="1" x14ac:dyDescent="0.3">
      <c r="A293" s="33">
        <v>1557</v>
      </c>
      <c r="B293" s="34" t="s">
        <v>345</v>
      </c>
      <c r="C293" s="36">
        <v>28459</v>
      </c>
      <c r="D293" s="36">
        <v>2580</v>
      </c>
      <c r="E293" s="37">
        <f t="shared" si="41"/>
        <v>11030.62015503876</v>
      </c>
      <c r="F293" s="38">
        <f t="shared" si="48"/>
        <v>0.85462001382251418</v>
      </c>
      <c r="G293" s="39">
        <f t="shared" si="42"/>
        <v>1125.855734524142</v>
      </c>
      <c r="H293" s="39">
        <f t="shared" si="43"/>
        <v>205.00255519881819</v>
      </c>
      <c r="I293" s="37">
        <f t="shared" si="44"/>
        <v>1330.8582897229603</v>
      </c>
      <c r="J293" s="40">
        <f t="shared" si="50"/>
        <v>-177.33748363146978</v>
      </c>
      <c r="K293" s="37">
        <f t="shared" si="45"/>
        <v>1153.5208060914906</v>
      </c>
      <c r="L293" s="37">
        <f t="shared" si="46"/>
        <v>3433614.3874852378</v>
      </c>
      <c r="M293" s="37">
        <f t="shared" si="47"/>
        <v>2976083.679716046</v>
      </c>
      <c r="N293" s="41">
        <f>'jan-apr'!M293</f>
        <v>2668393.0176514732</v>
      </c>
      <c r="O293" s="41">
        <f t="shared" si="49"/>
        <v>307690.6620645728</v>
      </c>
      <c r="P293" s="4"/>
      <c r="Q293" s="4"/>
      <c r="R293" s="4"/>
    </row>
    <row r="294" spans="1:18" s="34" customFormat="1" x14ac:dyDescent="0.3">
      <c r="A294" s="33">
        <v>1560</v>
      </c>
      <c r="B294" s="34" t="s">
        <v>346</v>
      </c>
      <c r="C294" s="36">
        <v>28776</v>
      </c>
      <c r="D294" s="36">
        <v>3090</v>
      </c>
      <c r="E294" s="37">
        <f t="shared" si="41"/>
        <v>9312.6213592233016</v>
      </c>
      <c r="F294" s="38">
        <f t="shared" si="48"/>
        <v>0.72151451893733465</v>
      </c>
      <c r="G294" s="39">
        <f t="shared" si="42"/>
        <v>2156.6550120134166</v>
      </c>
      <c r="H294" s="39">
        <f t="shared" si="43"/>
        <v>806.30213373422839</v>
      </c>
      <c r="I294" s="37">
        <f t="shared" si="44"/>
        <v>2962.957145747645</v>
      </c>
      <c r="J294" s="40">
        <f t="shared" si="50"/>
        <v>-177.33748363146978</v>
      </c>
      <c r="K294" s="37">
        <f t="shared" si="45"/>
        <v>2785.6196621161753</v>
      </c>
      <c r="L294" s="37">
        <f t="shared" si="46"/>
        <v>9155537.5803602226</v>
      </c>
      <c r="M294" s="37">
        <f t="shared" si="47"/>
        <v>8607564.7559389807</v>
      </c>
      <c r="N294" s="41">
        <f>'jan-apr'!M294</f>
        <v>5274830.5909081586</v>
      </c>
      <c r="O294" s="41">
        <f t="shared" si="49"/>
        <v>3332734.1650308222</v>
      </c>
      <c r="P294" s="4"/>
      <c r="Q294" s="4"/>
      <c r="R294" s="4"/>
    </row>
    <row r="295" spans="1:18" s="34" customFormat="1" x14ac:dyDescent="0.3">
      <c r="A295" s="33">
        <v>1563</v>
      </c>
      <c r="B295" s="34" t="s">
        <v>347</v>
      </c>
      <c r="C295" s="36">
        <v>94198</v>
      </c>
      <c r="D295" s="36">
        <v>7155</v>
      </c>
      <c r="E295" s="37">
        <f t="shared" si="41"/>
        <v>13165.338923829489</v>
      </c>
      <c r="F295" s="38">
        <f t="shared" si="48"/>
        <v>1.0200117468392425</v>
      </c>
      <c r="G295" s="39">
        <f t="shared" si="42"/>
        <v>-154.97552675029581</v>
      </c>
      <c r="H295" s="39">
        <f t="shared" si="43"/>
        <v>0</v>
      </c>
      <c r="I295" s="37">
        <f t="shared" si="44"/>
        <v>-154.97552675029581</v>
      </c>
      <c r="J295" s="40">
        <f t="shared" si="50"/>
        <v>-177.33748363146978</v>
      </c>
      <c r="K295" s="37">
        <f t="shared" si="45"/>
        <v>-332.31301038176559</v>
      </c>
      <c r="L295" s="37">
        <f t="shared" si="46"/>
        <v>-1108849.8938983665</v>
      </c>
      <c r="M295" s="37">
        <f t="shared" si="47"/>
        <v>-2377699.5892815329</v>
      </c>
      <c r="N295" s="41">
        <f>'jan-apr'!M295</f>
        <v>-3878561.6270499346</v>
      </c>
      <c r="O295" s="41">
        <f t="shared" si="49"/>
        <v>1500862.0377684017</v>
      </c>
      <c r="P295" s="4"/>
      <c r="Q295" s="4"/>
      <c r="R295" s="4"/>
    </row>
    <row r="296" spans="1:18" s="34" customFormat="1" x14ac:dyDescent="0.3">
      <c r="A296" s="33">
        <v>1566</v>
      </c>
      <c r="B296" s="34" t="s">
        <v>348</v>
      </c>
      <c r="C296" s="36">
        <v>61448</v>
      </c>
      <c r="D296" s="36">
        <v>5976</v>
      </c>
      <c r="E296" s="37">
        <f t="shared" si="41"/>
        <v>10282.463186077644</v>
      </c>
      <c r="F296" s="38">
        <f t="shared" si="48"/>
        <v>0.7966550118400203</v>
      </c>
      <c r="G296" s="39">
        <f t="shared" si="42"/>
        <v>1574.7499159008112</v>
      </c>
      <c r="H296" s="39">
        <f t="shared" si="43"/>
        <v>466.85749433520846</v>
      </c>
      <c r="I296" s="37">
        <f t="shared" si="44"/>
        <v>2041.6074102360196</v>
      </c>
      <c r="J296" s="40">
        <f t="shared" si="50"/>
        <v>-177.33748363146978</v>
      </c>
      <c r="K296" s="37">
        <f t="shared" si="45"/>
        <v>1864.2699266045499</v>
      </c>
      <c r="L296" s="37">
        <f t="shared" si="46"/>
        <v>12200645.883570453</v>
      </c>
      <c r="M296" s="37">
        <f t="shared" si="47"/>
        <v>11140877.08138879</v>
      </c>
      <c r="N296" s="41">
        <f>'jan-apr'!M296</f>
        <v>6558856.1525136465</v>
      </c>
      <c r="O296" s="41">
        <f t="shared" si="49"/>
        <v>4582020.9288751436</v>
      </c>
      <c r="P296" s="4"/>
      <c r="Q296" s="4"/>
      <c r="R296" s="4"/>
    </row>
    <row r="297" spans="1:18" s="34" customFormat="1" x14ac:dyDescent="0.3">
      <c r="A297" s="33">
        <v>1567</v>
      </c>
      <c r="B297" s="34" t="s">
        <v>349</v>
      </c>
      <c r="C297" s="36">
        <v>22105</v>
      </c>
      <c r="D297" s="36">
        <v>2038</v>
      </c>
      <c r="E297" s="37">
        <f t="shared" si="41"/>
        <v>10846.418056918548</v>
      </c>
      <c r="F297" s="38">
        <f t="shared" si="48"/>
        <v>0.84034857691062659</v>
      </c>
      <c r="G297" s="39">
        <f t="shared" si="42"/>
        <v>1236.3769933962687</v>
      </c>
      <c r="H297" s="39">
        <f t="shared" si="43"/>
        <v>269.47328954089215</v>
      </c>
      <c r="I297" s="37">
        <f t="shared" si="44"/>
        <v>1505.850282937161</v>
      </c>
      <c r="J297" s="40">
        <f t="shared" si="50"/>
        <v>-177.33748363146978</v>
      </c>
      <c r="K297" s="37">
        <f t="shared" si="45"/>
        <v>1328.5127993056913</v>
      </c>
      <c r="L297" s="37">
        <f t="shared" si="46"/>
        <v>3068922.8766259342</v>
      </c>
      <c r="M297" s="37">
        <f t="shared" si="47"/>
        <v>2707509.0849849987</v>
      </c>
      <c r="N297" s="41">
        <f>'jan-apr'!M297</f>
        <v>491896.4366278454</v>
      </c>
      <c r="O297" s="41">
        <f t="shared" si="49"/>
        <v>2215612.6483571534</v>
      </c>
      <c r="P297" s="4"/>
      <c r="Q297" s="4"/>
      <c r="R297" s="4"/>
    </row>
    <row r="298" spans="1:18" s="34" customFormat="1" x14ac:dyDescent="0.3">
      <c r="A298" s="33">
        <v>1571</v>
      </c>
      <c r="B298" s="34" t="s">
        <v>350</v>
      </c>
      <c r="C298" s="36">
        <v>15353</v>
      </c>
      <c r="D298" s="36">
        <v>1563</v>
      </c>
      <c r="E298" s="37">
        <f t="shared" si="41"/>
        <v>9822.7767114523358</v>
      </c>
      <c r="F298" s="38">
        <f t="shared" si="48"/>
        <v>0.76103985550460351</v>
      </c>
      <c r="G298" s="39">
        <f t="shared" si="42"/>
        <v>1850.5618006759962</v>
      </c>
      <c r="H298" s="39">
        <f t="shared" si="43"/>
        <v>627.74776045406645</v>
      </c>
      <c r="I298" s="37">
        <f t="shared" si="44"/>
        <v>2478.3095611300628</v>
      </c>
      <c r="J298" s="40">
        <f t="shared" si="50"/>
        <v>-177.33748363146978</v>
      </c>
      <c r="K298" s="37">
        <f t="shared" si="45"/>
        <v>2300.9720774985931</v>
      </c>
      <c r="L298" s="37">
        <f t="shared" si="46"/>
        <v>3873597.8440462882</v>
      </c>
      <c r="M298" s="37">
        <f t="shared" si="47"/>
        <v>3596419.3571303012</v>
      </c>
      <c r="N298" s="41">
        <f>'jan-apr'!M298</f>
        <v>2128258.386274904</v>
      </c>
      <c r="O298" s="41">
        <f t="shared" si="49"/>
        <v>1468160.9708553972</v>
      </c>
      <c r="P298" s="4"/>
      <c r="Q298" s="4"/>
      <c r="R298" s="4"/>
    </row>
    <row r="299" spans="1:18" s="34" customFormat="1" x14ac:dyDescent="0.3">
      <c r="A299" s="33">
        <v>1573</v>
      </c>
      <c r="B299" s="34" t="s">
        <v>351</v>
      </c>
      <c r="C299" s="36">
        <v>22081</v>
      </c>
      <c r="D299" s="36">
        <v>2146</v>
      </c>
      <c r="E299" s="37">
        <f t="shared" si="41"/>
        <v>10289.375582479031</v>
      </c>
      <c r="F299" s="38">
        <f t="shared" si="48"/>
        <v>0.79719056398714061</v>
      </c>
      <c r="G299" s="39">
        <f t="shared" si="42"/>
        <v>1570.6024780599789</v>
      </c>
      <c r="H299" s="39">
        <f t="shared" si="43"/>
        <v>464.43815559472301</v>
      </c>
      <c r="I299" s="37">
        <f t="shared" si="44"/>
        <v>2035.0406336547019</v>
      </c>
      <c r="J299" s="40">
        <f t="shared" si="50"/>
        <v>-177.33748363146978</v>
      </c>
      <c r="K299" s="37">
        <f t="shared" si="45"/>
        <v>1857.7031500232322</v>
      </c>
      <c r="L299" s="37">
        <f t="shared" si="46"/>
        <v>4367197.1998229902</v>
      </c>
      <c r="M299" s="37">
        <f t="shared" si="47"/>
        <v>3986630.9599498562</v>
      </c>
      <c r="N299" s="41">
        <f>'jan-apr'!M299</f>
        <v>2104848.4945271551</v>
      </c>
      <c r="O299" s="41">
        <f t="shared" si="49"/>
        <v>1881782.4654227011</v>
      </c>
      <c r="P299" s="4"/>
      <c r="Q299" s="4"/>
      <c r="R299" s="4"/>
    </row>
    <row r="300" spans="1:18" s="34" customFormat="1" x14ac:dyDescent="0.3">
      <c r="A300" s="33">
        <v>1576</v>
      </c>
      <c r="B300" s="34" t="s">
        <v>352</v>
      </c>
      <c r="C300" s="36">
        <v>35497</v>
      </c>
      <c r="D300" s="36">
        <v>3549</v>
      </c>
      <c r="E300" s="37">
        <f t="shared" si="41"/>
        <v>10001.972386587771</v>
      </c>
      <c r="F300" s="38">
        <f t="shared" si="48"/>
        <v>0.7749234094851315</v>
      </c>
      <c r="G300" s="39">
        <f t="shared" si="42"/>
        <v>1743.0443955947351</v>
      </c>
      <c r="H300" s="39">
        <f t="shared" si="43"/>
        <v>565.02927415666409</v>
      </c>
      <c r="I300" s="37">
        <f t="shared" si="44"/>
        <v>2308.0736697513994</v>
      </c>
      <c r="J300" s="40">
        <f t="shared" si="50"/>
        <v>-177.33748363146978</v>
      </c>
      <c r="K300" s="37">
        <f t="shared" si="45"/>
        <v>2130.7361861199297</v>
      </c>
      <c r="L300" s="37">
        <f t="shared" si="46"/>
        <v>8191353.4539477164</v>
      </c>
      <c r="M300" s="37">
        <f t="shared" si="47"/>
        <v>7561982.7245396301</v>
      </c>
      <c r="N300" s="41">
        <f>'jan-apr'!M300</f>
        <v>4524479.406839177</v>
      </c>
      <c r="O300" s="41">
        <f t="shared" si="49"/>
        <v>3037503.3177004531</v>
      </c>
      <c r="P300" s="4"/>
      <c r="Q300" s="4"/>
      <c r="R300" s="4"/>
    </row>
    <row r="301" spans="1:18" s="34" customFormat="1" x14ac:dyDescent="0.3">
      <c r="A301" s="33">
        <v>1601</v>
      </c>
      <c r="B301" s="34" t="s">
        <v>353</v>
      </c>
      <c r="C301" s="36">
        <v>2347884</v>
      </c>
      <c r="D301" s="36">
        <v>184960</v>
      </c>
      <c r="E301" s="37">
        <f t="shared" si="41"/>
        <v>12694.009515570935</v>
      </c>
      <c r="F301" s="38">
        <f t="shared" si="48"/>
        <v>0.98349453024223354</v>
      </c>
      <c r="G301" s="39">
        <f t="shared" si="42"/>
        <v>127.8221182048368</v>
      </c>
      <c r="H301" s="39">
        <f t="shared" si="43"/>
        <v>0</v>
      </c>
      <c r="I301" s="37">
        <f t="shared" si="44"/>
        <v>127.8221182048368</v>
      </c>
      <c r="J301" s="40">
        <f t="shared" si="50"/>
        <v>-177.33748363146978</v>
      </c>
      <c r="K301" s="37">
        <f t="shared" si="45"/>
        <v>-49.515365426632982</v>
      </c>
      <c r="L301" s="37">
        <f t="shared" si="46"/>
        <v>23641978.983166613</v>
      </c>
      <c r="M301" s="37">
        <f t="shared" si="47"/>
        <v>-9158361.9893100373</v>
      </c>
      <c r="N301" s="41">
        <f>'jan-apr'!M301</f>
        <v>-8274661.5708114346</v>
      </c>
      <c r="O301" s="41">
        <f t="shared" si="49"/>
        <v>-883700.4184986027</v>
      </c>
      <c r="P301" s="4"/>
      <c r="Q301" s="4"/>
      <c r="R301" s="4"/>
    </row>
    <row r="302" spans="1:18" s="34" customFormat="1" x14ac:dyDescent="0.3">
      <c r="A302" s="33">
        <v>1612</v>
      </c>
      <c r="B302" s="34" t="s">
        <v>354</v>
      </c>
      <c r="C302" s="36">
        <v>44660</v>
      </c>
      <c r="D302" s="36">
        <v>4254</v>
      </c>
      <c r="E302" s="37">
        <f t="shared" si="41"/>
        <v>10498.354489891866</v>
      </c>
      <c r="F302" s="38">
        <f t="shared" si="48"/>
        <v>0.8133816352262484</v>
      </c>
      <c r="G302" s="39">
        <f t="shared" si="42"/>
        <v>1445.2151336122781</v>
      </c>
      <c r="H302" s="39">
        <f t="shared" si="43"/>
        <v>391.29553800023086</v>
      </c>
      <c r="I302" s="37">
        <f t="shared" si="44"/>
        <v>1836.510671612509</v>
      </c>
      <c r="J302" s="40">
        <f t="shared" si="50"/>
        <v>-177.33748363146978</v>
      </c>
      <c r="K302" s="37">
        <f t="shared" si="45"/>
        <v>1659.1731879810393</v>
      </c>
      <c r="L302" s="37">
        <f t="shared" si="46"/>
        <v>7812516.3970396137</v>
      </c>
      <c r="M302" s="37">
        <f t="shared" si="47"/>
        <v>7058122.7416713415</v>
      </c>
      <c r="N302" s="41">
        <f>'jan-apr'!M302</f>
        <v>3335500.4639881258</v>
      </c>
      <c r="O302" s="41">
        <f t="shared" si="49"/>
        <v>3722622.2776832157</v>
      </c>
      <c r="P302" s="4"/>
      <c r="Q302" s="4"/>
      <c r="R302" s="4"/>
    </row>
    <row r="303" spans="1:18" s="34" customFormat="1" x14ac:dyDescent="0.3">
      <c r="A303" s="33">
        <v>1613</v>
      </c>
      <c r="B303" s="34" t="s">
        <v>355</v>
      </c>
      <c r="C303" s="36">
        <v>9723</v>
      </c>
      <c r="D303" s="36">
        <v>982</v>
      </c>
      <c r="E303" s="37">
        <f t="shared" si="41"/>
        <v>9901.2219959266804</v>
      </c>
      <c r="F303" s="38">
        <f t="shared" si="48"/>
        <v>0.76711756547552945</v>
      </c>
      <c r="G303" s="39">
        <f t="shared" si="42"/>
        <v>1803.4946299913895</v>
      </c>
      <c r="H303" s="39">
        <f t="shared" si="43"/>
        <v>600.29191088804589</v>
      </c>
      <c r="I303" s="37">
        <f t="shared" si="44"/>
        <v>2403.7865408794355</v>
      </c>
      <c r="J303" s="40">
        <f t="shared" si="50"/>
        <v>-177.33748363146978</v>
      </c>
      <c r="K303" s="37">
        <f t="shared" si="45"/>
        <v>2226.4490572479658</v>
      </c>
      <c r="L303" s="37">
        <f t="shared" si="46"/>
        <v>2360518.3831436057</v>
      </c>
      <c r="M303" s="37">
        <f t="shared" si="47"/>
        <v>2186372.9742175024</v>
      </c>
      <c r="N303" s="41">
        <f>'jan-apr'!M303</f>
        <v>1173278.6214471888</v>
      </c>
      <c r="O303" s="41">
        <f t="shared" si="49"/>
        <v>1013094.3527703136</v>
      </c>
      <c r="P303" s="4"/>
      <c r="Q303" s="4"/>
      <c r="R303" s="4"/>
    </row>
    <row r="304" spans="1:18" s="34" customFormat="1" x14ac:dyDescent="0.3">
      <c r="A304" s="33">
        <v>1617</v>
      </c>
      <c r="B304" s="34" t="s">
        <v>356</v>
      </c>
      <c r="C304" s="36">
        <v>43529</v>
      </c>
      <c r="D304" s="36">
        <v>4569</v>
      </c>
      <c r="E304" s="37">
        <f t="shared" si="41"/>
        <v>9527.0299846793605</v>
      </c>
      <c r="F304" s="38">
        <f t="shared" si="48"/>
        <v>0.73812626876422183</v>
      </c>
      <c r="G304" s="39">
        <f t="shared" si="42"/>
        <v>2028.0098367397813</v>
      </c>
      <c r="H304" s="39">
        <f t="shared" si="43"/>
        <v>731.25911482460788</v>
      </c>
      <c r="I304" s="37">
        <f t="shared" si="44"/>
        <v>2759.2689515643892</v>
      </c>
      <c r="J304" s="40">
        <f t="shared" si="50"/>
        <v>-177.33748363146978</v>
      </c>
      <c r="K304" s="37">
        <f t="shared" si="45"/>
        <v>2581.9314679329195</v>
      </c>
      <c r="L304" s="37">
        <f t="shared" si="46"/>
        <v>12607099.839697694</v>
      </c>
      <c r="M304" s="37">
        <f t="shared" si="47"/>
        <v>11796844.876985509</v>
      </c>
      <c r="N304" s="41">
        <f>'jan-apr'!M304</f>
        <v>7136254.5533525515</v>
      </c>
      <c r="O304" s="41">
        <f t="shared" si="49"/>
        <v>4660590.3236329574</v>
      </c>
      <c r="P304" s="4"/>
      <c r="Q304" s="4"/>
      <c r="R304" s="4"/>
    </row>
    <row r="305" spans="1:18" s="34" customFormat="1" x14ac:dyDescent="0.3">
      <c r="A305" s="33">
        <v>1620</v>
      </c>
      <c r="B305" s="34" t="s">
        <v>357</v>
      </c>
      <c r="C305" s="36">
        <v>61231</v>
      </c>
      <c r="D305" s="36">
        <v>4634</v>
      </c>
      <c r="E305" s="37">
        <f t="shared" si="41"/>
        <v>13213.422529132498</v>
      </c>
      <c r="F305" s="38">
        <f t="shared" si="48"/>
        <v>1.0237371231871828</v>
      </c>
      <c r="G305" s="39">
        <f t="shared" si="42"/>
        <v>-183.82568993210114</v>
      </c>
      <c r="H305" s="39">
        <f t="shared" si="43"/>
        <v>0</v>
      </c>
      <c r="I305" s="37">
        <f t="shared" si="44"/>
        <v>-183.82568993210114</v>
      </c>
      <c r="J305" s="40">
        <f t="shared" si="50"/>
        <v>-177.33748363146978</v>
      </c>
      <c r="K305" s="37">
        <f t="shared" si="45"/>
        <v>-361.16317356357092</v>
      </c>
      <c r="L305" s="37">
        <f t="shared" si="46"/>
        <v>-851848.24714535673</v>
      </c>
      <c r="M305" s="37">
        <f t="shared" si="47"/>
        <v>-1673630.1462935877</v>
      </c>
      <c r="N305" s="41">
        <f>'jan-apr'!M305</f>
        <v>-1435003.8825645549</v>
      </c>
      <c r="O305" s="41">
        <f t="shared" si="49"/>
        <v>-238626.26372903283</v>
      </c>
      <c r="P305" s="4"/>
      <c r="Q305" s="4"/>
      <c r="R305" s="4"/>
    </row>
    <row r="306" spans="1:18" s="34" customFormat="1" x14ac:dyDescent="0.3">
      <c r="A306" s="33">
        <v>1621</v>
      </c>
      <c r="B306" s="34" t="s">
        <v>358</v>
      </c>
      <c r="C306" s="36">
        <v>52426</v>
      </c>
      <c r="D306" s="36">
        <v>5183</v>
      </c>
      <c r="E306" s="37">
        <f t="shared" si="41"/>
        <v>10114.991317769631</v>
      </c>
      <c r="F306" s="38">
        <f t="shared" si="48"/>
        <v>0.7836797839383598</v>
      </c>
      <c r="G306" s="39">
        <f t="shared" si="42"/>
        <v>1675.2330368856194</v>
      </c>
      <c r="H306" s="39">
        <f t="shared" si="43"/>
        <v>525.47264824301328</v>
      </c>
      <c r="I306" s="37">
        <f t="shared" si="44"/>
        <v>2200.7056851286325</v>
      </c>
      <c r="J306" s="40">
        <f t="shared" si="50"/>
        <v>-177.33748363146978</v>
      </c>
      <c r="K306" s="37">
        <f t="shared" si="45"/>
        <v>2023.3682014971628</v>
      </c>
      <c r="L306" s="37">
        <f t="shared" si="46"/>
        <v>11406257.566021701</v>
      </c>
      <c r="M306" s="37">
        <f t="shared" si="47"/>
        <v>10487117.388359794</v>
      </c>
      <c r="N306" s="41">
        <f>'jan-apr'!M306</f>
        <v>6202079.9846851118</v>
      </c>
      <c r="O306" s="41">
        <f t="shared" si="49"/>
        <v>4285037.4036746826</v>
      </c>
      <c r="P306" s="4"/>
      <c r="Q306" s="4"/>
      <c r="R306" s="4"/>
    </row>
    <row r="307" spans="1:18" s="34" customFormat="1" x14ac:dyDescent="0.3">
      <c r="A307" s="33">
        <v>1622</v>
      </c>
      <c r="B307" s="34" t="s">
        <v>359</v>
      </c>
      <c r="C307" s="36">
        <v>15918</v>
      </c>
      <c r="D307" s="36">
        <v>1770</v>
      </c>
      <c r="E307" s="37">
        <f t="shared" si="41"/>
        <v>8993.2203389830502</v>
      </c>
      <c r="F307" s="38">
        <f t="shared" si="48"/>
        <v>0.69676826709509732</v>
      </c>
      <c r="G307" s="39">
        <f t="shared" si="42"/>
        <v>2348.2956241575675</v>
      </c>
      <c r="H307" s="39">
        <f t="shared" si="43"/>
        <v>918.09249081831638</v>
      </c>
      <c r="I307" s="37">
        <f t="shared" si="44"/>
        <v>3266.388114975884</v>
      </c>
      <c r="J307" s="40">
        <f t="shared" si="50"/>
        <v>-177.33748363146978</v>
      </c>
      <c r="K307" s="37">
        <f t="shared" si="45"/>
        <v>3089.0506313444143</v>
      </c>
      <c r="L307" s="37">
        <f t="shared" si="46"/>
        <v>5781506.9635073151</v>
      </c>
      <c r="M307" s="37">
        <f t="shared" si="47"/>
        <v>5467619.6174796131</v>
      </c>
      <c r="N307" s="41">
        <f>'jan-apr'!M307</f>
        <v>3419803.9307143833</v>
      </c>
      <c r="O307" s="41">
        <f t="shared" si="49"/>
        <v>2047815.6867652298</v>
      </c>
      <c r="P307" s="4"/>
      <c r="Q307" s="4"/>
      <c r="R307" s="4"/>
    </row>
    <row r="308" spans="1:18" s="34" customFormat="1" x14ac:dyDescent="0.3">
      <c r="A308" s="33">
        <v>1624</v>
      </c>
      <c r="B308" s="34" t="s">
        <v>360</v>
      </c>
      <c r="C308" s="36">
        <v>59716</v>
      </c>
      <c r="D308" s="36">
        <v>6676</v>
      </c>
      <c r="E308" s="37">
        <f t="shared" si="41"/>
        <v>8944.8771719592569</v>
      </c>
      <c r="F308" s="38">
        <f t="shared" si="48"/>
        <v>0.69302278066827783</v>
      </c>
      <c r="G308" s="39">
        <f t="shared" si="42"/>
        <v>2377.3015243718437</v>
      </c>
      <c r="H308" s="39">
        <f t="shared" si="43"/>
        <v>935.0125992766441</v>
      </c>
      <c r="I308" s="37">
        <f t="shared" si="44"/>
        <v>3312.314123648488</v>
      </c>
      <c r="J308" s="40">
        <f t="shared" si="50"/>
        <v>-177.33748363146978</v>
      </c>
      <c r="K308" s="37">
        <f t="shared" si="45"/>
        <v>3134.9766400170183</v>
      </c>
      <c r="L308" s="37">
        <f t="shared" si="46"/>
        <v>22113009.089477304</v>
      </c>
      <c r="M308" s="37">
        <f t="shared" si="47"/>
        <v>20929104.048753615</v>
      </c>
      <c r="N308" s="41">
        <f>'jan-apr'!M308</f>
        <v>12071376.351101255</v>
      </c>
      <c r="O308" s="41">
        <f t="shared" si="49"/>
        <v>8857727.6976523604</v>
      </c>
      <c r="P308" s="4"/>
      <c r="Q308" s="4"/>
      <c r="R308" s="4"/>
    </row>
    <row r="309" spans="1:18" s="34" customFormat="1" x14ac:dyDescent="0.3">
      <c r="A309" s="33">
        <v>1627</v>
      </c>
      <c r="B309" s="34" t="s">
        <v>361</v>
      </c>
      <c r="C309" s="36">
        <v>42059</v>
      </c>
      <c r="D309" s="36">
        <v>4715</v>
      </c>
      <c r="E309" s="37">
        <f t="shared" si="41"/>
        <v>8920.2545068928957</v>
      </c>
      <c r="F309" s="38">
        <f t="shared" si="48"/>
        <v>0.69111508898244378</v>
      </c>
      <c r="G309" s="39">
        <f t="shared" si="42"/>
        <v>2392.0751234116601</v>
      </c>
      <c r="H309" s="39">
        <f t="shared" si="43"/>
        <v>943.63053204987045</v>
      </c>
      <c r="I309" s="37">
        <f t="shared" si="44"/>
        <v>3335.7056554615306</v>
      </c>
      <c r="J309" s="40">
        <f t="shared" si="50"/>
        <v>-177.33748363146978</v>
      </c>
      <c r="K309" s="37">
        <f t="shared" si="45"/>
        <v>3158.3681718300609</v>
      </c>
      <c r="L309" s="37">
        <f t="shared" si="46"/>
        <v>15727852.165501116</v>
      </c>
      <c r="M309" s="37">
        <f t="shared" si="47"/>
        <v>14891705.930178737</v>
      </c>
      <c r="N309" s="41">
        <f>'jan-apr'!M309</f>
        <v>9455659.6233436819</v>
      </c>
      <c r="O309" s="41">
        <f t="shared" si="49"/>
        <v>5436046.3068350554</v>
      </c>
      <c r="P309" s="4"/>
      <c r="Q309" s="4"/>
      <c r="R309" s="4"/>
    </row>
    <row r="310" spans="1:18" s="34" customFormat="1" x14ac:dyDescent="0.3">
      <c r="A310" s="33">
        <v>1630</v>
      </c>
      <c r="B310" s="34" t="s">
        <v>362</v>
      </c>
      <c r="C310" s="36">
        <v>32100</v>
      </c>
      <c r="D310" s="36">
        <v>3248</v>
      </c>
      <c r="E310" s="37">
        <f t="shared" si="41"/>
        <v>9883.004926108375</v>
      </c>
      <c r="F310" s="38">
        <f t="shared" si="48"/>
        <v>0.76570616047371598</v>
      </c>
      <c r="G310" s="39">
        <f t="shared" si="42"/>
        <v>1814.4248718823728</v>
      </c>
      <c r="H310" s="39">
        <f t="shared" si="43"/>
        <v>606.66788532445275</v>
      </c>
      <c r="I310" s="37">
        <f t="shared" si="44"/>
        <v>2421.0927572068258</v>
      </c>
      <c r="J310" s="40">
        <f t="shared" si="50"/>
        <v>-177.33748363146978</v>
      </c>
      <c r="K310" s="37">
        <f t="shared" si="45"/>
        <v>2243.7552735753561</v>
      </c>
      <c r="L310" s="37">
        <f t="shared" si="46"/>
        <v>7863709.2754077706</v>
      </c>
      <c r="M310" s="37">
        <f t="shared" si="47"/>
        <v>7287717.1285727564</v>
      </c>
      <c r="N310" s="41">
        <f>'jan-apr'!M310</f>
        <v>4106497.7214465062</v>
      </c>
      <c r="O310" s="41">
        <f t="shared" si="49"/>
        <v>3181219.4071262502</v>
      </c>
      <c r="P310" s="4"/>
      <c r="Q310" s="4"/>
      <c r="R310" s="4"/>
    </row>
    <row r="311" spans="1:18" s="34" customFormat="1" x14ac:dyDescent="0.3">
      <c r="A311" s="33">
        <v>1632</v>
      </c>
      <c r="B311" s="34" t="s">
        <v>363</v>
      </c>
      <c r="C311" s="36">
        <v>8448</v>
      </c>
      <c r="D311" s="36">
        <v>977</v>
      </c>
      <c r="E311" s="37">
        <f t="shared" si="41"/>
        <v>8646.8781985670412</v>
      </c>
      <c r="F311" s="38">
        <f t="shared" si="48"/>
        <v>0.66993469648261983</v>
      </c>
      <c r="G311" s="39">
        <f t="shared" si="42"/>
        <v>2556.1009084071729</v>
      </c>
      <c r="H311" s="39">
        <f t="shared" si="43"/>
        <v>1039.3122399639196</v>
      </c>
      <c r="I311" s="37">
        <f t="shared" si="44"/>
        <v>3595.4131483710926</v>
      </c>
      <c r="J311" s="40">
        <f t="shared" si="50"/>
        <v>-177.33748363146978</v>
      </c>
      <c r="K311" s="37">
        <f t="shared" si="45"/>
        <v>3418.0756647396229</v>
      </c>
      <c r="L311" s="37">
        <f t="shared" si="46"/>
        <v>3512718.6459585573</v>
      </c>
      <c r="M311" s="37">
        <f t="shared" si="47"/>
        <v>3339459.9244506117</v>
      </c>
      <c r="N311" s="41">
        <f>'jan-apr'!M311</f>
        <v>2178577.762885849</v>
      </c>
      <c r="O311" s="41">
        <f t="shared" si="49"/>
        <v>1160882.1615647627</v>
      </c>
      <c r="P311" s="4"/>
      <c r="Q311" s="4"/>
      <c r="R311" s="4"/>
    </row>
    <row r="312" spans="1:18" s="34" customFormat="1" x14ac:dyDescent="0.3">
      <c r="A312" s="33">
        <v>1633</v>
      </c>
      <c r="B312" s="34" t="s">
        <v>364</v>
      </c>
      <c r="C312" s="36">
        <v>8914</v>
      </c>
      <c r="D312" s="36">
        <v>1010</v>
      </c>
      <c r="E312" s="37">
        <f t="shared" si="41"/>
        <v>8825.7425742574251</v>
      </c>
      <c r="F312" s="38">
        <f t="shared" si="48"/>
        <v>0.68379258235633888</v>
      </c>
      <c r="G312" s="39">
        <f t="shared" si="42"/>
        <v>2448.7822829929428</v>
      </c>
      <c r="H312" s="39">
        <f t="shared" si="43"/>
        <v>976.70970847228523</v>
      </c>
      <c r="I312" s="37">
        <f t="shared" si="44"/>
        <v>3425.4919914652282</v>
      </c>
      <c r="J312" s="40">
        <f t="shared" si="50"/>
        <v>-177.33748363146978</v>
      </c>
      <c r="K312" s="37">
        <f t="shared" si="45"/>
        <v>3248.1545078337585</v>
      </c>
      <c r="L312" s="37">
        <f t="shared" si="46"/>
        <v>3459746.9113798807</v>
      </c>
      <c r="M312" s="37">
        <f t="shared" si="47"/>
        <v>3280636.052912096</v>
      </c>
      <c r="N312" s="41">
        <f>'jan-apr'!M312</f>
        <v>1987073.4293906926</v>
      </c>
      <c r="O312" s="41">
        <f t="shared" si="49"/>
        <v>1293562.6235214034</v>
      </c>
      <c r="P312" s="4"/>
      <c r="Q312" s="4"/>
      <c r="R312" s="4"/>
    </row>
    <row r="313" spans="1:18" s="34" customFormat="1" x14ac:dyDescent="0.3">
      <c r="A313" s="33">
        <v>1634</v>
      </c>
      <c r="B313" s="34" t="s">
        <v>365</v>
      </c>
      <c r="C313" s="36">
        <v>68846</v>
      </c>
      <c r="D313" s="36">
        <v>6852</v>
      </c>
      <c r="E313" s="37">
        <f t="shared" si="41"/>
        <v>10047.577349678926</v>
      </c>
      <c r="F313" s="38">
        <f t="shared" si="48"/>
        <v>0.77845674792300112</v>
      </c>
      <c r="G313" s="39">
        <f t="shared" si="42"/>
        <v>1715.6814177400422</v>
      </c>
      <c r="H313" s="39">
        <f t="shared" si="43"/>
        <v>549.06753707475991</v>
      </c>
      <c r="I313" s="37">
        <f t="shared" si="44"/>
        <v>2264.7489548148023</v>
      </c>
      <c r="J313" s="40">
        <f t="shared" si="50"/>
        <v>-177.33748363146978</v>
      </c>
      <c r="K313" s="37">
        <f t="shared" si="45"/>
        <v>2087.4114711833327</v>
      </c>
      <c r="L313" s="37">
        <f t="shared" si="46"/>
        <v>15518059.838391026</v>
      </c>
      <c r="M313" s="37">
        <f t="shared" si="47"/>
        <v>14302943.400548195</v>
      </c>
      <c r="N313" s="41">
        <f>'jan-apr'!M313</f>
        <v>7843136.5724604251</v>
      </c>
      <c r="O313" s="41">
        <f t="shared" si="49"/>
        <v>6459806.8280877704</v>
      </c>
      <c r="P313" s="4"/>
      <c r="Q313" s="4"/>
      <c r="R313" s="4"/>
    </row>
    <row r="314" spans="1:18" s="34" customFormat="1" x14ac:dyDescent="0.3">
      <c r="A314" s="33">
        <v>1635</v>
      </c>
      <c r="B314" s="34" t="s">
        <v>366</v>
      </c>
      <c r="C314" s="36">
        <v>29098</v>
      </c>
      <c r="D314" s="36">
        <v>2567</v>
      </c>
      <c r="E314" s="37">
        <f t="shared" si="41"/>
        <v>11335.410985586288</v>
      </c>
      <c r="F314" s="38">
        <f t="shared" si="48"/>
        <v>0.878234311128955</v>
      </c>
      <c r="G314" s="39">
        <f t="shared" si="42"/>
        <v>942.981236195625</v>
      </c>
      <c r="H314" s="39">
        <f t="shared" si="43"/>
        <v>98.325764507183237</v>
      </c>
      <c r="I314" s="37">
        <f t="shared" si="44"/>
        <v>1041.3070007028082</v>
      </c>
      <c r="J314" s="40">
        <f t="shared" si="50"/>
        <v>-177.33748363146978</v>
      </c>
      <c r="K314" s="37">
        <f t="shared" si="45"/>
        <v>863.96951707133837</v>
      </c>
      <c r="L314" s="37">
        <f t="shared" si="46"/>
        <v>2673035.0708041084</v>
      </c>
      <c r="M314" s="37">
        <f t="shared" si="47"/>
        <v>2217809.7503221254</v>
      </c>
      <c r="N314" s="41">
        <f>'jan-apr'!M314</f>
        <v>-365010.52363901882</v>
      </c>
      <c r="O314" s="41">
        <f t="shared" si="49"/>
        <v>2582820.273961144</v>
      </c>
      <c r="P314" s="4"/>
      <c r="Q314" s="4"/>
      <c r="R314" s="4"/>
    </row>
    <row r="315" spans="1:18" s="34" customFormat="1" x14ac:dyDescent="0.3">
      <c r="A315" s="33">
        <v>1636</v>
      </c>
      <c r="B315" s="34" t="s">
        <v>367</v>
      </c>
      <c r="C315" s="36">
        <v>35995</v>
      </c>
      <c r="D315" s="36">
        <v>3967</v>
      </c>
      <c r="E315" s="37">
        <f t="shared" si="41"/>
        <v>9073.6072598941264</v>
      </c>
      <c r="F315" s="38">
        <f t="shared" si="48"/>
        <v>0.70299640934771501</v>
      </c>
      <c r="G315" s="39">
        <f t="shared" si="42"/>
        <v>2300.0634716109221</v>
      </c>
      <c r="H315" s="39">
        <f t="shared" si="43"/>
        <v>889.95706849943974</v>
      </c>
      <c r="I315" s="37">
        <f t="shared" si="44"/>
        <v>3190.0205401103617</v>
      </c>
      <c r="J315" s="40">
        <f t="shared" si="50"/>
        <v>-177.33748363146978</v>
      </c>
      <c r="K315" s="37">
        <f t="shared" si="45"/>
        <v>3012.683056478892</v>
      </c>
      <c r="L315" s="37">
        <f t="shared" si="46"/>
        <v>12654811.482617805</v>
      </c>
      <c r="M315" s="37">
        <f t="shared" si="47"/>
        <v>11951313.685051765</v>
      </c>
      <c r="N315" s="41">
        <f>'jan-apr'!M315</f>
        <v>7059341.1825672053</v>
      </c>
      <c r="O315" s="41">
        <f t="shared" si="49"/>
        <v>4891972.50248456</v>
      </c>
      <c r="P315" s="4"/>
      <c r="Q315" s="4"/>
      <c r="R315" s="4"/>
    </row>
    <row r="316" spans="1:18" s="34" customFormat="1" x14ac:dyDescent="0.3">
      <c r="A316" s="33">
        <v>1638</v>
      </c>
      <c r="B316" s="34" t="s">
        <v>368</v>
      </c>
      <c r="C316" s="36">
        <v>120261</v>
      </c>
      <c r="D316" s="36">
        <v>11722</v>
      </c>
      <c r="E316" s="37">
        <f t="shared" si="41"/>
        <v>10259.426718989933</v>
      </c>
      <c r="F316" s="38">
        <f t="shared" si="48"/>
        <v>0.79487021410932068</v>
      </c>
      <c r="G316" s="39">
        <f t="shared" si="42"/>
        <v>1588.5717961534381</v>
      </c>
      <c r="H316" s="39">
        <f t="shared" si="43"/>
        <v>474.92025781590752</v>
      </c>
      <c r="I316" s="37">
        <f t="shared" si="44"/>
        <v>2063.4920539693458</v>
      </c>
      <c r="J316" s="40">
        <f t="shared" si="50"/>
        <v>-177.33748363146978</v>
      </c>
      <c r="K316" s="37">
        <f t="shared" si="45"/>
        <v>1886.1545703378761</v>
      </c>
      <c r="L316" s="37">
        <f t="shared" si="46"/>
        <v>24188253.856628671</v>
      </c>
      <c r="M316" s="37">
        <f t="shared" si="47"/>
        <v>22109503.873500582</v>
      </c>
      <c r="N316" s="41">
        <f>'jan-apr'!M316</f>
        <v>13681672.811205648</v>
      </c>
      <c r="O316" s="41">
        <f t="shared" si="49"/>
        <v>8427831.0622949339</v>
      </c>
      <c r="P316" s="4"/>
      <c r="Q316" s="4"/>
      <c r="R316" s="4"/>
    </row>
    <row r="317" spans="1:18" s="34" customFormat="1" x14ac:dyDescent="0.3">
      <c r="A317" s="33">
        <v>1640</v>
      </c>
      <c r="B317" s="34" t="s">
        <v>369</v>
      </c>
      <c r="C317" s="36">
        <v>61286</v>
      </c>
      <c r="D317" s="36">
        <v>5593</v>
      </c>
      <c r="E317" s="37">
        <f t="shared" si="41"/>
        <v>10957.625603432862</v>
      </c>
      <c r="F317" s="38">
        <f t="shared" si="48"/>
        <v>0.8489646106062313</v>
      </c>
      <c r="G317" s="39">
        <f t="shared" si="42"/>
        <v>1169.6524654876807</v>
      </c>
      <c r="H317" s="39">
        <f t="shared" si="43"/>
        <v>230.55064826088244</v>
      </c>
      <c r="I317" s="37">
        <f t="shared" si="44"/>
        <v>1400.2031137485633</v>
      </c>
      <c r="J317" s="40">
        <f t="shared" si="50"/>
        <v>-177.33748363146978</v>
      </c>
      <c r="K317" s="37">
        <f t="shared" si="45"/>
        <v>1222.8656301170936</v>
      </c>
      <c r="L317" s="37">
        <f t="shared" si="46"/>
        <v>7831336.0151957143</v>
      </c>
      <c r="M317" s="37">
        <f t="shared" si="47"/>
        <v>6839487.4692449048</v>
      </c>
      <c r="N317" s="41">
        <f>'jan-apr'!M317</f>
        <v>3867750.3867149954</v>
      </c>
      <c r="O317" s="41">
        <f t="shared" si="49"/>
        <v>2971737.0825299094</v>
      </c>
      <c r="P317" s="4"/>
      <c r="Q317" s="4"/>
      <c r="R317" s="4"/>
    </row>
    <row r="318" spans="1:18" s="34" customFormat="1" x14ac:dyDescent="0.3">
      <c r="A318" s="33">
        <v>1644</v>
      </c>
      <c r="B318" s="34" t="s">
        <v>370</v>
      </c>
      <c r="C318" s="36">
        <v>17768</v>
      </c>
      <c r="D318" s="36">
        <v>2014</v>
      </c>
      <c r="E318" s="37">
        <f t="shared" si="41"/>
        <v>8822.2442899702091</v>
      </c>
      <c r="F318" s="38">
        <f t="shared" si="48"/>
        <v>0.68352154557654998</v>
      </c>
      <c r="G318" s="39">
        <f t="shared" si="42"/>
        <v>2450.8812535652723</v>
      </c>
      <c r="H318" s="39">
        <f t="shared" si="43"/>
        <v>977.93410797281081</v>
      </c>
      <c r="I318" s="37">
        <f t="shared" si="44"/>
        <v>3428.8153615380834</v>
      </c>
      <c r="J318" s="40">
        <f t="shared" si="50"/>
        <v>-177.33748363146978</v>
      </c>
      <c r="K318" s="37">
        <f t="shared" si="45"/>
        <v>3251.4778779066137</v>
      </c>
      <c r="L318" s="37">
        <f t="shared" si="46"/>
        <v>6905634.1381377</v>
      </c>
      <c r="M318" s="37">
        <f t="shared" si="47"/>
        <v>6548476.4461039202</v>
      </c>
      <c r="N318" s="41">
        <f>'jan-apr'!M318</f>
        <v>3761015.8285077773</v>
      </c>
      <c r="O318" s="41">
        <f t="shared" si="49"/>
        <v>2787460.6175961429</v>
      </c>
      <c r="P318" s="4"/>
      <c r="Q318" s="4"/>
      <c r="R318" s="4"/>
    </row>
    <row r="319" spans="1:18" s="34" customFormat="1" x14ac:dyDescent="0.3">
      <c r="A319" s="33">
        <v>1648</v>
      </c>
      <c r="B319" s="34" t="s">
        <v>371</v>
      </c>
      <c r="C319" s="36">
        <v>56045</v>
      </c>
      <c r="D319" s="36">
        <v>6336</v>
      </c>
      <c r="E319" s="37">
        <f t="shared" si="41"/>
        <v>8845.4861111111113</v>
      </c>
      <c r="F319" s="38">
        <f t="shared" si="48"/>
        <v>0.68532225353544252</v>
      </c>
      <c r="G319" s="39">
        <f t="shared" si="42"/>
        <v>2436.9361608807308</v>
      </c>
      <c r="H319" s="39">
        <f t="shared" si="43"/>
        <v>969.799470573495</v>
      </c>
      <c r="I319" s="37">
        <f t="shared" si="44"/>
        <v>3406.7356314542258</v>
      </c>
      <c r="J319" s="40">
        <f t="shared" si="50"/>
        <v>-177.33748363146978</v>
      </c>
      <c r="K319" s="37">
        <f t="shared" si="45"/>
        <v>3229.3981478227561</v>
      </c>
      <c r="L319" s="37">
        <f t="shared" si="46"/>
        <v>21585076.960893974</v>
      </c>
      <c r="M319" s="37">
        <f t="shared" si="47"/>
        <v>20461466.664604984</v>
      </c>
      <c r="N319" s="41">
        <f>'jan-apr'!M319</f>
        <v>11583317.968930129</v>
      </c>
      <c r="O319" s="41">
        <f t="shared" si="49"/>
        <v>8878148.6956748553</v>
      </c>
      <c r="P319" s="4"/>
      <c r="Q319" s="4"/>
      <c r="R319" s="4"/>
    </row>
    <row r="320" spans="1:18" s="34" customFormat="1" x14ac:dyDescent="0.3">
      <c r="A320" s="33">
        <v>1653</v>
      </c>
      <c r="B320" s="34" t="s">
        <v>372</v>
      </c>
      <c r="C320" s="36">
        <v>164927</v>
      </c>
      <c r="D320" s="36">
        <v>15916</v>
      </c>
      <c r="E320" s="37">
        <f t="shared" si="41"/>
        <v>10362.339783865293</v>
      </c>
      <c r="F320" s="38">
        <f t="shared" si="48"/>
        <v>0.80284361575765151</v>
      </c>
      <c r="G320" s="39">
        <f t="shared" si="42"/>
        <v>1526.8239572282221</v>
      </c>
      <c r="H320" s="39">
        <f t="shared" si="43"/>
        <v>438.90068510953159</v>
      </c>
      <c r="I320" s="37">
        <f t="shared" si="44"/>
        <v>1965.7246423377537</v>
      </c>
      <c r="J320" s="40">
        <f t="shared" si="50"/>
        <v>-177.33748363146978</v>
      </c>
      <c r="K320" s="37">
        <f t="shared" si="45"/>
        <v>1788.387158706284</v>
      </c>
      <c r="L320" s="37">
        <f t="shared" si="46"/>
        <v>31286473.407447688</v>
      </c>
      <c r="M320" s="37">
        <f t="shared" si="47"/>
        <v>28463970.017969217</v>
      </c>
      <c r="N320" s="41">
        <f>'jan-apr'!M320</f>
        <v>16517962.972457698</v>
      </c>
      <c r="O320" s="41">
        <f t="shared" si="49"/>
        <v>11946007.04551152</v>
      </c>
      <c r="P320" s="4"/>
      <c r="Q320" s="4"/>
      <c r="R320" s="4"/>
    </row>
    <row r="321" spans="1:18" s="34" customFormat="1" x14ac:dyDescent="0.3">
      <c r="A321" s="33">
        <v>1657</v>
      </c>
      <c r="B321" s="34" t="s">
        <v>373</v>
      </c>
      <c r="C321" s="36">
        <v>73646</v>
      </c>
      <c r="D321" s="36">
        <v>7668</v>
      </c>
      <c r="E321" s="37">
        <f t="shared" si="41"/>
        <v>9604.3296817944702</v>
      </c>
      <c r="F321" s="38">
        <f t="shared" si="48"/>
        <v>0.74411522199517999</v>
      </c>
      <c r="G321" s="39">
        <f t="shared" si="42"/>
        <v>1981.6300184707156</v>
      </c>
      <c r="H321" s="39">
        <f t="shared" si="43"/>
        <v>704.20422083431947</v>
      </c>
      <c r="I321" s="37">
        <f t="shared" si="44"/>
        <v>2685.8342393050352</v>
      </c>
      <c r="J321" s="40">
        <f t="shared" si="50"/>
        <v>-177.33748363146978</v>
      </c>
      <c r="K321" s="37">
        <f t="shared" si="45"/>
        <v>2508.4967556735655</v>
      </c>
      <c r="L321" s="37">
        <f t="shared" si="46"/>
        <v>20594976.946991012</v>
      </c>
      <c r="M321" s="37">
        <f t="shared" si="47"/>
        <v>19235153.122504901</v>
      </c>
      <c r="N321" s="41">
        <f>'jan-apr'!M321</f>
        <v>12122306.68967112</v>
      </c>
      <c r="O321" s="41">
        <f t="shared" si="49"/>
        <v>7112846.4328337815</v>
      </c>
      <c r="P321" s="4"/>
      <c r="Q321" s="4"/>
      <c r="R321" s="4"/>
    </row>
    <row r="322" spans="1:18" s="34" customFormat="1" x14ac:dyDescent="0.3">
      <c r="A322" s="33">
        <v>1662</v>
      </c>
      <c r="B322" s="34" t="s">
        <v>374</v>
      </c>
      <c r="C322" s="36">
        <v>67315</v>
      </c>
      <c r="D322" s="36">
        <v>5995</v>
      </c>
      <c r="E322" s="37">
        <f t="shared" si="41"/>
        <v>11228.523769808173</v>
      </c>
      <c r="F322" s="38">
        <f t="shared" si="48"/>
        <v>0.86995300395475994</v>
      </c>
      <c r="G322" s="39">
        <f t="shared" si="42"/>
        <v>1007.1135656624941</v>
      </c>
      <c r="H322" s="39">
        <f t="shared" si="43"/>
        <v>135.73629002952356</v>
      </c>
      <c r="I322" s="37">
        <f t="shared" si="44"/>
        <v>1142.8498556920176</v>
      </c>
      <c r="J322" s="40">
        <f t="shared" si="50"/>
        <v>-177.33748363146978</v>
      </c>
      <c r="K322" s="37">
        <f t="shared" si="45"/>
        <v>965.51237206054782</v>
      </c>
      <c r="L322" s="37">
        <f t="shared" si="46"/>
        <v>6851384.8848736454</v>
      </c>
      <c r="M322" s="37">
        <f t="shared" si="47"/>
        <v>5788246.670502984</v>
      </c>
      <c r="N322" s="41">
        <f>'jan-apr'!M322</f>
        <v>2340479.4150467394</v>
      </c>
      <c r="O322" s="41">
        <f t="shared" si="49"/>
        <v>3447767.2554562446</v>
      </c>
      <c r="P322" s="4"/>
      <c r="Q322" s="4"/>
      <c r="R322" s="4"/>
    </row>
    <row r="323" spans="1:18" s="34" customFormat="1" x14ac:dyDescent="0.3">
      <c r="A323" s="33">
        <v>1663</v>
      </c>
      <c r="B323" s="34" t="s">
        <v>375</v>
      </c>
      <c r="C323" s="36">
        <v>157422</v>
      </c>
      <c r="D323" s="36">
        <v>13498</v>
      </c>
      <c r="E323" s="37">
        <f t="shared" si="41"/>
        <v>11662.616683953178</v>
      </c>
      <c r="F323" s="38">
        <f t="shared" si="48"/>
        <v>0.90358524648261052</v>
      </c>
      <c r="G323" s="39">
        <f t="shared" si="42"/>
        <v>746.657817175491</v>
      </c>
      <c r="H323" s="39">
        <f t="shared" si="43"/>
        <v>0</v>
      </c>
      <c r="I323" s="37">
        <f t="shared" si="44"/>
        <v>746.657817175491</v>
      </c>
      <c r="J323" s="40">
        <f t="shared" si="50"/>
        <v>-177.33748363146978</v>
      </c>
      <c r="K323" s="37">
        <f t="shared" si="45"/>
        <v>569.3203335440212</v>
      </c>
      <c r="L323" s="37">
        <f t="shared" si="46"/>
        <v>10078387.216234777</v>
      </c>
      <c r="M323" s="37">
        <f t="shared" si="47"/>
        <v>7684685.8621771978</v>
      </c>
      <c r="N323" s="41">
        <f>'jan-apr'!M323</f>
        <v>5349357.7721936423</v>
      </c>
      <c r="O323" s="41">
        <f t="shared" si="49"/>
        <v>2335328.0899835555</v>
      </c>
      <c r="P323" s="4"/>
      <c r="Q323" s="4"/>
      <c r="R323" s="4"/>
    </row>
    <row r="324" spans="1:18" s="34" customFormat="1" x14ac:dyDescent="0.3">
      <c r="A324" s="33">
        <v>1664</v>
      </c>
      <c r="B324" s="34" t="s">
        <v>376</v>
      </c>
      <c r="C324" s="36">
        <v>42197</v>
      </c>
      <c r="D324" s="36">
        <v>4078</v>
      </c>
      <c r="E324" s="37">
        <f t="shared" si="41"/>
        <v>10347.474252084356</v>
      </c>
      <c r="F324" s="38">
        <f t="shared" si="48"/>
        <v>0.80169187806769948</v>
      </c>
      <c r="G324" s="39">
        <f t="shared" si="42"/>
        <v>1535.7432762967844</v>
      </c>
      <c r="H324" s="39">
        <f t="shared" si="43"/>
        <v>444.10362123285955</v>
      </c>
      <c r="I324" s="37">
        <f t="shared" si="44"/>
        <v>1979.8468975296439</v>
      </c>
      <c r="J324" s="40">
        <f t="shared" si="50"/>
        <v>-177.33748363146978</v>
      </c>
      <c r="K324" s="37">
        <f t="shared" si="45"/>
        <v>1802.5094138981742</v>
      </c>
      <c r="L324" s="37">
        <f t="shared" si="46"/>
        <v>8073815.6481258878</v>
      </c>
      <c r="M324" s="37">
        <f t="shared" si="47"/>
        <v>7350633.389876754</v>
      </c>
      <c r="N324" s="41">
        <f>'jan-apr'!M324</f>
        <v>2879290.2426289576</v>
      </c>
      <c r="O324" s="41">
        <f t="shared" si="49"/>
        <v>4471343.1472477969</v>
      </c>
      <c r="P324" s="4"/>
      <c r="Q324" s="4"/>
      <c r="R324" s="4"/>
    </row>
    <row r="325" spans="1:18" s="34" customFormat="1" x14ac:dyDescent="0.3">
      <c r="A325" s="33">
        <v>1665</v>
      </c>
      <c r="B325" s="34" t="s">
        <v>377</v>
      </c>
      <c r="C325" s="36">
        <v>23257</v>
      </c>
      <c r="D325" s="36">
        <v>863</v>
      </c>
      <c r="E325" s="37">
        <f t="shared" si="41"/>
        <v>26949.015063731171</v>
      </c>
      <c r="F325" s="38">
        <f t="shared" si="48"/>
        <v>2.0879304429450865</v>
      </c>
      <c r="G325" s="39">
        <f t="shared" si="42"/>
        <v>-8425.1812106913039</v>
      </c>
      <c r="H325" s="39">
        <f t="shared" si="43"/>
        <v>0</v>
      </c>
      <c r="I325" s="37">
        <f t="shared" si="44"/>
        <v>-8425.1812106913039</v>
      </c>
      <c r="J325" s="40">
        <f t="shared" si="50"/>
        <v>-177.33748363146978</v>
      </c>
      <c r="K325" s="37">
        <f t="shared" si="45"/>
        <v>-8602.5186943227745</v>
      </c>
      <c r="L325" s="37">
        <f t="shared" si="46"/>
        <v>-7270931.384826595</v>
      </c>
      <c r="M325" s="37">
        <f t="shared" si="47"/>
        <v>-7423973.6332005542</v>
      </c>
      <c r="N325" s="41">
        <f>'jan-apr'!M325</f>
        <v>-7904403.2262954693</v>
      </c>
      <c r="O325" s="41">
        <f t="shared" si="49"/>
        <v>480429.59309491515</v>
      </c>
      <c r="P325" s="4"/>
      <c r="Q325" s="4"/>
      <c r="R325" s="4"/>
    </row>
    <row r="326" spans="1:18" s="34" customFormat="1" x14ac:dyDescent="0.3">
      <c r="A326" s="33">
        <v>1702</v>
      </c>
      <c r="B326" s="34" t="s">
        <v>378</v>
      </c>
      <c r="C326" s="36">
        <v>205788</v>
      </c>
      <c r="D326" s="36">
        <v>21650</v>
      </c>
      <c r="E326" s="37">
        <f t="shared" si="41"/>
        <v>9505.2193995381058</v>
      </c>
      <c r="F326" s="38">
        <f t="shared" si="48"/>
        <v>0.73643644876199998</v>
      </c>
      <c r="G326" s="39">
        <f t="shared" si="42"/>
        <v>2041.0961878245344</v>
      </c>
      <c r="H326" s="39">
        <f t="shared" si="43"/>
        <v>738.89281962404698</v>
      </c>
      <c r="I326" s="37">
        <f t="shared" si="44"/>
        <v>2779.9890074485811</v>
      </c>
      <c r="J326" s="40">
        <f t="shared" si="50"/>
        <v>-177.33748363146978</v>
      </c>
      <c r="K326" s="37">
        <f t="shared" si="45"/>
        <v>2602.6515238171114</v>
      </c>
      <c r="L326" s="37">
        <f t="shared" si="46"/>
        <v>60186762.011261784</v>
      </c>
      <c r="M326" s="37">
        <f t="shared" si="47"/>
        <v>56347405.490640461</v>
      </c>
      <c r="N326" s="41">
        <f>'jan-apr'!M326</f>
        <v>34977417.570602469</v>
      </c>
      <c r="O326" s="41">
        <f t="shared" si="49"/>
        <v>21369987.920037992</v>
      </c>
      <c r="P326" s="4"/>
      <c r="Q326" s="4"/>
      <c r="R326" s="4"/>
    </row>
    <row r="327" spans="1:18" s="34" customFormat="1" x14ac:dyDescent="0.3">
      <c r="A327" s="33">
        <v>1703</v>
      </c>
      <c r="B327" s="34" t="s">
        <v>379</v>
      </c>
      <c r="C327" s="36">
        <v>130308</v>
      </c>
      <c r="D327" s="36">
        <v>13026</v>
      </c>
      <c r="E327" s="37">
        <f t="shared" si="41"/>
        <v>10003.684937816673</v>
      </c>
      <c r="F327" s="38">
        <f t="shared" si="48"/>
        <v>0.77505609291855093</v>
      </c>
      <c r="G327" s="39">
        <f t="shared" si="42"/>
        <v>1742.0168648573938</v>
      </c>
      <c r="H327" s="39">
        <f t="shared" si="43"/>
        <v>564.42988122654833</v>
      </c>
      <c r="I327" s="37">
        <f t="shared" si="44"/>
        <v>2306.4467460839423</v>
      </c>
      <c r="J327" s="40">
        <f t="shared" si="50"/>
        <v>-177.33748363146978</v>
      </c>
      <c r="K327" s="37">
        <f t="shared" si="45"/>
        <v>2129.1092624524726</v>
      </c>
      <c r="L327" s="37">
        <f t="shared" si="46"/>
        <v>30043775.314489432</v>
      </c>
      <c r="M327" s="37">
        <f t="shared" si="47"/>
        <v>27733777.252705909</v>
      </c>
      <c r="N327" s="41">
        <f>'jan-apr'!M327</f>
        <v>15574766.724003136</v>
      </c>
      <c r="O327" s="41">
        <f t="shared" si="49"/>
        <v>12159010.528702773</v>
      </c>
      <c r="P327" s="4"/>
      <c r="Q327" s="4"/>
      <c r="R327" s="4"/>
    </row>
    <row r="328" spans="1:18" s="34" customFormat="1" x14ac:dyDescent="0.3">
      <c r="A328" s="33">
        <v>1711</v>
      </c>
      <c r="B328" s="34" t="s">
        <v>380</v>
      </c>
      <c r="C328" s="36">
        <v>27440</v>
      </c>
      <c r="D328" s="36">
        <v>2558</v>
      </c>
      <c r="E328" s="37">
        <f t="shared" ref="E328:E391" si="51">(C328*1000)/D328</f>
        <v>10727.130570758405</v>
      </c>
      <c r="F328" s="38">
        <f t="shared" si="48"/>
        <v>0.83110653325050965</v>
      </c>
      <c r="G328" s="39">
        <f t="shared" ref="G328:G391" si="52">(E$437-E328)*0.6</f>
        <v>1307.9494850923547</v>
      </c>
      <c r="H328" s="39">
        <f t="shared" ref="H328:H391" si="53">IF(E328&gt;=E$437*0.9,0,IF(E328&lt;0.9*E$437,(E$437*0.9-E328)*0.35))</f>
        <v>311.2239096969422</v>
      </c>
      <c r="I328" s="37">
        <f t="shared" ref="I328:I391" si="54">G328+H328</f>
        <v>1619.1733947892969</v>
      </c>
      <c r="J328" s="40">
        <f t="shared" si="50"/>
        <v>-177.33748363146978</v>
      </c>
      <c r="K328" s="37">
        <f t="shared" ref="K328:K391" si="55">I328+J328</f>
        <v>1441.8359111578272</v>
      </c>
      <c r="L328" s="37">
        <f t="shared" ref="L328:L391" si="56">(I328*D328)</f>
        <v>4141845.5438710214</v>
      </c>
      <c r="M328" s="37">
        <f t="shared" ref="M328:M391" si="57">(K328*D328)</f>
        <v>3688216.2607417223</v>
      </c>
      <c r="N328" s="41">
        <f>'jan-apr'!M328</f>
        <v>280534.58532582386</v>
      </c>
      <c r="O328" s="41">
        <f t="shared" si="49"/>
        <v>3407681.6754158987</v>
      </c>
      <c r="P328" s="4"/>
      <c r="Q328" s="4"/>
      <c r="R328" s="4"/>
    </row>
    <row r="329" spans="1:18" s="34" customFormat="1" x14ac:dyDescent="0.3">
      <c r="A329" s="33">
        <v>1714</v>
      </c>
      <c r="B329" s="34" t="s">
        <v>381</v>
      </c>
      <c r="C329" s="36">
        <v>238447</v>
      </c>
      <c r="D329" s="36">
        <v>22957</v>
      </c>
      <c r="E329" s="37">
        <f t="shared" si="51"/>
        <v>10386.679444178246</v>
      </c>
      <c r="F329" s="38">
        <f t="shared" ref="F329:F392" si="58">IF(ISNUMBER(C329),E329/E$437,"")</f>
        <v>0.80472938106737346</v>
      </c>
      <c r="G329" s="39">
        <f t="shared" si="52"/>
        <v>1512.2201610404502</v>
      </c>
      <c r="H329" s="39">
        <f t="shared" si="53"/>
        <v>430.381803999998</v>
      </c>
      <c r="I329" s="37">
        <f t="shared" si="54"/>
        <v>1942.6019650404482</v>
      </c>
      <c r="J329" s="40">
        <f t="shared" si="50"/>
        <v>-177.33748363146978</v>
      </c>
      <c r="K329" s="37">
        <f t="shared" si="55"/>
        <v>1765.2644814089786</v>
      </c>
      <c r="L329" s="37">
        <f t="shared" si="56"/>
        <v>44596313.311433569</v>
      </c>
      <c r="M329" s="37">
        <f t="shared" si="57"/>
        <v>40525176.699705921</v>
      </c>
      <c r="N329" s="41">
        <f>'jan-apr'!M329</f>
        <v>25002801.998536762</v>
      </c>
      <c r="O329" s="41">
        <f t="shared" ref="O329:O392" si="59">M329-N329</f>
        <v>15522374.701169159</v>
      </c>
      <c r="P329" s="4"/>
      <c r="Q329" s="4"/>
      <c r="R329" s="4"/>
    </row>
    <row r="330" spans="1:18" s="34" customFormat="1" x14ac:dyDescent="0.3">
      <c r="A330" s="33">
        <v>1717</v>
      </c>
      <c r="B330" s="34" t="s">
        <v>382</v>
      </c>
      <c r="C330" s="36">
        <v>21453</v>
      </c>
      <c r="D330" s="36">
        <v>2624</v>
      </c>
      <c r="E330" s="37">
        <f t="shared" si="51"/>
        <v>8175.6859756097565</v>
      </c>
      <c r="F330" s="38">
        <f t="shared" si="58"/>
        <v>0.63342810859935672</v>
      </c>
      <c r="G330" s="39">
        <f t="shared" si="52"/>
        <v>2838.8162421815437</v>
      </c>
      <c r="H330" s="39">
        <f t="shared" si="53"/>
        <v>1204.2295179989692</v>
      </c>
      <c r="I330" s="37">
        <f t="shared" si="54"/>
        <v>4043.0457601805128</v>
      </c>
      <c r="J330" s="40">
        <f t="shared" ref="J330:J393" si="60">I$439</f>
        <v>-177.33748363146978</v>
      </c>
      <c r="K330" s="37">
        <f t="shared" si="55"/>
        <v>3865.7082765490431</v>
      </c>
      <c r="L330" s="37">
        <f t="shared" si="56"/>
        <v>10608952.074713666</v>
      </c>
      <c r="M330" s="37">
        <f t="shared" si="57"/>
        <v>10143618.51766469</v>
      </c>
      <c r="N330" s="41">
        <f>'jan-apr'!M330</f>
        <v>6151620.5729912659</v>
      </c>
      <c r="O330" s="41">
        <f t="shared" si="59"/>
        <v>3991997.9446734237</v>
      </c>
      <c r="P330" s="4"/>
      <c r="Q330" s="4"/>
      <c r="R330" s="4"/>
    </row>
    <row r="331" spans="1:18" s="34" customFormat="1" x14ac:dyDescent="0.3">
      <c r="A331" s="33">
        <v>1718</v>
      </c>
      <c r="B331" s="34" t="s">
        <v>383</v>
      </c>
      <c r="C331" s="36">
        <v>30143</v>
      </c>
      <c r="D331" s="36">
        <v>3506</v>
      </c>
      <c r="E331" s="37">
        <f t="shared" si="51"/>
        <v>8597.547062179121</v>
      </c>
      <c r="F331" s="38">
        <f t="shared" si="58"/>
        <v>0.66611266509461431</v>
      </c>
      <c r="G331" s="39">
        <f t="shared" si="52"/>
        <v>2585.6995902399253</v>
      </c>
      <c r="H331" s="39">
        <f t="shared" si="53"/>
        <v>1056.5781376996918</v>
      </c>
      <c r="I331" s="37">
        <f t="shared" si="54"/>
        <v>3642.2777279396169</v>
      </c>
      <c r="J331" s="40">
        <f t="shared" si="60"/>
        <v>-177.33748363146978</v>
      </c>
      <c r="K331" s="37">
        <f t="shared" si="55"/>
        <v>3464.9402443081472</v>
      </c>
      <c r="L331" s="37">
        <f t="shared" si="56"/>
        <v>12769825.714156296</v>
      </c>
      <c r="M331" s="37">
        <f t="shared" si="57"/>
        <v>12148080.496544365</v>
      </c>
      <c r="N331" s="41">
        <f>'jan-apr'!M331</f>
        <v>7317482.0232116533</v>
      </c>
      <c r="O331" s="41">
        <f t="shared" si="59"/>
        <v>4830598.4733327115</v>
      </c>
      <c r="P331" s="4"/>
      <c r="Q331" s="4"/>
      <c r="R331" s="4"/>
    </row>
    <row r="332" spans="1:18" s="34" customFormat="1" x14ac:dyDescent="0.3">
      <c r="A332" s="33">
        <v>1719</v>
      </c>
      <c r="B332" s="34" t="s">
        <v>384</v>
      </c>
      <c r="C332" s="36">
        <v>190346</v>
      </c>
      <c r="D332" s="36">
        <v>19474</v>
      </c>
      <c r="E332" s="37">
        <f t="shared" si="51"/>
        <v>9774.3658210947924</v>
      </c>
      <c r="F332" s="38">
        <f t="shared" si="58"/>
        <v>0.75728912207302723</v>
      </c>
      <c r="G332" s="39">
        <f t="shared" si="52"/>
        <v>1879.6083348905222</v>
      </c>
      <c r="H332" s="39">
        <f t="shared" si="53"/>
        <v>644.69157207920671</v>
      </c>
      <c r="I332" s="37">
        <f t="shared" si="54"/>
        <v>2524.2999069697289</v>
      </c>
      <c r="J332" s="40">
        <f t="shared" si="60"/>
        <v>-177.33748363146978</v>
      </c>
      <c r="K332" s="37">
        <f t="shared" si="55"/>
        <v>2346.9624233382592</v>
      </c>
      <c r="L332" s="37">
        <f t="shared" si="56"/>
        <v>49158216.3883285</v>
      </c>
      <c r="M332" s="37">
        <f t="shared" si="57"/>
        <v>45704746.232089259</v>
      </c>
      <c r="N332" s="41">
        <f>'jan-apr'!M332</f>
        <v>27155713.924707279</v>
      </c>
      <c r="O332" s="41">
        <f t="shared" si="59"/>
        <v>18549032.30738198</v>
      </c>
      <c r="P332" s="4"/>
      <c r="Q332" s="4"/>
      <c r="R332" s="4"/>
    </row>
    <row r="333" spans="1:18" s="34" customFormat="1" x14ac:dyDescent="0.3">
      <c r="A333" s="33">
        <v>1721</v>
      </c>
      <c r="B333" s="34" t="s">
        <v>385</v>
      </c>
      <c r="C333" s="36">
        <v>133687</v>
      </c>
      <c r="D333" s="36">
        <v>14809</v>
      </c>
      <c r="E333" s="37">
        <f t="shared" si="51"/>
        <v>9027.4157606860699</v>
      </c>
      <c r="F333" s="38">
        <f t="shared" si="58"/>
        <v>0.69941762781623062</v>
      </c>
      <c r="G333" s="39">
        <f t="shared" si="52"/>
        <v>2327.7783711357556</v>
      </c>
      <c r="H333" s="39">
        <f t="shared" si="53"/>
        <v>906.12409322225949</v>
      </c>
      <c r="I333" s="37">
        <f t="shared" si="54"/>
        <v>3233.9024643580151</v>
      </c>
      <c r="J333" s="40">
        <f t="shared" si="60"/>
        <v>-177.33748363146978</v>
      </c>
      <c r="K333" s="37">
        <f t="shared" si="55"/>
        <v>3056.5649807265454</v>
      </c>
      <c r="L333" s="37">
        <f t="shared" si="56"/>
        <v>47890861.594677843</v>
      </c>
      <c r="M333" s="37">
        <f t="shared" si="57"/>
        <v>45264670.799579412</v>
      </c>
      <c r="N333" s="41">
        <f>'jan-apr'!M333</f>
        <v>26251862.886977002</v>
      </c>
      <c r="O333" s="41">
        <f t="shared" si="59"/>
        <v>19012807.91260241</v>
      </c>
      <c r="P333" s="4"/>
      <c r="Q333" s="4"/>
      <c r="R333" s="4"/>
    </row>
    <row r="334" spans="1:18" s="34" customFormat="1" x14ac:dyDescent="0.3">
      <c r="A334" s="33">
        <v>1724</v>
      </c>
      <c r="B334" s="34" t="s">
        <v>386</v>
      </c>
      <c r="C334" s="36">
        <v>22362</v>
      </c>
      <c r="D334" s="36">
        <v>2547</v>
      </c>
      <c r="E334" s="37">
        <f t="shared" si="51"/>
        <v>8779.7408716136633</v>
      </c>
      <c r="F334" s="38">
        <f t="shared" si="58"/>
        <v>0.68022850570455495</v>
      </c>
      <c r="G334" s="39">
        <f t="shared" si="52"/>
        <v>2476.3833045791998</v>
      </c>
      <c r="H334" s="39">
        <f t="shared" si="53"/>
        <v>992.81030439760184</v>
      </c>
      <c r="I334" s="37">
        <f t="shared" si="54"/>
        <v>3469.1936089768014</v>
      </c>
      <c r="J334" s="40">
        <f t="shared" si="60"/>
        <v>-177.33748363146978</v>
      </c>
      <c r="K334" s="37">
        <f t="shared" si="55"/>
        <v>3291.8561253453317</v>
      </c>
      <c r="L334" s="37">
        <f t="shared" si="56"/>
        <v>8836036.1220639125</v>
      </c>
      <c r="M334" s="37">
        <f t="shared" si="57"/>
        <v>8384357.5512545602</v>
      </c>
      <c r="N334" s="41">
        <f>'jan-apr'!M334</f>
        <v>3115447.3511466295</v>
      </c>
      <c r="O334" s="41">
        <f t="shared" si="59"/>
        <v>5268910.2001079302</v>
      </c>
      <c r="P334" s="4"/>
      <c r="Q334" s="4"/>
      <c r="R334" s="4"/>
    </row>
    <row r="335" spans="1:18" s="34" customFormat="1" x14ac:dyDescent="0.3">
      <c r="A335" s="33">
        <v>1725</v>
      </c>
      <c r="B335" s="34" t="s">
        <v>387</v>
      </c>
      <c r="C335" s="36">
        <v>12151</v>
      </c>
      <c r="D335" s="36">
        <v>1644</v>
      </c>
      <c r="E335" s="37">
        <f t="shared" si="51"/>
        <v>7391.1192214111925</v>
      </c>
      <c r="F335" s="38">
        <f t="shared" si="58"/>
        <v>0.57264218352046847</v>
      </c>
      <c r="G335" s="39">
        <f t="shared" si="52"/>
        <v>3309.5562947006824</v>
      </c>
      <c r="H335" s="39">
        <f t="shared" si="53"/>
        <v>1478.8278819684665</v>
      </c>
      <c r="I335" s="37">
        <f t="shared" si="54"/>
        <v>4788.3841766691494</v>
      </c>
      <c r="J335" s="40">
        <f t="shared" si="60"/>
        <v>-177.33748363146978</v>
      </c>
      <c r="K335" s="37">
        <f t="shared" si="55"/>
        <v>4611.0466930376797</v>
      </c>
      <c r="L335" s="37">
        <f t="shared" si="56"/>
        <v>7872103.5864440817</v>
      </c>
      <c r="M335" s="37">
        <f t="shared" si="57"/>
        <v>7580560.7633539457</v>
      </c>
      <c r="N335" s="41">
        <f>'jan-apr'!M335</f>
        <v>5003152.2949686144</v>
      </c>
      <c r="O335" s="41">
        <f t="shared" si="59"/>
        <v>2577408.4683853313</v>
      </c>
      <c r="P335" s="4"/>
      <c r="Q335" s="4"/>
      <c r="R335" s="4"/>
    </row>
    <row r="336" spans="1:18" s="34" customFormat="1" x14ac:dyDescent="0.3">
      <c r="A336" s="33">
        <v>1736</v>
      </c>
      <c r="B336" s="34" t="s">
        <v>388</v>
      </c>
      <c r="C336" s="36">
        <v>20124</v>
      </c>
      <c r="D336" s="36">
        <v>2153</v>
      </c>
      <c r="E336" s="37">
        <f t="shared" si="51"/>
        <v>9346.957733395262</v>
      </c>
      <c r="F336" s="38">
        <f t="shared" si="58"/>
        <v>0.72417480024128755</v>
      </c>
      <c r="G336" s="39">
        <f t="shared" si="52"/>
        <v>2136.0531875102406</v>
      </c>
      <c r="H336" s="39">
        <f t="shared" si="53"/>
        <v>794.28440277404229</v>
      </c>
      <c r="I336" s="37">
        <f t="shared" si="54"/>
        <v>2930.3375902842827</v>
      </c>
      <c r="J336" s="40">
        <f t="shared" si="60"/>
        <v>-177.33748363146978</v>
      </c>
      <c r="K336" s="37">
        <f t="shared" si="55"/>
        <v>2753.000106652813</v>
      </c>
      <c r="L336" s="37">
        <f t="shared" si="56"/>
        <v>6309016.8318820605</v>
      </c>
      <c r="M336" s="37">
        <f t="shared" si="57"/>
        <v>5927209.2296235068</v>
      </c>
      <c r="N336" s="41">
        <f>'jan-apr'!M336</f>
        <v>3067109.6965130307</v>
      </c>
      <c r="O336" s="41">
        <f t="shared" si="59"/>
        <v>2860099.5331104761</v>
      </c>
      <c r="P336" s="4"/>
      <c r="Q336" s="4"/>
      <c r="R336" s="4"/>
    </row>
    <row r="337" spans="1:18" s="34" customFormat="1" x14ac:dyDescent="0.3">
      <c r="A337" s="33">
        <v>1738</v>
      </c>
      <c r="B337" s="34" t="s">
        <v>389</v>
      </c>
      <c r="C337" s="36">
        <v>14407</v>
      </c>
      <c r="D337" s="36">
        <v>1394</v>
      </c>
      <c r="E337" s="37">
        <f t="shared" si="51"/>
        <v>10335.007173601149</v>
      </c>
      <c r="F337" s="38">
        <f t="shared" si="58"/>
        <v>0.80072596548654884</v>
      </c>
      <c r="G337" s="39">
        <f t="shared" si="52"/>
        <v>1543.2235233867086</v>
      </c>
      <c r="H337" s="39">
        <f t="shared" si="53"/>
        <v>448.46709870198197</v>
      </c>
      <c r="I337" s="37">
        <f t="shared" si="54"/>
        <v>1991.6906220886906</v>
      </c>
      <c r="J337" s="40">
        <f t="shared" si="60"/>
        <v>-177.33748363146978</v>
      </c>
      <c r="K337" s="37">
        <f t="shared" si="55"/>
        <v>1814.3531384572209</v>
      </c>
      <c r="L337" s="37">
        <f t="shared" si="56"/>
        <v>2776416.7271916345</v>
      </c>
      <c r="M337" s="37">
        <f t="shared" si="57"/>
        <v>2529208.2750093658</v>
      </c>
      <c r="N337" s="41">
        <f>'jan-apr'!M337</f>
        <v>986059.3669016104</v>
      </c>
      <c r="O337" s="41">
        <f t="shared" si="59"/>
        <v>1543148.9081077552</v>
      </c>
      <c r="P337" s="4"/>
      <c r="Q337" s="4"/>
      <c r="R337" s="4"/>
    </row>
    <row r="338" spans="1:18" s="34" customFormat="1" x14ac:dyDescent="0.3">
      <c r="A338" s="33">
        <v>1739</v>
      </c>
      <c r="B338" s="34" t="s">
        <v>390</v>
      </c>
      <c r="C338" s="36">
        <v>8309</v>
      </c>
      <c r="D338" s="36">
        <v>475</v>
      </c>
      <c r="E338" s="37">
        <f t="shared" si="51"/>
        <v>17492.63157894737</v>
      </c>
      <c r="F338" s="38">
        <f t="shared" si="58"/>
        <v>1.3552776572551299</v>
      </c>
      <c r="G338" s="39">
        <f t="shared" si="52"/>
        <v>-2751.351119821024</v>
      </c>
      <c r="H338" s="39">
        <f t="shared" si="53"/>
        <v>0</v>
      </c>
      <c r="I338" s="37">
        <f t="shared" si="54"/>
        <v>-2751.351119821024</v>
      </c>
      <c r="J338" s="40">
        <f t="shared" si="60"/>
        <v>-177.33748363146978</v>
      </c>
      <c r="K338" s="37">
        <f t="shared" si="55"/>
        <v>-2928.6886034524937</v>
      </c>
      <c r="L338" s="37">
        <f t="shared" si="56"/>
        <v>-1306891.7819149864</v>
      </c>
      <c r="M338" s="37">
        <f t="shared" si="57"/>
        <v>-1391127.0866399345</v>
      </c>
      <c r="N338" s="41">
        <f>'jan-apr'!M338</f>
        <v>-1799236.3064778082</v>
      </c>
      <c r="O338" s="41">
        <f t="shared" si="59"/>
        <v>408109.21983787371</v>
      </c>
      <c r="P338" s="4"/>
      <c r="Q338" s="4"/>
      <c r="R338" s="4"/>
    </row>
    <row r="339" spans="1:18" s="34" customFormat="1" x14ac:dyDescent="0.3">
      <c r="A339" s="33">
        <v>1740</v>
      </c>
      <c r="B339" s="34" t="s">
        <v>391</v>
      </c>
      <c r="C339" s="36">
        <v>16521</v>
      </c>
      <c r="D339" s="36">
        <v>892</v>
      </c>
      <c r="E339" s="37">
        <f t="shared" si="51"/>
        <v>18521.300448430495</v>
      </c>
      <c r="F339" s="38">
        <f t="shared" si="58"/>
        <v>1.4349758964384345</v>
      </c>
      <c r="G339" s="39">
        <f t="shared" si="52"/>
        <v>-3368.5524415108989</v>
      </c>
      <c r="H339" s="39">
        <f t="shared" si="53"/>
        <v>0</v>
      </c>
      <c r="I339" s="37">
        <f t="shared" si="54"/>
        <v>-3368.5524415108989</v>
      </c>
      <c r="J339" s="40">
        <f t="shared" si="60"/>
        <v>-177.33748363146978</v>
      </c>
      <c r="K339" s="37">
        <f t="shared" si="55"/>
        <v>-3545.8899251423686</v>
      </c>
      <c r="L339" s="37">
        <f t="shared" si="56"/>
        <v>-3004748.777827722</v>
      </c>
      <c r="M339" s="37">
        <f t="shared" si="57"/>
        <v>-3162933.8132269927</v>
      </c>
      <c r="N339" s="41">
        <f>'jan-apr'!M339</f>
        <v>-4006893.0218488532</v>
      </c>
      <c r="O339" s="41">
        <f t="shared" si="59"/>
        <v>843959.20862186048</v>
      </c>
      <c r="P339" s="4"/>
      <c r="Q339" s="4"/>
      <c r="R339" s="4"/>
    </row>
    <row r="340" spans="1:18" s="34" customFormat="1" x14ac:dyDescent="0.3">
      <c r="A340" s="33">
        <v>1742</v>
      </c>
      <c r="B340" s="34" t="s">
        <v>392</v>
      </c>
      <c r="C340" s="36">
        <v>28857</v>
      </c>
      <c r="D340" s="36">
        <v>2489</v>
      </c>
      <c r="E340" s="37">
        <f t="shared" si="51"/>
        <v>11593.812776215347</v>
      </c>
      <c r="F340" s="38">
        <f t="shared" si="58"/>
        <v>0.89825452203054168</v>
      </c>
      <c r="G340" s="39">
        <f t="shared" si="52"/>
        <v>787.94016181818949</v>
      </c>
      <c r="H340" s="39">
        <f t="shared" si="53"/>
        <v>7.8851377870125354</v>
      </c>
      <c r="I340" s="37">
        <f t="shared" si="54"/>
        <v>795.82529960520208</v>
      </c>
      <c r="J340" s="40">
        <f t="shared" si="60"/>
        <v>-177.33748363146978</v>
      </c>
      <c r="K340" s="37">
        <f t="shared" si="55"/>
        <v>618.48781597373227</v>
      </c>
      <c r="L340" s="37">
        <f t="shared" si="56"/>
        <v>1980809.1707173479</v>
      </c>
      <c r="M340" s="37">
        <f t="shared" si="57"/>
        <v>1539416.1739586196</v>
      </c>
      <c r="N340" s="41">
        <f>'jan-apr'!M340</f>
        <v>-343686.24594371591</v>
      </c>
      <c r="O340" s="41">
        <f t="shared" si="59"/>
        <v>1883102.4199023354</v>
      </c>
      <c r="P340" s="4"/>
      <c r="Q340" s="4"/>
      <c r="R340" s="4"/>
    </row>
    <row r="341" spans="1:18" s="34" customFormat="1" x14ac:dyDescent="0.3">
      <c r="A341" s="33">
        <v>1743</v>
      </c>
      <c r="B341" s="34" t="s">
        <v>393</v>
      </c>
      <c r="C341" s="36">
        <v>10961</v>
      </c>
      <c r="D341" s="36">
        <v>1252</v>
      </c>
      <c r="E341" s="37">
        <f t="shared" si="51"/>
        <v>8754.792332268371</v>
      </c>
      <c r="F341" s="38">
        <f t="shared" si="58"/>
        <v>0.67829556623783005</v>
      </c>
      <c r="G341" s="39">
        <f t="shared" si="52"/>
        <v>2491.3524281863752</v>
      </c>
      <c r="H341" s="39">
        <f t="shared" si="53"/>
        <v>1001.5422931684542</v>
      </c>
      <c r="I341" s="37">
        <f t="shared" si="54"/>
        <v>3492.8947213548295</v>
      </c>
      <c r="J341" s="40">
        <f t="shared" si="60"/>
        <v>-177.33748363146978</v>
      </c>
      <c r="K341" s="37">
        <f t="shared" si="55"/>
        <v>3315.5572377233598</v>
      </c>
      <c r="L341" s="37">
        <f t="shared" si="56"/>
        <v>4373104.1911362465</v>
      </c>
      <c r="M341" s="37">
        <f t="shared" si="57"/>
        <v>4151077.6616296466</v>
      </c>
      <c r="N341" s="41">
        <f>'jan-apr'!M341</f>
        <v>2413674.9837595518</v>
      </c>
      <c r="O341" s="41">
        <f t="shared" si="59"/>
        <v>1737402.6778700948</v>
      </c>
      <c r="P341" s="4"/>
      <c r="Q341" s="4"/>
      <c r="R341" s="4"/>
    </row>
    <row r="342" spans="1:18" s="34" customFormat="1" x14ac:dyDescent="0.3">
      <c r="A342" s="33">
        <v>1744</v>
      </c>
      <c r="B342" s="34" t="s">
        <v>394</v>
      </c>
      <c r="C342" s="36">
        <v>35125</v>
      </c>
      <c r="D342" s="36">
        <v>3751</v>
      </c>
      <c r="E342" s="37">
        <f t="shared" si="51"/>
        <v>9364.1695547853906</v>
      </c>
      <c r="F342" s="38">
        <f t="shared" si="58"/>
        <v>0.72550832155084177</v>
      </c>
      <c r="G342" s="39">
        <f t="shared" si="52"/>
        <v>2125.7260946761635</v>
      </c>
      <c r="H342" s="39">
        <f t="shared" si="53"/>
        <v>788.2602652874973</v>
      </c>
      <c r="I342" s="37">
        <f t="shared" si="54"/>
        <v>2913.986359963661</v>
      </c>
      <c r="J342" s="40">
        <f t="shared" si="60"/>
        <v>-177.33748363146978</v>
      </c>
      <c r="K342" s="37">
        <f t="shared" si="55"/>
        <v>2736.6488763321913</v>
      </c>
      <c r="L342" s="37">
        <f t="shared" si="56"/>
        <v>10930362.836223692</v>
      </c>
      <c r="M342" s="37">
        <f t="shared" si="57"/>
        <v>10265169.93512205</v>
      </c>
      <c r="N342" s="41">
        <f>'jan-apr'!M342</f>
        <v>6124974.0927173169</v>
      </c>
      <c r="O342" s="41">
        <f t="shared" si="59"/>
        <v>4140195.8424047334</v>
      </c>
      <c r="P342" s="4"/>
      <c r="Q342" s="4"/>
      <c r="R342" s="4"/>
    </row>
    <row r="343" spans="1:18" s="34" customFormat="1" x14ac:dyDescent="0.3">
      <c r="A343" s="33">
        <v>1748</v>
      </c>
      <c r="B343" s="34" t="s">
        <v>395</v>
      </c>
      <c r="C343" s="36">
        <v>5034</v>
      </c>
      <c r="D343" s="36">
        <v>630</v>
      </c>
      <c r="E343" s="37">
        <f t="shared" si="51"/>
        <v>7990.4761904761908</v>
      </c>
      <c r="F343" s="38">
        <f t="shared" si="58"/>
        <v>0.61907859906080109</v>
      </c>
      <c r="G343" s="39">
        <f t="shared" si="52"/>
        <v>2949.9421132616831</v>
      </c>
      <c r="H343" s="39">
        <f t="shared" si="53"/>
        <v>1269.0529427957172</v>
      </c>
      <c r="I343" s="37">
        <f t="shared" si="54"/>
        <v>4218.9950560573998</v>
      </c>
      <c r="J343" s="40">
        <f t="shared" si="60"/>
        <v>-177.33748363146978</v>
      </c>
      <c r="K343" s="37">
        <f t="shared" si="55"/>
        <v>4041.6575724259301</v>
      </c>
      <c r="L343" s="37">
        <f t="shared" si="56"/>
        <v>2657966.8853161619</v>
      </c>
      <c r="M343" s="37">
        <f t="shared" si="57"/>
        <v>2546244.2706283359</v>
      </c>
      <c r="N343" s="41">
        <f>'jan-apr'!M343</f>
        <v>1537658.1787288482</v>
      </c>
      <c r="O343" s="41">
        <f t="shared" si="59"/>
        <v>1008586.0918994877</v>
      </c>
      <c r="P343" s="4"/>
      <c r="Q343" s="4"/>
      <c r="R343" s="4"/>
    </row>
    <row r="344" spans="1:18" s="34" customFormat="1" x14ac:dyDescent="0.3">
      <c r="A344" s="33">
        <v>1749</v>
      </c>
      <c r="B344" s="34" t="s">
        <v>396</v>
      </c>
      <c r="C344" s="36">
        <v>10708</v>
      </c>
      <c r="D344" s="36">
        <v>1119</v>
      </c>
      <c r="E344" s="37">
        <f t="shared" si="51"/>
        <v>9569.2582663092053</v>
      </c>
      <c r="F344" s="38">
        <f t="shared" si="58"/>
        <v>0.74139799185167798</v>
      </c>
      <c r="G344" s="39">
        <f t="shared" si="52"/>
        <v>2002.6728677618746</v>
      </c>
      <c r="H344" s="39">
        <f t="shared" si="53"/>
        <v>716.47921625416211</v>
      </c>
      <c r="I344" s="37">
        <f t="shared" si="54"/>
        <v>2719.1520840160365</v>
      </c>
      <c r="J344" s="40">
        <f t="shared" si="60"/>
        <v>-177.33748363146978</v>
      </c>
      <c r="K344" s="37">
        <f t="shared" si="55"/>
        <v>2541.8146003845668</v>
      </c>
      <c r="L344" s="37">
        <f t="shared" si="56"/>
        <v>3042731.1820139447</v>
      </c>
      <c r="M344" s="37">
        <f t="shared" si="57"/>
        <v>2844290.5378303304</v>
      </c>
      <c r="N344" s="41">
        <f>'jan-apr'!M344</f>
        <v>1653462.1460279063</v>
      </c>
      <c r="O344" s="41">
        <f t="shared" si="59"/>
        <v>1190828.3918024241</v>
      </c>
      <c r="P344" s="4"/>
      <c r="Q344" s="4"/>
      <c r="R344" s="4"/>
    </row>
    <row r="345" spans="1:18" s="34" customFormat="1" x14ac:dyDescent="0.3">
      <c r="A345" s="33">
        <v>1750</v>
      </c>
      <c r="B345" s="34" t="s">
        <v>397</v>
      </c>
      <c r="C345" s="36">
        <v>44762</v>
      </c>
      <c r="D345" s="36">
        <v>4363</v>
      </c>
      <c r="E345" s="37">
        <f t="shared" si="51"/>
        <v>10259.454503781801</v>
      </c>
      <c r="F345" s="38">
        <f t="shared" si="58"/>
        <v>0.79487236679329287</v>
      </c>
      <c r="G345" s="39">
        <f t="shared" si="52"/>
        <v>1588.5551252783173</v>
      </c>
      <c r="H345" s="39">
        <f t="shared" si="53"/>
        <v>474.91053313875381</v>
      </c>
      <c r="I345" s="37">
        <f t="shared" si="54"/>
        <v>2063.4656584170712</v>
      </c>
      <c r="J345" s="40">
        <f t="shared" si="60"/>
        <v>-177.33748363146978</v>
      </c>
      <c r="K345" s="37">
        <f t="shared" si="55"/>
        <v>1886.1281747856015</v>
      </c>
      <c r="L345" s="37">
        <f t="shared" si="56"/>
        <v>9002900.6676736809</v>
      </c>
      <c r="M345" s="37">
        <f t="shared" si="57"/>
        <v>8229177.2265895791</v>
      </c>
      <c r="N345" s="41">
        <f>'jan-apr'!M345</f>
        <v>4259689.1806253409</v>
      </c>
      <c r="O345" s="41">
        <f t="shared" si="59"/>
        <v>3969488.0459642382</v>
      </c>
      <c r="P345" s="4"/>
      <c r="Q345" s="4"/>
      <c r="R345" s="4"/>
    </row>
    <row r="346" spans="1:18" s="34" customFormat="1" x14ac:dyDescent="0.3">
      <c r="A346" s="33">
        <v>1751</v>
      </c>
      <c r="B346" s="34" t="s">
        <v>398</v>
      </c>
      <c r="C346" s="36">
        <v>46758</v>
      </c>
      <c r="D346" s="36">
        <v>5081</v>
      </c>
      <c r="E346" s="37">
        <f t="shared" si="51"/>
        <v>9202.5191891359973</v>
      </c>
      <c r="F346" s="38">
        <f t="shared" si="58"/>
        <v>0.71298412655691001</v>
      </c>
      <c r="G346" s="39">
        <f t="shared" si="52"/>
        <v>2222.7163140657995</v>
      </c>
      <c r="H346" s="39">
        <f t="shared" si="53"/>
        <v>844.83789326478495</v>
      </c>
      <c r="I346" s="37">
        <f t="shared" si="54"/>
        <v>3067.5542073305842</v>
      </c>
      <c r="J346" s="40">
        <f t="shared" si="60"/>
        <v>-177.33748363146978</v>
      </c>
      <c r="K346" s="37">
        <f t="shared" si="55"/>
        <v>2890.2167236991145</v>
      </c>
      <c r="L346" s="37">
        <f t="shared" si="56"/>
        <v>15586242.927446699</v>
      </c>
      <c r="M346" s="37">
        <f t="shared" si="57"/>
        <v>14685191.173115201</v>
      </c>
      <c r="N346" s="41">
        <f>'jan-apr'!M346</f>
        <v>8536302.4700337723</v>
      </c>
      <c r="O346" s="41">
        <f t="shared" si="59"/>
        <v>6148888.703081429</v>
      </c>
      <c r="P346" s="4"/>
      <c r="Q346" s="4"/>
      <c r="R346" s="4"/>
    </row>
    <row r="347" spans="1:18" s="34" customFormat="1" x14ac:dyDescent="0.3">
      <c r="A347" s="33">
        <v>1755</v>
      </c>
      <c r="B347" s="34" t="s">
        <v>399</v>
      </c>
      <c r="C347" s="36">
        <v>5091</v>
      </c>
      <c r="D347" s="36">
        <v>574</v>
      </c>
      <c r="E347" s="37">
        <f t="shared" si="51"/>
        <v>8869.3379790940762</v>
      </c>
      <c r="F347" s="38">
        <f t="shared" si="58"/>
        <v>0.68717022612980139</v>
      </c>
      <c r="G347" s="39">
        <f t="shared" si="52"/>
        <v>2422.6250400909521</v>
      </c>
      <c r="H347" s="39">
        <f t="shared" si="53"/>
        <v>961.45131677945733</v>
      </c>
      <c r="I347" s="37">
        <f t="shared" si="54"/>
        <v>3384.0763568704097</v>
      </c>
      <c r="J347" s="40">
        <f t="shared" si="60"/>
        <v>-177.33748363146978</v>
      </c>
      <c r="K347" s="37">
        <f t="shared" si="55"/>
        <v>3206.73887323894</v>
      </c>
      <c r="L347" s="37">
        <f t="shared" si="56"/>
        <v>1942459.8288436153</v>
      </c>
      <c r="M347" s="37">
        <f t="shared" si="57"/>
        <v>1840668.1132391514</v>
      </c>
      <c r="N347" s="41">
        <f>'jan-apr'!M347</f>
        <v>1129868.5628418396</v>
      </c>
      <c r="O347" s="41">
        <f t="shared" si="59"/>
        <v>710799.5503973118</v>
      </c>
      <c r="P347" s="4"/>
      <c r="Q347" s="4"/>
      <c r="R347" s="4"/>
    </row>
    <row r="348" spans="1:18" s="34" customFormat="1" x14ac:dyDescent="0.3">
      <c r="A348" s="33">
        <v>1756</v>
      </c>
      <c r="B348" s="34" t="s">
        <v>400</v>
      </c>
      <c r="C348" s="36">
        <v>66001</v>
      </c>
      <c r="D348" s="36">
        <v>6770</v>
      </c>
      <c r="E348" s="37">
        <f t="shared" si="51"/>
        <v>9749.0398818316098</v>
      </c>
      <c r="F348" s="38">
        <f t="shared" si="58"/>
        <v>0.75532694277041723</v>
      </c>
      <c r="G348" s="39">
        <f t="shared" si="52"/>
        <v>1894.8038984484319</v>
      </c>
      <c r="H348" s="39">
        <f t="shared" si="53"/>
        <v>653.55565082132057</v>
      </c>
      <c r="I348" s="37">
        <f t="shared" si="54"/>
        <v>2548.3595492697523</v>
      </c>
      <c r="J348" s="40">
        <f t="shared" si="60"/>
        <v>-177.33748363146978</v>
      </c>
      <c r="K348" s="37">
        <f t="shared" si="55"/>
        <v>2371.0220656382826</v>
      </c>
      <c r="L348" s="37">
        <f t="shared" si="56"/>
        <v>17252394.148556221</v>
      </c>
      <c r="M348" s="37">
        <f t="shared" si="57"/>
        <v>16051819.384371173</v>
      </c>
      <c r="N348" s="41">
        <f>'jan-apr'!M348</f>
        <v>10013162.492054449</v>
      </c>
      <c r="O348" s="41">
        <f t="shared" si="59"/>
        <v>6038656.8923167232</v>
      </c>
      <c r="P348" s="4"/>
      <c r="Q348" s="4"/>
      <c r="R348" s="4"/>
    </row>
    <row r="349" spans="1:18" s="34" customFormat="1" x14ac:dyDescent="0.3">
      <c r="A349" s="33">
        <v>1804</v>
      </c>
      <c r="B349" s="34" t="s">
        <v>401</v>
      </c>
      <c r="C349" s="36">
        <v>610781</v>
      </c>
      <c r="D349" s="36">
        <v>50185</v>
      </c>
      <c r="E349" s="37">
        <f t="shared" si="51"/>
        <v>12170.588821360965</v>
      </c>
      <c r="F349" s="38">
        <f t="shared" si="58"/>
        <v>0.94294143398532215</v>
      </c>
      <c r="G349" s="39">
        <f t="shared" si="52"/>
        <v>441.87453473081877</v>
      </c>
      <c r="H349" s="39">
        <f t="shared" si="53"/>
        <v>0</v>
      </c>
      <c r="I349" s="37">
        <f t="shared" si="54"/>
        <v>441.87453473081877</v>
      </c>
      <c r="J349" s="40">
        <f t="shared" si="60"/>
        <v>-177.33748363146978</v>
      </c>
      <c r="K349" s="37">
        <f t="shared" si="55"/>
        <v>264.53705109934901</v>
      </c>
      <c r="L349" s="37">
        <f t="shared" si="56"/>
        <v>22175473.52546614</v>
      </c>
      <c r="M349" s="37">
        <f t="shared" si="57"/>
        <v>13275791.909420831</v>
      </c>
      <c r="N349" s="41">
        <f>'jan-apr'!M349</f>
        <v>7004945.1777077606</v>
      </c>
      <c r="O349" s="41">
        <f t="shared" si="59"/>
        <v>6270846.7317130705</v>
      </c>
      <c r="P349" s="4"/>
      <c r="Q349" s="4"/>
      <c r="R349" s="4"/>
    </row>
    <row r="350" spans="1:18" s="34" customFormat="1" x14ac:dyDescent="0.3">
      <c r="A350" s="33">
        <v>1805</v>
      </c>
      <c r="B350" s="34" t="s">
        <v>402</v>
      </c>
      <c r="C350" s="36">
        <v>217940</v>
      </c>
      <c r="D350" s="36">
        <v>18853</v>
      </c>
      <c r="E350" s="37">
        <f t="shared" si="51"/>
        <v>11559.963931469792</v>
      </c>
      <c r="F350" s="38">
        <f t="shared" si="58"/>
        <v>0.89563201307295537</v>
      </c>
      <c r="G350" s="39">
        <f t="shared" si="52"/>
        <v>808.24946866552239</v>
      </c>
      <c r="H350" s="39">
        <f t="shared" si="53"/>
        <v>19.732233447956695</v>
      </c>
      <c r="I350" s="37">
        <f t="shared" si="54"/>
        <v>827.98170211347906</v>
      </c>
      <c r="J350" s="40">
        <f t="shared" si="60"/>
        <v>-177.33748363146978</v>
      </c>
      <c r="K350" s="37">
        <f t="shared" si="55"/>
        <v>650.64421848200925</v>
      </c>
      <c r="L350" s="37">
        <f t="shared" si="56"/>
        <v>15609939.02994542</v>
      </c>
      <c r="M350" s="37">
        <f t="shared" si="57"/>
        <v>12266595.45104132</v>
      </c>
      <c r="N350" s="41">
        <f>'jan-apr'!M350</f>
        <v>3177051.1873134286</v>
      </c>
      <c r="O350" s="41">
        <f t="shared" si="59"/>
        <v>9089544.2637278922</v>
      </c>
      <c r="P350" s="4"/>
      <c r="Q350" s="4"/>
      <c r="R350" s="4"/>
    </row>
    <row r="351" spans="1:18" s="34" customFormat="1" x14ac:dyDescent="0.3">
      <c r="A351" s="33">
        <v>1811</v>
      </c>
      <c r="B351" s="34" t="s">
        <v>403</v>
      </c>
      <c r="C351" s="36">
        <v>19017</v>
      </c>
      <c r="D351" s="36">
        <v>1482</v>
      </c>
      <c r="E351" s="37">
        <f t="shared" si="51"/>
        <v>12831.983805668016</v>
      </c>
      <c r="F351" s="38">
        <f t="shared" si="58"/>
        <v>0.99418437252241176</v>
      </c>
      <c r="G351" s="39">
        <f t="shared" si="52"/>
        <v>45.037544146587969</v>
      </c>
      <c r="H351" s="39">
        <f t="shared" si="53"/>
        <v>0</v>
      </c>
      <c r="I351" s="37">
        <f t="shared" si="54"/>
        <v>45.037544146587969</v>
      </c>
      <c r="J351" s="40">
        <f t="shared" si="60"/>
        <v>-177.33748363146978</v>
      </c>
      <c r="K351" s="37">
        <f t="shared" si="55"/>
        <v>-132.2999394848818</v>
      </c>
      <c r="L351" s="37">
        <f t="shared" si="56"/>
        <v>66745.640425243371</v>
      </c>
      <c r="M351" s="37">
        <f t="shared" si="57"/>
        <v>-196068.51031659482</v>
      </c>
      <c r="N351" s="41">
        <f>'jan-apr'!M351</f>
        <v>-1594961.2762107619</v>
      </c>
      <c r="O351" s="41">
        <f t="shared" si="59"/>
        <v>1398892.7658941671</v>
      </c>
      <c r="P351" s="4"/>
      <c r="Q351" s="4"/>
      <c r="R351" s="4"/>
    </row>
    <row r="352" spans="1:18" s="34" customFormat="1" x14ac:dyDescent="0.3">
      <c r="A352" s="33">
        <v>1812</v>
      </c>
      <c r="B352" s="34" t="s">
        <v>404</v>
      </c>
      <c r="C352" s="36">
        <v>18340</v>
      </c>
      <c r="D352" s="36">
        <v>2063</v>
      </c>
      <c r="E352" s="37">
        <f t="shared" si="51"/>
        <v>8889.9660688317981</v>
      </c>
      <c r="F352" s="38">
        <f t="shared" si="58"/>
        <v>0.68876842986531217</v>
      </c>
      <c r="G352" s="39">
        <f t="shared" si="52"/>
        <v>2410.2481862483187</v>
      </c>
      <c r="H352" s="39">
        <f t="shared" si="53"/>
        <v>954.23148537125462</v>
      </c>
      <c r="I352" s="37">
        <f t="shared" si="54"/>
        <v>3364.4796716195733</v>
      </c>
      <c r="J352" s="40">
        <f t="shared" si="60"/>
        <v>-177.33748363146978</v>
      </c>
      <c r="K352" s="37">
        <f t="shared" si="55"/>
        <v>3187.1421879881036</v>
      </c>
      <c r="L352" s="37">
        <f t="shared" si="56"/>
        <v>6940921.5625511799</v>
      </c>
      <c r="M352" s="37">
        <f t="shared" si="57"/>
        <v>6575074.3338194573</v>
      </c>
      <c r="N352" s="41">
        <f>'jan-apr'!M352</f>
        <v>4063444.2424089103</v>
      </c>
      <c r="O352" s="41">
        <f t="shared" si="59"/>
        <v>2511630.091410547</v>
      </c>
      <c r="P352" s="4"/>
      <c r="Q352" s="4"/>
      <c r="R352" s="4"/>
    </row>
    <row r="353" spans="1:18" s="34" customFormat="1" x14ac:dyDescent="0.3">
      <c r="A353" s="33">
        <v>1813</v>
      </c>
      <c r="B353" s="34" t="s">
        <v>405</v>
      </c>
      <c r="C353" s="36">
        <v>81176</v>
      </c>
      <c r="D353" s="36">
        <v>7934</v>
      </c>
      <c r="E353" s="37">
        <f t="shared" si="51"/>
        <v>10231.40912528359</v>
      </c>
      <c r="F353" s="38">
        <f t="shared" si="58"/>
        <v>0.79269949333532586</v>
      </c>
      <c r="G353" s="39">
        <f t="shared" si="52"/>
        <v>1605.3823523772439</v>
      </c>
      <c r="H353" s="39">
        <f t="shared" si="53"/>
        <v>484.72641561312764</v>
      </c>
      <c r="I353" s="37">
        <f t="shared" si="54"/>
        <v>2090.1087679903717</v>
      </c>
      <c r="J353" s="40">
        <f t="shared" si="60"/>
        <v>-177.33748363146978</v>
      </c>
      <c r="K353" s="37">
        <f t="shared" si="55"/>
        <v>1912.771284358902</v>
      </c>
      <c r="L353" s="37">
        <f t="shared" si="56"/>
        <v>16582922.96523561</v>
      </c>
      <c r="M353" s="37">
        <f t="shared" si="57"/>
        <v>15175927.370103529</v>
      </c>
      <c r="N353" s="41">
        <f>'jan-apr'!M353</f>
        <v>8946882.3651344143</v>
      </c>
      <c r="O353" s="41">
        <f t="shared" si="59"/>
        <v>6229045.0049691144</v>
      </c>
      <c r="P353" s="4"/>
      <c r="Q353" s="4"/>
      <c r="R353" s="4"/>
    </row>
    <row r="354" spans="1:18" s="34" customFormat="1" x14ac:dyDescent="0.3">
      <c r="A354" s="33">
        <v>1815</v>
      </c>
      <c r="B354" s="34" t="s">
        <v>406</v>
      </c>
      <c r="C354" s="36">
        <v>10792</v>
      </c>
      <c r="D354" s="36">
        <v>1225</v>
      </c>
      <c r="E354" s="37">
        <f t="shared" si="51"/>
        <v>8809.7959183673465</v>
      </c>
      <c r="F354" s="38">
        <f t="shared" si="58"/>
        <v>0.68255708234948054</v>
      </c>
      <c r="G354" s="39">
        <f t="shared" si="52"/>
        <v>2458.35027652699</v>
      </c>
      <c r="H354" s="39">
        <f t="shared" si="53"/>
        <v>982.2910380338127</v>
      </c>
      <c r="I354" s="37">
        <f t="shared" si="54"/>
        <v>3440.6413145608026</v>
      </c>
      <c r="J354" s="40">
        <f t="shared" si="60"/>
        <v>-177.33748363146978</v>
      </c>
      <c r="K354" s="37">
        <f t="shared" si="55"/>
        <v>3263.3038309293329</v>
      </c>
      <c r="L354" s="37">
        <f t="shared" si="56"/>
        <v>4214785.6103369836</v>
      </c>
      <c r="M354" s="37">
        <f t="shared" si="57"/>
        <v>3997547.1928884326</v>
      </c>
      <c r="N354" s="41">
        <f>'jan-apr'!M354</f>
        <v>2402210.3475283161</v>
      </c>
      <c r="O354" s="41">
        <f t="shared" si="59"/>
        <v>1595336.8453601166</v>
      </c>
      <c r="P354" s="4"/>
      <c r="Q354" s="4"/>
      <c r="R354" s="4"/>
    </row>
    <row r="355" spans="1:18" s="34" customFormat="1" x14ac:dyDescent="0.3">
      <c r="A355" s="33">
        <v>1816</v>
      </c>
      <c r="B355" s="34" t="s">
        <v>407</v>
      </c>
      <c r="C355" s="36">
        <v>4568</v>
      </c>
      <c r="D355" s="36">
        <v>510</v>
      </c>
      <c r="E355" s="37">
        <f t="shared" si="51"/>
        <v>8956.8627450980384</v>
      </c>
      <c r="F355" s="38">
        <f t="shared" si="58"/>
        <v>0.69395138763121977</v>
      </c>
      <c r="G355" s="39">
        <f t="shared" si="52"/>
        <v>2370.1101804885748</v>
      </c>
      <c r="H355" s="39">
        <f t="shared" si="53"/>
        <v>930.81764867807055</v>
      </c>
      <c r="I355" s="37">
        <f t="shared" si="54"/>
        <v>3300.9278291666451</v>
      </c>
      <c r="J355" s="40">
        <f t="shared" si="60"/>
        <v>-177.33748363146978</v>
      </c>
      <c r="K355" s="37">
        <f t="shared" si="55"/>
        <v>3123.5903455351754</v>
      </c>
      <c r="L355" s="37">
        <f t="shared" si="56"/>
        <v>1683473.192874989</v>
      </c>
      <c r="M355" s="37">
        <f t="shared" si="57"/>
        <v>1593031.0762229394</v>
      </c>
      <c r="N355" s="41">
        <f>'jan-apr'!M355</f>
        <v>1159587.5732566866</v>
      </c>
      <c r="O355" s="41">
        <f t="shared" si="59"/>
        <v>433443.50296625285</v>
      </c>
      <c r="P355" s="4"/>
      <c r="Q355" s="4"/>
      <c r="R355" s="4"/>
    </row>
    <row r="356" spans="1:18" s="34" customFormat="1" x14ac:dyDescent="0.3">
      <c r="A356" s="33">
        <v>1818</v>
      </c>
      <c r="B356" s="34" t="s">
        <v>322</v>
      </c>
      <c r="C356" s="36">
        <v>18486</v>
      </c>
      <c r="D356" s="36">
        <v>1737</v>
      </c>
      <c r="E356" s="37">
        <f t="shared" si="51"/>
        <v>10642.487046632124</v>
      </c>
      <c r="F356" s="38">
        <f t="shared" si="58"/>
        <v>0.82454860189741663</v>
      </c>
      <c r="G356" s="39">
        <f t="shared" si="52"/>
        <v>1358.735599568123</v>
      </c>
      <c r="H356" s="39">
        <f t="shared" si="53"/>
        <v>340.84914314114047</v>
      </c>
      <c r="I356" s="37">
        <f t="shared" si="54"/>
        <v>1699.5847427092635</v>
      </c>
      <c r="J356" s="40">
        <f t="shared" si="60"/>
        <v>-177.33748363146978</v>
      </c>
      <c r="K356" s="37">
        <f t="shared" si="55"/>
        <v>1522.2472590777938</v>
      </c>
      <c r="L356" s="37">
        <f t="shared" si="56"/>
        <v>2952178.6980859907</v>
      </c>
      <c r="M356" s="37">
        <f t="shared" si="57"/>
        <v>2644143.4890181278</v>
      </c>
      <c r="N356" s="41">
        <f>'jan-apr'!M356</f>
        <v>885758.26420953847</v>
      </c>
      <c r="O356" s="41">
        <f t="shared" si="59"/>
        <v>1758385.2248085893</v>
      </c>
      <c r="P356" s="4"/>
      <c r="Q356" s="4"/>
      <c r="R356" s="4"/>
    </row>
    <row r="357" spans="1:18" s="34" customFormat="1" x14ac:dyDescent="0.3">
      <c r="A357" s="33">
        <v>1820</v>
      </c>
      <c r="B357" s="34" t="s">
        <v>408</v>
      </c>
      <c r="C357" s="36">
        <v>75532</v>
      </c>
      <c r="D357" s="36">
        <v>7454</v>
      </c>
      <c r="E357" s="37">
        <f t="shared" si="51"/>
        <v>10133.082908505501</v>
      </c>
      <c r="F357" s="38">
        <f t="shared" si="58"/>
        <v>0.78508146718984029</v>
      </c>
      <c r="G357" s="39">
        <f t="shared" si="52"/>
        <v>1664.3780824440971</v>
      </c>
      <c r="H357" s="39">
        <f t="shared" si="53"/>
        <v>519.14059148545869</v>
      </c>
      <c r="I357" s="37">
        <f t="shared" si="54"/>
        <v>2183.5186739295559</v>
      </c>
      <c r="J357" s="40">
        <f t="shared" si="60"/>
        <v>-177.33748363146978</v>
      </c>
      <c r="K357" s="37">
        <f t="shared" si="55"/>
        <v>2006.1811902980862</v>
      </c>
      <c r="L357" s="37">
        <f t="shared" si="56"/>
        <v>16275948.195470911</v>
      </c>
      <c r="M357" s="37">
        <f t="shared" si="57"/>
        <v>14954074.592481935</v>
      </c>
      <c r="N357" s="41">
        <f>'jan-apr'!M357</f>
        <v>8389349.9432457667</v>
      </c>
      <c r="O357" s="41">
        <f t="shared" si="59"/>
        <v>6564724.6492361687</v>
      </c>
      <c r="P357" s="4"/>
      <c r="Q357" s="4"/>
      <c r="R357" s="4"/>
    </row>
    <row r="358" spans="1:18" s="34" customFormat="1" x14ac:dyDescent="0.3">
      <c r="A358" s="33">
        <v>1822</v>
      </c>
      <c r="B358" s="34" t="s">
        <v>409</v>
      </c>
      <c r="C358" s="36">
        <v>18409</v>
      </c>
      <c r="D358" s="36">
        <v>2188</v>
      </c>
      <c r="E358" s="37">
        <f t="shared" si="51"/>
        <v>8413.6197440585001</v>
      </c>
      <c r="F358" s="38">
        <f t="shared" si="58"/>
        <v>0.65186251732909817</v>
      </c>
      <c r="G358" s="39">
        <f t="shared" si="52"/>
        <v>2696.0559811122976</v>
      </c>
      <c r="H358" s="39">
        <f t="shared" si="53"/>
        <v>1120.952699041909</v>
      </c>
      <c r="I358" s="37">
        <f t="shared" si="54"/>
        <v>3817.0086801542066</v>
      </c>
      <c r="J358" s="40">
        <f t="shared" si="60"/>
        <v>-177.33748363146978</v>
      </c>
      <c r="K358" s="37">
        <f t="shared" si="55"/>
        <v>3639.6711965227369</v>
      </c>
      <c r="L358" s="37">
        <f t="shared" si="56"/>
        <v>8351614.9921774035</v>
      </c>
      <c r="M358" s="37">
        <f t="shared" si="57"/>
        <v>7963600.5779917482</v>
      </c>
      <c r="N358" s="41">
        <f>'jan-apr'!M358</f>
        <v>3901715.706442412</v>
      </c>
      <c r="O358" s="41">
        <f t="shared" si="59"/>
        <v>4061884.8715493362</v>
      </c>
      <c r="P358" s="4"/>
      <c r="Q358" s="4"/>
      <c r="R358" s="4"/>
    </row>
    <row r="359" spans="1:18" s="34" customFormat="1" x14ac:dyDescent="0.3">
      <c r="A359" s="33">
        <v>1824</v>
      </c>
      <c r="B359" s="34" t="s">
        <v>410</v>
      </c>
      <c r="C359" s="36">
        <v>137940</v>
      </c>
      <c r="D359" s="36">
        <v>13352</v>
      </c>
      <c r="E359" s="37">
        <f t="shared" si="51"/>
        <v>10331.036548831637</v>
      </c>
      <c r="F359" s="38">
        <f t="shared" si="58"/>
        <v>0.80041833315511968</v>
      </c>
      <c r="G359" s="39">
        <f t="shared" si="52"/>
        <v>1545.6058982484158</v>
      </c>
      <c r="H359" s="39">
        <f t="shared" si="53"/>
        <v>449.85681737131125</v>
      </c>
      <c r="I359" s="37">
        <f t="shared" si="54"/>
        <v>1995.4627156197271</v>
      </c>
      <c r="J359" s="40">
        <f t="shared" si="60"/>
        <v>-177.33748363146978</v>
      </c>
      <c r="K359" s="37">
        <f t="shared" si="55"/>
        <v>1818.1252319882574</v>
      </c>
      <c r="L359" s="37">
        <f t="shared" si="56"/>
        <v>26643418.178954598</v>
      </c>
      <c r="M359" s="37">
        <f t="shared" si="57"/>
        <v>24275608.097507212</v>
      </c>
      <c r="N359" s="41">
        <f>'jan-apr'!M359</f>
        <v>12138552.702202508</v>
      </c>
      <c r="O359" s="41">
        <f t="shared" si="59"/>
        <v>12137055.395304704</v>
      </c>
      <c r="P359" s="4"/>
      <c r="Q359" s="4"/>
      <c r="R359" s="4"/>
    </row>
    <row r="360" spans="1:18" s="34" customFormat="1" x14ac:dyDescent="0.3">
      <c r="A360" s="33">
        <v>1825</v>
      </c>
      <c r="B360" s="34" t="s">
        <v>411</v>
      </c>
      <c r="C360" s="36">
        <v>14728</v>
      </c>
      <c r="D360" s="36">
        <v>1458</v>
      </c>
      <c r="E360" s="37">
        <f t="shared" si="51"/>
        <v>10101.508916323732</v>
      </c>
      <c r="F360" s="38">
        <f t="shared" si="58"/>
        <v>0.78263520711964019</v>
      </c>
      <c r="G360" s="39">
        <f t="shared" si="52"/>
        <v>1683.3224777531589</v>
      </c>
      <c r="H360" s="39">
        <f t="shared" si="53"/>
        <v>530.19148874907796</v>
      </c>
      <c r="I360" s="37">
        <f t="shared" si="54"/>
        <v>2213.5139665022371</v>
      </c>
      <c r="J360" s="40">
        <f t="shared" si="60"/>
        <v>-177.33748363146978</v>
      </c>
      <c r="K360" s="37">
        <f t="shared" si="55"/>
        <v>2036.1764828707674</v>
      </c>
      <c r="L360" s="37">
        <f t="shared" si="56"/>
        <v>3227303.3631602614</v>
      </c>
      <c r="M360" s="37">
        <f t="shared" si="57"/>
        <v>2968745.3120255787</v>
      </c>
      <c r="N360" s="41">
        <f>'jan-apr'!M360</f>
        <v>1057990.3564867631</v>
      </c>
      <c r="O360" s="41">
        <f t="shared" si="59"/>
        <v>1910754.9555388156</v>
      </c>
      <c r="P360" s="4"/>
      <c r="Q360" s="4"/>
      <c r="R360" s="4"/>
    </row>
    <row r="361" spans="1:18" s="34" customFormat="1" x14ac:dyDescent="0.3">
      <c r="A361" s="33">
        <v>1826</v>
      </c>
      <c r="B361" s="34" t="s">
        <v>412</v>
      </c>
      <c r="C361" s="36">
        <v>14341</v>
      </c>
      <c r="D361" s="36">
        <v>1533</v>
      </c>
      <c r="E361" s="37">
        <f t="shared" si="51"/>
        <v>9354.8597521200263</v>
      </c>
      <c r="F361" s="38">
        <f t="shared" si="58"/>
        <v>0.72478702541601625</v>
      </c>
      <c r="G361" s="39">
        <f t="shared" si="52"/>
        <v>2131.3119762753818</v>
      </c>
      <c r="H361" s="39">
        <f t="shared" si="53"/>
        <v>791.51869622037475</v>
      </c>
      <c r="I361" s="37">
        <f t="shared" si="54"/>
        <v>2922.8306724957565</v>
      </c>
      <c r="J361" s="40">
        <f t="shared" si="60"/>
        <v>-177.33748363146978</v>
      </c>
      <c r="K361" s="37">
        <f t="shared" si="55"/>
        <v>2745.4931888642868</v>
      </c>
      <c r="L361" s="37">
        <f t="shared" si="56"/>
        <v>4480699.4209359949</v>
      </c>
      <c r="M361" s="37">
        <f t="shared" si="57"/>
        <v>4208841.0585289514</v>
      </c>
      <c r="N361" s="41">
        <f>'jan-apr'!M361</f>
        <v>1692453.2349068639</v>
      </c>
      <c r="O361" s="41">
        <f t="shared" si="59"/>
        <v>2516387.8236220875</v>
      </c>
      <c r="P361" s="4"/>
      <c r="Q361" s="4"/>
      <c r="R361" s="4"/>
    </row>
    <row r="362" spans="1:18" s="34" customFormat="1" x14ac:dyDescent="0.3">
      <c r="A362" s="33">
        <v>1827</v>
      </c>
      <c r="B362" s="34" t="s">
        <v>413</v>
      </c>
      <c r="C362" s="36">
        <v>13044</v>
      </c>
      <c r="D362" s="36">
        <v>1407</v>
      </c>
      <c r="E362" s="37">
        <f t="shared" si="51"/>
        <v>9270.7889125799575</v>
      </c>
      <c r="F362" s="38">
        <f t="shared" si="58"/>
        <v>0.71827346398067082</v>
      </c>
      <c r="G362" s="39">
        <f t="shared" si="52"/>
        <v>2181.7544799994234</v>
      </c>
      <c r="H362" s="39">
        <f t="shared" si="53"/>
        <v>820.94349005939887</v>
      </c>
      <c r="I362" s="37">
        <f t="shared" si="54"/>
        <v>3002.6979700588222</v>
      </c>
      <c r="J362" s="40">
        <f t="shared" si="60"/>
        <v>-177.33748363146978</v>
      </c>
      <c r="K362" s="37">
        <f t="shared" si="55"/>
        <v>2825.3604864273525</v>
      </c>
      <c r="L362" s="37">
        <f t="shared" si="56"/>
        <v>4224796.0438727625</v>
      </c>
      <c r="M362" s="37">
        <f t="shared" si="57"/>
        <v>3975282.2044032849</v>
      </c>
      <c r="N362" s="41">
        <f>'jan-apr'!M362</f>
        <v>2071201.5991610936</v>
      </c>
      <c r="O362" s="41">
        <f t="shared" si="59"/>
        <v>1904080.6052421913</v>
      </c>
      <c r="P362" s="4"/>
      <c r="Q362" s="4"/>
      <c r="R362" s="4"/>
    </row>
    <row r="363" spans="1:18" s="34" customFormat="1" x14ac:dyDescent="0.3">
      <c r="A363" s="33">
        <v>1828</v>
      </c>
      <c r="B363" s="34" t="s">
        <v>414</v>
      </c>
      <c r="C363" s="36">
        <v>16163</v>
      </c>
      <c r="D363" s="36">
        <v>1871</v>
      </c>
      <c r="E363" s="37">
        <f t="shared" si="51"/>
        <v>8638.6958845537138</v>
      </c>
      <c r="F363" s="38">
        <f t="shared" si="58"/>
        <v>0.66930075485314811</v>
      </c>
      <c r="G363" s="39">
        <f t="shared" si="52"/>
        <v>2561.0102968151696</v>
      </c>
      <c r="H363" s="39">
        <f t="shared" si="53"/>
        <v>1042.1760498685842</v>
      </c>
      <c r="I363" s="37">
        <f t="shared" si="54"/>
        <v>3603.186346683754</v>
      </c>
      <c r="J363" s="40">
        <f t="shared" si="60"/>
        <v>-177.33748363146978</v>
      </c>
      <c r="K363" s="37">
        <f t="shared" si="55"/>
        <v>3425.8488630522843</v>
      </c>
      <c r="L363" s="37">
        <f t="shared" si="56"/>
        <v>6741561.6546453033</v>
      </c>
      <c r="M363" s="37">
        <f t="shared" si="57"/>
        <v>6409763.2227708241</v>
      </c>
      <c r="N363" s="41">
        <f>'jan-apr'!M363</f>
        <v>3906551.2736534528</v>
      </c>
      <c r="O363" s="41">
        <f t="shared" si="59"/>
        <v>2503211.9491173713</v>
      </c>
      <c r="P363" s="4"/>
      <c r="Q363" s="4"/>
      <c r="R363" s="4"/>
    </row>
    <row r="364" spans="1:18" s="34" customFormat="1" x14ac:dyDescent="0.3">
      <c r="A364" s="33">
        <v>1832</v>
      </c>
      <c r="B364" s="34" t="s">
        <v>415</v>
      </c>
      <c r="C364" s="36">
        <v>71943</v>
      </c>
      <c r="D364" s="36">
        <v>4528</v>
      </c>
      <c r="E364" s="37">
        <f t="shared" si="51"/>
        <v>15888.471731448763</v>
      </c>
      <c r="F364" s="38">
        <f t="shared" si="58"/>
        <v>1.2309920693395189</v>
      </c>
      <c r="G364" s="39">
        <f t="shared" si="52"/>
        <v>-1788.8552113218595</v>
      </c>
      <c r="H364" s="39">
        <f t="shared" si="53"/>
        <v>0</v>
      </c>
      <c r="I364" s="37">
        <f t="shared" si="54"/>
        <v>-1788.8552113218595</v>
      </c>
      <c r="J364" s="40">
        <f t="shared" si="60"/>
        <v>-177.33748363146978</v>
      </c>
      <c r="K364" s="37">
        <f t="shared" si="55"/>
        <v>-1966.1926949533292</v>
      </c>
      <c r="L364" s="37">
        <f t="shared" si="56"/>
        <v>-8099936.39686538</v>
      </c>
      <c r="M364" s="37">
        <f t="shared" si="57"/>
        <v>-8902920.5227486752</v>
      </c>
      <c r="N364" s="41">
        <f>'jan-apr'!M364</f>
        <v>-11458317.043645294</v>
      </c>
      <c r="O364" s="41">
        <f t="shared" si="59"/>
        <v>2555396.5208966192</v>
      </c>
      <c r="P364" s="4"/>
      <c r="Q364" s="4"/>
      <c r="R364" s="4"/>
    </row>
    <row r="365" spans="1:18" s="34" customFormat="1" x14ac:dyDescent="0.3">
      <c r="A365" s="33">
        <v>1833</v>
      </c>
      <c r="B365" s="34" t="s">
        <v>416</v>
      </c>
      <c r="C365" s="36">
        <v>299687</v>
      </c>
      <c r="D365" s="36">
        <v>26078</v>
      </c>
      <c r="E365" s="37">
        <f t="shared" si="51"/>
        <v>11491.947235217425</v>
      </c>
      <c r="F365" s="38">
        <f t="shared" si="58"/>
        <v>0.890362279451967</v>
      </c>
      <c r="G365" s="39">
        <f t="shared" si="52"/>
        <v>849.0594864169426</v>
      </c>
      <c r="H365" s="39">
        <f t="shared" si="53"/>
        <v>43.53807713628521</v>
      </c>
      <c r="I365" s="37">
        <f t="shared" si="54"/>
        <v>892.59756355322781</v>
      </c>
      <c r="J365" s="40">
        <f t="shared" si="60"/>
        <v>-177.33748363146978</v>
      </c>
      <c r="K365" s="37">
        <f t="shared" si="55"/>
        <v>715.26007992175801</v>
      </c>
      <c r="L365" s="37">
        <f t="shared" si="56"/>
        <v>23277159.262341075</v>
      </c>
      <c r="M365" s="37">
        <f t="shared" si="57"/>
        <v>18652552.364199605</v>
      </c>
      <c r="N365" s="41">
        <f>'jan-apr'!M365</f>
        <v>3829783.1572036063</v>
      </c>
      <c r="O365" s="41">
        <f t="shared" si="59"/>
        <v>14822769.206995998</v>
      </c>
      <c r="P365" s="4"/>
      <c r="Q365" s="4"/>
      <c r="R365" s="4"/>
    </row>
    <row r="366" spans="1:18" s="34" customFormat="1" x14ac:dyDescent="0.3">
      <c r="A366" s="33">
        <v>1834</v>
      </c>
      <c r="B366" s="34" t="s">
        <v>417</v>
      </c>
      <c r="C366" s="36">
        <v>19868</v>
      </c>
      <c r="D366" s="36">
        <v>1917</v>
      </c>
      <c r="E366" s="37">
        <f t="shared" si="51"/>
        <v>10364.110589462702</v>
      </c>
      <c r="F366" s="38">
        <f t="shared" si="58"/>
        <v>0.80298081256824461</v>
      </c>
      <c r="G366" s="39">
        <f t="shared" si="52"/>
        <v>1525.7614738697769</v>
      </c>
      <c r="H366" s="39">
        <f t="shared" si="53"/>
        <v>438.28090315043846</v>
      </c>
      <c r="I366" s="37">
        <f t="shared" si="54"/>
        <v>1964.0423770202153</v>
      </c>
      <c r="J366" s="40">
        <f t="shared" si="60"/>
        <v>-177.33748363146978</v>
      </c>
      <c r="K366" s="37">
        <f t="shared" si="55"/>
        <v>1786.7048933887456</v>
      </c>
      <c r="L366" s="37">
        <f t="shared" si="56"/>
        <v>3765069.2367477529</v>
      </c>
      <c r="M366" s="37">
        <f t="shared" si="57"/>
        <v>3425113.2806262253</v>
      </c>
      <c r="N366" s="41">
        <f>'jan-apr'!M366</f>
        <v>2770039.1724177799</v>
      </c>
      <c r="O366" s="41">
        <f t="shared" si="59"/>
        <v>655074.10820844537</v>
      </c>
      <c r="P366" s="4"/>
      <c r="Q366" s="4"/>
      <c r="R366" s="4"/>
    </row>
    <row r="367" spans="1:18" s="34" customFormat="1" x14ac:dyDescent="0.3">
      <c r="A367" s="33">
        <v>1835</v>
      </c>
      <c r="B367" s="34" t="s">
        <v>418</v>
      </c>
      <c r="C367" s="36">
        <v>4920</v>
      </c>
      <c r="D367" s="36">
        <v>486</v>
      </c>
      <c r="E367" s="37">
        <f t="shared" si="51"/>
        <v>10123.456790123457</v>
      </c>
      <c r="F367" s="38">
        <f t="shared" si="58"/>
        <v>0.78433566384341991</v>
      </c>
      <c r="G367" s="39">
        <f t="shared" si="52"/>
        <v>1670.1537534733236</v>
      </c>
      <c r="H367" s="39">
        <f t="shared" si="53"/>
        <v>522.5097329191741</v>
      </c>
      <c r="I367" s="37">
        <f t="shared" si="54"/>
        <v>2192.6634863924978</v>
      </c>
      <c r="J367" s="40">
        <f t="shared" si="60"/>
        <v>-177.33748363146978</v>
      </c>
      <c r="K367" s="37">
        <f t="shared" si="55"/>
        <v>2015.3260027610281</v>
      </c>
      <c r="L367" s="37">
        <f t="shared" si="56"/>
        <v>1065634.454386754</v>
      </c>
      <c r="M367" s="37">
        <f t="shared" si="57"/>
        <v>979448.43734185968</v>
      </c>
      <c r="N367" s="41">
        <f>'jan-apr'!M367</f>
        <v>546463.45216225414</v>
      </c>
      <c r="O367" s="41">
        <f t="shared" si="59"/>
        <v>432984.98517960554</v>
      </c>
      <c r="P367" s="4"/>
      <c r="Q367" s="4"/>
      <c r="R367" s="4"/>
    </row>
    <row r="368" spans="1:18" s="34" customFormat="1" x14ac:dyDescent="0.3">
      <c r="A368" s="33">
        <v>1836</v>
      </c>
      <c r="B368" s="34" t="s">
        <v>419</v>
      </c>
      <c r="C368" s="36">
        <v>11692</v>
      </c>
      <c r="D368" s="36">
        <v>1269</v>
      </c>
      <c r="E368" s="37">
        <f t="shared" si="51"/>
        <v>9213.5539795114255</v>
      </c>
      <c r="F368" s="38">
        <f t="shared" si="58"/>
        <v>0.71383906966714572</v>
      </c>
      <c r="G368" s="39">
        <f t="shared" si="52"/>
        <v>2216.0954398405424</v>
      </c>
      <c r="H368" s="39">
        <f t="shared" si="53"/>
        <v>840.9757166333851</v>
      </c>
      <c r="I368" s="37">
        <f t="shared" si="54"/>
        <v>3057.0711564739277</v>
      </c>
      <c r="J368" s="40">
        <f t="shared" si="60"/>
        <v>-177.33748363146978</v>
      </c>
      <c r="K368" s="37">
        <f t="shared" si="55"/>
        <v>2879.733672842458</v>
      </c>
      <c r="L368" s="37">
        <f t="shared" si="56"/>
        <v>3879423.2975654141</v>
      </c>
      <c r="M368" s="37">
        <f t="shared" si="57"/>
        <v>3654382.030837079</v>
      </c>
      <c r="N368" s="41">
        <f>'jan-apr'!M368</f>
        <v>1681687.9028681079</v>
      </c>
      <c r="O368" s="41">
        <f t="shared" si="59"/>
        <v>1972694.1279689712</v>
      </c>
      <c r="P368" s="4"/>
      <c r="Q368" s="4"/>
      <c r="R368" s="4"/>
    </row>
    <row r="369" spans="1:18" s="34" customFormat="1" x14ac:dyDescent="0.3">
      <c r="A369" s="33">
        <v>1837</v>
      </c>
      <c r="B369" s="34" t="s">
        <v>420</v>
      </c>
      <c r="C369" s="36">
        <v>88465</v>
      </c>
      <c r="D369" s="36">
        <v>6454</v>
      </c>
      <c r="E369" s="37">
        <f t="shared" si="51"/>
        <v>13707.003408738767</v>
      </c>
      <c r="F369" s="38">
        <f t="shared" si="58"/>
        <v>1.0619783183532541</v>
      </c>
      <c r="G369" s="39">
        <f t="shared" si="52"/>
        <v>-479.97421769586214</v>
      </c>
      <c r="H369" s="39">
        <f t="shared" si="53"/>
        <v>0</v>
      </c>
      <c r="I369" s="37">
        <f t="shared" si="54"/>
        <v>-479.97421769586214</v>
      </c>
      <c r="J369" s="40">
        <f t="shared" si="60"/>
        <v>-177.33748363146978</v>
      </c>
      <c r="K369" s="37">
        <f t="shared" si="55"/>
        <v>-657.31170132733189</v>
      </c>
      <c r="L369" s="37">
        <f t="shared" si="56"/>
        <v>-3097753.6010090942</v>
      </c>
      <c r="M369" s="37">
        <f t="shared" si="57"/>
        <v>-4242289.7203666</v>
      </c>
      <c r="N369" s="41">
        <f>'jan-apr'!M369</f>
        <v>-8157370.3621216305</v>
      </c>
      <c r="O369" s="41">
        <f t="shared" si="59"/>
        <v>3915080.6417550305</v>
      </c>
      <c r="P369" s="4"/>
      <c r="Q369" s="4"/>
      <c r="R369" s="4"/>
    </row>
    <row r="370" spans="1:18" s="34" customFormat="1" x14ac:dyDescent="0.3">
      <c r="A370" s="33">
        <v>1838</v>
      </c>
      <c r="B370" s="34" t="s">
        <v>421</v>
      </c>
      <c r="C370" s="36">
        <v>17900</v>
      </c>
      <c r="D370" s="36">
        <v>2014</v>
      </c>
      <c r="E370" s="37">
        <f t="shared" si="51"/>
        <v>8887.7855014895722</v>
      </c>
      <c r="F370" s="38">
        <f t="shared" si="58"/>
        <v>0.68859948591964448</v>
      </c>
      <c r="G370" s="39">
        <f t="shared" si="52"/>
        <v>2411.5565266536546</v>
      </c>
      <c r="H370" s="39">
        <f t="shared" si="53"/>
        <v>954.99468394103371</v>
      </c>
      <c r="I370" s="37">
        <f t="shared" si="54"/>
        <v>3366.5512105946882</v>
      </c>
      <c r="J370" s="40">
        <f t="shared" si="60"/>
        <v>-177.33748363146978</v>
      </c>
      <c r="K370" s="37">
        <f t="shared" si="55"/>
        <v>3189.2137269632185</v>
      </c>
      <c r="L370" s="37">
        <f t="shared" si="56"/>
        <v>6780234.1381377019</v>
      </c>
      <c r="M370" s="37">
        <f t="shared" si="57"/>
        <v>6423076.4461039221</v>
      </c>
      <c r="N370" s="41">
        <f>'jan-apr'!M370</f>
        <v>1835365.8285077787</v>
      </c>
      <c r="O370" s="41">
        <f t="shared" si="59"/>
        <v>4587710.6175961439</v>
      </c>
      <c r="P370" s="4"/>
      <c r="Q370" s="4"/>
      <c r="R370" s="4"/>
    </row>
    <row r="371" spans="1:18" s="34" customFormat="1" x14ac:dyDescent="0.3">
      <c r="A371" s="33">
        <v>1839</v>
      </c>
      <c r="B371" s="34" t="s">
        <v>422</v>
      </c>
      <c r="C371" s="36">
        <v>15844</v>
      </c>
      <c r="D371" s="36">
        <v>1058</v>
      </c>
      <c r="E371" s="37">
        <f t="shared" si="51"/>
        <v>14975.425330812854</v>
      </c>
      <c r="F371" s="38">
        <f t="shared" si="58"/>
        <v>1.1602519190519927</v>
      </c>
      <c r="G371" s="39">
        <f t="shared" si="52"/>
        <v>-1241.0273709403143</v>
      </c>
      <c r="H371" s="39">
        <f t="shared" si="53"/>
        <v>0</v>
      </c>
      <c r="I371" s="37">
        <f t="shared" si="54"/>
        <v>-1241.0273709403143</v>
      </c>
      <c r="J371" s="40">
        <f t="shared" si="60"/>
        <v>-177.33748363146978</v>
      </c>
      <c r="K371" s="37">
        <f t="shared" si="55"/>
        <v>-1418.364854571784</v>
      </c>
      <c r="L371" s="37">
        <f t="shared" si="56"/>
        <v>-1313006.9584548525</v>
      </c>
      <c r="M371" s="37">
        <f t="shared" si="57"/>
        <v>-1500630.0161369476</v>
      </c>
      <c r="N371" s="41">
        <f>'jan-apr'!M371</f>
        <v>-2463213.9205337288</v>
      </c>
      <c r="O371" s="41">
        <f t="shared" si="59"/>
        <v>962583.90439678123</v>
      </c>
      <c r="P371" s="4"/>
      <c r="Q371" s="4"/>
      <c r="R371" s="4"/>
    </row>
    <row r="372" spans="1:18" s="34" customFormat="1" x14ac:dyDescent="0.3">
      <c r="A372" s="33">
        <v>1840</v>
      </c>
      <c r="B372" s="34" t="s">
        <v>423</v>
      </c>
      <c r="C372" s="36">
        <v>46519</v>
      </c>
      <c r="D372" s="36">
        <v>4734</v>
      </c>
      <c r="E372" s="37">
        <f t="shared" si="51"/>
        <v>9826.5737220109841</v>
      </c>
      <c r="F372" s="38">
        <f t="shared" si="58"/>
        <v>0.76133403671749156</v>
      </c>
      <c r="G372" s="39">
        <f t="shared" si="52"/>
        <v>1848.2835943408072</v>
      </c>
      <c r="H372" s="39">
        <f t="shared" si="53"/>
        <v>626.41880675853963</v>
      </c>
      <c r="I372" s="37">
        <f t="shared" si="54"/>
        <v>2474.7024010993468</v>
      </c>
      <c r="J372" s="40">
        <f t="shared" si="60"/>
        <v>-177.33748363146978</v>
      </c>
      <c r="K372" s="37">
        <f t="shared" si="55"/>
        <v>2297.3649174678771</v>
      </c>
      <c r="L372" s="37">
        <f t="shared" si="56"/>
        <v>11715241.166804308</v>
      </c>
      <c r="M372" s="37">
        <f t="shared" si="57"/>
        <v>10875725.51929293</v>
      </c>
      <c r="N372" s="41">
        <f>'jan-apr'!M372</f>
        <v>6113182.8858767748</v>
      </c>
      <c r="O372" s="41">
        <f t="shared" si="59"/>
        <v>4762542.6334161554</v>
      </c>
      <c r="P372" s="4"/>
      <c r="Q372" s="4"/>
      <c r="R372" s="4"/>
    </row>
    <row r="373" spans="1:18" s="34" customFormat="1" x14ac:dyDescent="0.3">
      <c r="A373" s="33">
        <v>1841</v>
      </c>
      <c r="B373" s="34" t="s">
        <v>424</v>
      </c>
      <c r="C373" s="36">
        <v>113861</v>
      </c>
      <c r="D373" s="36">
        <v>9622</v>
      </c>
      <c r="E373" s="37">
        <f t="shared" si="51"/>
        <v>11833.402618998129</v>
      </c>
      <c r="F373" s="38">
        <f t="shared" si="58"/>
        <v>0.91681723852996011</v>
      </c>
      <c r="G373" s="39">
        <f t="shared" si="52"/>
        <v>644.18625614852056</v>
      </c>
      <c r="H373" s="39">
        <f t="shared" si="53"/>
        <v>0</v>
      </c>
      <c r="I373" s="37">
        <f t="shared" si="54"/>
        <v>644.18625614852056</v>
      </c>
      <c r="J373" s="40">
        <f t="shared" si="60"/>
        <v>-177.33748363146978</v>
      </c>
      <c r="K373" s="37">
        <f t="shared" si="55"/>
        <v>466.84877251705075</v>
      </c>
      <c r="L373" s="37">
        <f t="shared" si="56"/>
        <v>6198360.1566610644</v>
      </c>
      <c r="M373" s="37">
        <f t="shared" si="57"/>
        <v>4492018.8891590619</v>
      </c>
      <c r="N373" s="41">
        <f>'jan-apr'!M373</f>
        <v>1034751.2822537406</v>
      </c>
      <c r="O373" s="41">
        <f t="shared" si="59"/>
        <v>3457267.6069053216</v>
      </c>
      <c r="P373" s="4"/>
      <c r="Q373" s="4"/>
      <c r="R373" s="4"/>
    </row>
    <row r="374" spans="1:18" s="34" customFormat="1" x14ac:dyDescent="0.3">
      <c r="A374" s="33">
        <v>1845</v>
      </c>
      <c r="B374" s="34" t="s">
        <v>425</v>
      </c>
      <c r="C374" s="36">
        <v>31860</v>
      </c>
      <c r="D374" s="36">
        <v>1953</v>
      </c>
      <c r="E374" s="37">
        <f t="shared" si="51"/>
        <v>16313.364055299538</v>
      </c>
      <c r="F374" s="38">
        <f t="shared" si="58"/>
        <v>1.2639114771859179</v>
      </c>
      <c r="G374" s="39">
        <f t="shared" si="52"/>
        <v>-2043.7906056323252</v>
      </c>
      <c r="H374" s="39">
        <f t="shared" si="53"/>
        <v>0</v>
      </c>
      <c r="I374" s="37">
        <f t="shared" si="54"/>
        <v>-2043.7906056323252</v>
      </c>
      <c r="J374" s="40">
        <f t="shared" si="60"/>
        <v>-177.33748363146978</v>
      </c>
      <c r="K374" s="37">
        <f t="shared" si="55"/>
        <v>-2221.1280892637951</v>
      </c>
      <c r="L374" s="37">
        <f t="shared" si="56"/>
        <v>-3991523.0527999313</v>
      </c>
      <c r="M374" s="37">
        <f t="shared" si="57"/>
        <v>-4337863.1583321914</v>
      </c>
      <c r="N374" s="41">
        <f>'jan-apr'!M374</f>
        <v>-6024688.6453708624</v>
      </c>
      <c r="O374" s="41">
        <f t="shared" si="59"/>
        <v>1686825.487038671</v>
      </c>
      <c r="P374" s="4"/>
      <c r="Q374" s="4"/>
      <c r="R374" s="4"/>
    </row>
    <row r="375" spans="1:18" s="34" customFormat="1" x14ac:dyDescent="0.3">
      <c r="A375" s="33">
        <v>1848</v>
      </c>
      <c r="B375" s="34" t="s">
        <v>426</v>
      </c>
      <c r="C375" s="36">
        <v>22990</v>
      </c>
      <c r="D375" s="36">
        <v>2507</v>
      </c>
      <c r="E375" s="37">
        <f t="shared" si="51"/>
        <v>9170.3230953330676</v>
      </c>
      <c r="F375" s="38">
        <f t="shared" si="58"/>
        <v>0.71048966788240642</v>
      </c>
      <c r="G375" s="39">
        <f t="shared" si="52"/>
        <v>2242.033970347557</v>
      </c>
      <c r="H375" s="39">
        <f t="shared" si="53"/>
        <v>856.1065260958103</v>
      </c>
      <c r="I375" s="37">
        <f t="shared" si="54"/>
        <v>3098.1404964433673</v>
      </c>
      <c r="J375" s="40">
        <f t="shared" si="60"/>
        <v>-177.33748363146978</v>
      </c>
      <c r="K375" s="37">
        <f t="shared" si="55"/>
        <v>2920.8030128118976</v>
      </c>
      <c r="L375" s="37">
        <f t="shared" si="56"/>
        <v>7767038.2245835215</v>
      </c>
      <c r="M375" s="37">
        <f t="shared" si="57"/>
        <v>7322453.1531194272</v>
      </c>
      <c r="N375" s="41">
        <f>'jan-apr'!M375</f>
        <v>4369140.482655908</v>
      </c>
      <c r="O375" s="41">
        <f t="shared" si="59"/>
        <v>2953312.6704635192</v>
      </c>
      <c r="P375" s="4"/>
      <c r="Q375" s="4"/>
      <c r="R375" s="4"/>
    </row>
    <row r="376" spans="1:18" s="34" customFormat="1" x14ac:dyDescent="0.3">
      <c r="A376" s="33">
        <v>1849</v>
      </c>
      <c r="B376" s="34" t="s">
        <v>427</v>
      </c>
      <c r="C376" s="36">
        <v>22090</v>
      </c>
      <c r="D376" s="36">
        <v>1811</v>
      </c>
      <c r="E376" s="37">
        <f t="shared" si="51"/>
        <v>12197.680839315295</v>
      </c>
      <c r="F376" s="38">
        <f t="shared" si="58"/>
        <v>0.94504044387172759</v>
      </c>
      <c r="G376" s="39">
        <f t="shared" si="52"/>
        <v>425.61932395822078</v>
      </c>
      <c r="H376" s="39">
        <f t="shared" si="53"/>
        <v>0</v>
      </c>
      <c r="I376" s="37">
        <f t="shared" si="54"/>
        <v>425.61932395822078</v>
      </c>
      <c r="J376" s="40">
        <f t="shared" si="60"/>
        <v>-177.33748363146978</v>
      </c>
      <c r="K376" s="37">
        <f t="shared" si="55"/>
        <v>248.281840326751</v>
      </c>
      <c r="L376" s="37">
        <f t="shared" si="56"/>
        <v>770796.59568833781</v>
      </c>
      <c r="M376" s="37">
        <f t="shared" si="57"/>
        <v>449638.41283174604</v>
      </c>
      <c r="N376" s="41">
        <f>'jan-apr'!M376</f>
        <v>-895221.37059223466</v>
      </c>
      <c r="O376" s="41">
        <f t="shared" si="59"/>
        <v>1344859.7834239807</v>
      </c>
      <c r="P376" s="4"/>
      <c r="Q376" s="4"/>
      <c r="R376" s="4"/>
    </row>
    <row r="377" spans="1:18" s="34" customFormat="1" x14ac:dyDescent="0.3">
      <c r="A377" s="33">
        <v>1850</v>
      </c>
      <c r="B377" s="34" t="s">
        <v>428</v>
      </c>
      <c r="C377" s="36">
        <v>21642</v>
      </c>
      <c r="D377" s="36">
        <v>1996</v>
      </c>
      <c r="E377" s="37">
        <f t="shared" si="51"/>
        <v>10842.685370741483</v>
      </c>
      <c r="F377" s="38">
        <f t="shared" si="58"/>
        <v>0.84005937936167629</v>
      </c>
      <c r="G377" s="39">
        <f t="shared" si="52"/>
        <v>1238.6166051025079</v>
      </c>
      <c r="H377" s="39">
        <f t="shared" si="53"/>
        <v>270.77972970286498</v>
      </c>
      <c r="I377" s="37">
        <f t="shared" si="54"/>
        <v>1509.396334805373</v>
      </c>
      <c r="J377" s="40">
        <f t="shared" si="60"/>
        <v>-177.33748363146978</v>
      </c>
      <c r="K377" s="37">
        <f t="shared" si="55"/>
        <v>1332.0588511739033</v>
      </c>
      <c r="L377" s="37">
        <f t="shared" si="56"/>
        <v>3012755.0842715246</v>
      </c>
      <c r="M377" s="37">
        <f t="shared" si="57"/>
        <v>2658789.4669431113</v>
      </c>
      <c r="N377" s="41">
        <f>'jan-apr'!M377</f>
        <v>611240.27846377797</v>
      </c>
      <c r="O377" s="41">
        <f t="shared" si="59"/>
        <v>2047549.1884793332</v>
      </c>
      <c r="P377" s="4"/>
      <c r="Q377" s="4"/>
      <c r="R377" s="4"/>
    </row>
    <row r="378" spans="1:18" s="34" customFormat="1" x14ac:dyDescent="0.3">
      <c r="A378" s="33">
        <v>1851</v>
      </c>
      <c r="B378" s="34" t="s">
        <v>429</v>
      </c>
      <c r="C378" s="36">
        <v>23270</v>
      </c>
      <c r="D378" s="36">
        <v>2160</v>
      </c>
      <c r="E378" s="37">
        <f t="shared" si="51"/>
        <v>10773.148148148148</v>
      </c>
      <c r="F378" s="38">
        <f t="shared" si="58"/>
        <v>0.83467183983093207</v>
      </c>
      <c r="G378" s="39">
        <f t="shared" si="52"/>
        <v>1280.3389386585091</v>
      </c>
      <c r="H378" s="39">
        <f t="shared" si="53"/>
        <v>295.11775761053229</v>
      </c>
      <c r="I378" s="37">
        <f t="shared" si="54"/>
        <v>1575.4566962690415</v>
      </c>
      <c r="J378" s="40">
        <f t="shared" si="60"/>
        <v>-177.33748363146978</v>
      </c>
      <c r="K378" s="37">
        <f t="shared" si="55"/>
        <v>1398.1192126375718</v>
      </c>
      <c r="L378" s="37">
        <f t="shared" si="56"/>
        <v>3402986.4639411294</v>
      </c>
      <c r="M378" s="37">
        <f t="shared" si="57"/>
        <v>3019937.4992971551</v>
      </c>
      <c r="N378" s="41">
        <f>'jan-apr'!M378</f>
        <v>2424820.8984989082</v>
      </c>
      <c r="O378" s="41">
        <f t="shared" si="59"/>
        <v>595116.60079824692</v>
      </c>
      <c r="P378" s="4"/>
      <c r="Q378" s="4"/>
      <c r="R378" s="4"/>
    </row>
    <row r="379" spans="1:18" s="34" customFormat="1" x14ac:dyDescent="0.3">
      <c r="A379" s="33">
        <v>1852</v>
      </c>
      <c r="B379" s="34" t="s">
        <v>430</v>
      </c>
      <c r="C379" s="36">
        <v>11489</v>
      </c>
      <c r="D379" s="36">
        <v>1280</v>
      </c>
      <c r="E379" s="37">
        <f t="shared" si="51"/>
        <v>8975.78125</v>
      </c>
      <c r="F379" s="38">
        <f t="shared" si="58"/>
        <v>0.695417137760729</v>
      </c>
      <c r="G379" s="39">
        <f t="shared" si="52"/>
        <v>2358.7590775473977</v>
      </c>
      <c r="H379" s="39">
        <f t="shared" si="53"/>
        <v>924.19617196238403</v>
      </c>
      <c r="I379" s="37">
        <f t="shared" si="54"/>
        <v>3282.9552495097819</v>
      </c>
      <c r="J379" s="40">
        <f t="shared" si="60"/>
        <v>-177.33748363146978</v>
      </c>
      <c r="K379" s="37">
        <f t="shared" si="55"/>
        <v>3105.6177658783122</v>
      </c>
      <c r="L379" s="37">
        <f t="shared" si="56"/>
        <v>4202182.7193725212</v>
      </c>
      <c r="M379" s="37">
        <f t="shared" si="57"/>
        <v>3975190.7403242397</v>
      </c>
      <c r="N379" s="41">
        <f>'jan-apr'!M379</f>
        <v>2463669.7917030561</v>
      </c>
      <c r="O379" s="41">
        <f t="shared" si="59"/>
        <v>1511520.9486211836</v>
      </c>
      <c r="P379" s="4"/>
      <c r="Q379" s="4"/>
      <c r="R379" s="4"/>
    </row>
    <row r="380" spans="1:18" s="34" customFormat="1" x14ac:dyDescent="0.3">
      <c r="A380" s="33">
        <v>1853</v>
      </c>
      <c r="B380" s="34" t="s">
        <v>431</v>
      </c>
      <c r="C380" s="36">
        <v>12793</v>
      </c>
      <c r="D380" s="36">
        <v>1385</v>
      </c>
      <c r="E380" s="37">
        <f t="shared" si="51"/>
        <v>9236.8231046931414</v>
      </c>
      <c r="F380" s="38">
        <f t="shared" si="58"/>
        <v>0.71564189306283232</v>
      </c>
      <c r="G380" s="39">
        <f t="shared" si="52"/>
        <v>2202.1339647315131</v>
      </c>
      <c r="H380" s="39">
        <f t="shared" si="53"/>
        <v>832.83152281978448</v>
      </c>
      <c r="I380" s="37">
        <f t="shared" si="54"/>
        <v>3034.9654875512974</v>
      </c>
      <c r="J380" s="40">
        <f t="shared" si="60"/>
        <v>-177.33748363146978</v>
      </c>
      <c r="K380" s="37">
        <f t="shared" si="55"/>
        <v>2857.6280039198277</v>
      </c>
      <c r="L380" s="37">
        <f t="shared" si="56"/>
        <v>4203427.2002585465</v>
      </c>
      <c r="M380" s="37">
        <f t="shared" si="57"/>
        <v>3957814.7854289613</v>
      </c>
      <c r="N380" s="41">
        <f>'jan-apr'!M380</f>
        <v>2063337.8214911984</v>
      </c>
      <c r="O380" s="41">
        <f t="shared" si="59"/>
        <v>1894476.9639377629</v>
      </c>
      <c r="P380" s="4"/>
      <c r="Q380" s="4"/>
      <c r="R380" s="4"/>
    </row>
    <row r="381" spans="1:18" s="34" customFormat="1" x14ac:dyDescent="0.3">
      <c r="A381" s="33">
        <v>1854</v>
      </c>
      <c r="B381" s="34" t="s">
        <v>432</v>
      </c>
      <c r="C381" s="36">
        <v>22202</v>
      </c>
      <c r="D381" s="36">
        <v>2581</v>
      </c>
      <c r="E381" s="37">
        <f t="shared" si="51"/>
        <v>8602.0922123208056</v>
      </c>
      <c r="F381" s="38">
        <f t="shared" si="58"/>
        <v>0.66646480996247448</v>
      </c>
      <c r="G381" s="39">
        <f t="shared" si="52"/>
        <v>2582.9725001549145</v>
      </c>
      <c r="H381" s="39">
        <f t="shared" si="53"/>
        <v>1054.9873351501021</v>
      </c>
      <c r="I381" s="37">
        <f t="shared" si="54"/>
        <v>3637.9598353050169</v>
      </c>
      <c r="J381" s="40">
        <f t="shared" si="60"/>
        <v>-177.33748363146978</v>
      </c>
      <c r="K381" s="37">
        <f t="shared" si="55"/>
        <v>3460.6223516735472</v>
      </c>
      <c r="L381" s="37">
        <f t="shared" si="56"/>
        <v>9389574.3349222485</v>
      </c>
      <c r="M381" s="37">
        <f t="shared" si="57"/>
        <v>8931866.2896694262</v>
      </c>
      <c r="N381" s="41">
        <f>'jan-apr'!M381</f>
        <v>5360273.1893637413</v>
      </c>
      <c r="O381" s="41">
        <f t="shared" si="59"/>
        <v>3571593.1003056848</v>
      </c>
      <c r="P381" s="4"/>
      <c r="Q381" s="4"/>
      <c r="R381" s="4"/>
    </row>
    <row r="382" spans="1:18" s="34" customFormat="1" x14ac:dyDescent="0.3">
      <c r="A382" s="33">
        <v>1856</v>
      </c>
      <c r="B382" s="34" t="s">
        <v>433</v>
      </c>
      <c r="C382" s="36">
        <v>6068</v>
      </c>
      <c r="D382" s="36">
        <v>545</v>
      </c>
      <c r="E382" s="37">
        <f t="shared" si="51"/>
        <v>11133.944954128441</v>
      </c>
      <c r="F382" s="38">
        <f t="shared" si="58"/>
        <v>0.86262531542705678</v>
      </c>
      <c r="G382" s="39">
        <f t="shared" si="52"/>
        <v>1063.8608550703332</v>
      </c>
      <c r="H382" s="39">
        <f t="shared" si="53"/>
        <v>168.83887551742964</v>
      </c>
      <c r="I382" s="37">
        <f t="shared" si="54"/>
        <v>1232.6997305877628</v>
      </c>
      <c r="J382" s="40">
        <f t="shared" si="60"/>
        <v>-177.33748363146978</v>
      </c>
      <c r="K382" s="37">
        <f t="shared" si="55"/>
        <v>1055.3622469562931</v>
      </c>
      <c r="L382" s="37">
        <f t="shared" si="56"/>
        <v>671821.35317033075</v>
      </c>
      <c r="M382" s="37">
        <f t="shared" si="57"/>
        <v>575172.4245911797</v>
      </c>
      <c r="N382" s="41">
        <f>'jan-apr'!M382</f>
        <v>800043.58318606683</v>
      </c>
      <c r="O382" s="41">
        <f t="shared" si="59"/>
        <v>-224871.15859488712</v>
      </c>
      <c r="P382" s="4"/>
      <c r="Q382" s="4"/>
      <c r="R382" s="4"/>
    </row>
    <row r="383" spans="1:18" s="34" customFormat="1" x14ac:dyDescent="0.3">
      <c r="A383" s="33">
        <v>1857</v>
      </c>
      <c r="B383" s="34" t="s">
        <v>434</v>
      </c>
      <c r="C383" s="36">
        <v>8875</v>
      </c>
      <c r="D383" s="36">
        <v>780</v>
      </c>
      <c r="E383" s="37">
        <f t="shared" si="51"/>
        <v>11378.205128205129</v>
      </c>
      <c r="F383" s="38">
        <f t="shared" si="58"/>
        <v>0.88154987546191144</v>
      </c>
      <c r="G383" s="39">
        <f t="shared" si="52"/>
        <v>917.30475062432049</v>
      </c>
      <c r="H383" s="39">
        <f t="shared" si="53"/>
        <v>83.347814590588939</v>
      </c>
      <c r="I383" s="37">
        <f t="shared" si="54"/>
        <v>1000.6525652149094</v>
      </c>
      <c r="J383" s="40">
        <f t="shared" si="60"/>
        <v>-177.33748363146978</v>
      </c>
      <c r="K383" s="37">
        <f t="shared" si="55"/>
        <v>823.31508158343956</v>
      </c>
      <c r="L383" s="37">
        <f t="shared" si="56"/>
        <v>780509.00086762931</v>
      </c>
      <c r="M383" s="37">
        <f t="shared" si="57"/>
        <v>642185.76363508287</v>
      </c>
      <c r="N383" s="41">
        <f>'jan-apr'!M383</f>
        <v>415433.93556905002</v>
      </c>
      <c r="O383" s="41">
        <f t="shared" si="59"/>
        <v>226751.82806603285</v>
      </c>
      <c r="P383" s="4"/>
      <c r="Q383" s="4"/>
      <c r="R383" s="4"/>
    </row>
    <row r="384" spans="1:18" s="34" customFormat="1" x14ac:dyDescent="0.3">
      <c r="A384" s="33">
        <v>1859</v>
      </c>
      <c r="B384" s="34" t="s">
        <v>435</v>
      </c>
      <c r="C384" s="36">
        <v>12631</v>
      </c>
      <c r="D384" s="36">
        <v>1358</v>
      </c>
      <c r="E384" s="37">
        <f t="shared" si="51"/>
        <v>9301.1782032400588</v>
      </c>
      <c r="F384" s="38">
        <f t="shared" si="58"/>
        <v>0.72062793686061388</v>
      </c>
      <c r="G384" s="39">
        <f t="shared" si="52"/>
        <v>2163.5209056033623</v>
      </c>
      <c r="H384" s="39">
        <f t="shared" si="53"/>
        <v>810.30723832836338</v>
      </c>
      <c r="I384" s="37">
        <f t="shared" si="54"/>
        <v>2973.8281439317257</v>
      </c>
      <c r="J384" s="40">
        <f t="shared" si="60"/>
        <v>-177.33748363146978</v>
      </c>
      <c r="K384" s="37">
        <f t="shared" si="55"/>
        <v>2796.490660300256</v>
      </c>
      <c r="L384" s="37">
        <f t="shared" si="56"/>
        <v>4038458.6194592835</v>
      </c>
      <c r="M384" s="37">
        <f t="shared" si="57"/>
        <v>3797634.3166877478</v>
      </c>
      <c r="N384" s="41">
        <f>'jan-apr'!M384</f>
        <v>2625673.1852599606</v>
      </c>
      <c r="O384" s="41">
        <f t="shared" si="59"/>
        <v>1171961.1314277872</v>
      </c>
      <c r="P384" s="4"/>
      <c r="Q384" s="4"/>
      <c r="R384" s="4"/>
    </row>
    <row r="385" spans="1:18" s="34" customFormat="1" x14ac:dyDescent="0.3">
      <c r="A385" s="33">
        <v>1860</v>
      </c>
      <c r="B385" s="34" t="s">
        <v>436</v>
      </c>
      <c r="C385" s="36">
        <v>106316</v>
      </c>
      <c r="D385" s="36">
        <v>11140</v>
      </c>
      <c r="E385" s="37">
        <f t="shared" si="51"/>
        <v>9543.6265709156196</v>
      </c>
      <c r="F385" s="38">
        <f t="shared" si="58"/>
        <v>0.7394121234631672</v>
      </c>
      <c r="G385" s="39">
        <f t="shared" si="52"/>
        <v>2018.051884998026</v>
      </c>
      <c r="H385" s="39">
        <f t="shared" si="53"/>
        <v>725.4503096419171</v>
      </c>
      <c r="I385" s="37">
        <f t="shared" si="54"/>
        <v>2743.5021946399429</v>
      </c>
      <c r="J385" s="40">
        <f t="shared" si="60"/>
        <v>-177.33748363146978</v>
      </c>
      <c r="K385" s="37">
        <f t="shared" si="55"/>
        <v>2566.1647110084732</v>
      </c>
      <c r="L385" s="37">
        <f t="shared" si="56"/>
        <v>30562614.448288962</v>
      </c>
      <c r="M385" s="37">
        <f t="shared" si="57"/>
        <v>28587074.88063439</v>
      </c>
      <c r="N385" s="41">
        <f>'jan-apr'!M385</f>
        <v>18288412.874665659</v>
      </c>
      <c r="O385" s="41">
        <f t="shared" si="59"/>
        <v>10298662.005968731</v>
      </c>
      <c r="P385" s="4"/>
      <c r="Q385" s="4"/>
      <c r="R385" s="4"/>
    </row>
    <row r="386" spans="1:18" s="34" customFormat="1" x14ac:dyDescent="0.3">
      <c r="A386" s="33">
        <v>1865</v>
      </c>
      <c r="B386" s="34" t="s">
        <v>437</v>
      </c>
      <c r="C386" s="36">
        <v>94054</v>
      </c>
      <c r="D386" s="36">
        <v>9285</v>
      </c>
      <c r="E386" s="37">
        <f t="shared" si="51"/>
        <v>10129.671513193323</v>
      </c>
      <c r="F386" s="38">
        <f t="shared" si="58"/>
        <v>0.78481716231233845</v>
      </c>
      <c r="G386" s="39">
        <f t="shared" si="52"/>
        <v>1666.4249196314038</v>
      </c>
      <c r="H386" s="39">
        <f t="shared" si="53"/>
        <v>520.33457984472091</v>
      </c>
      <c r="I386" s="37">
        <f t="shared" si="54"/>
        <v>2186.7594994761248</v>
      </c>
      <c r="J386" s="40">
        <f t="shared" si="60"/>
        <v>-177.33748363146978</v>
      </c>
      <c r="K386" s="37">
        <f t="shared" si="55"/>
        <v>2009.4220158446551</v>
      </c>
      <c r="L386" s="37">
        <f t="shared" si="56"/>
        <v>20304061.952635817</v>
      </c>
      <c r="M386" s="37">
        <f t="shared" si="57"/>
        <v>18657483.417117622</v>
      </c>
      <c r="N386" s="41">
        <f>'jan-apr'!M386</f>
        <v>13310194.348408502</v>
      </c>
      <c r="O386" s="41">
        <f t="shared" si="59"/>
        <v>5347289.0687091202</v>
      </c>
      <c r="P386" s="4"/>
      <c r="Q386" s="4"/>
      <c r="R386" s="4"/>
    </row>
    <row r="387" spans="1:18" s="34" customFormat="1" x14ac:dyDescent="0.3">
      <c r="A387" s="33">
        <v>1866</v>
      </c>
      <c r="B387" s="34" t="s">
        <v>438</v>
      </c>
      <c r="C387" s="36">
        <v>80457</v>
      </c>
      <c r="D387" s="36">
        <v>8057</v>
      </c>
      <c r="E387" s="37">
        <f t="shared" si="51"/>
        <v>9985.9749286334863</v>
      </c>
      <c r="F387" s="38">
        <f t="shared" si="58"/>
        <v>0.77368397348372309</v>
      </c>
      <c r="G387" s="39">
        <f t="shared" si="52"/>
        <v>1752.6428703673059</v>
      </c>
      <c r="H387" s="39">
        <f t="shared" si="53"/>
        <v>570.62838444066381</v>
      </c>
      <c r="I387" s="37">
        <f t="shared" si="54"/>
        <v>2323.2712548079699</v>
      </c>
      <c r="J387" s="40">
        <f t="shared" si="60"/>
        <v>-177.33748363146978</v>
      </c>
      <c r="K387" s="37">
        <f t="shared" si="55"/>
        <v>2145.9337711765002</v>
      </c>
      <c r="L387" s="37">
        <f t="shared" si="56"/>
        <v>18718596.499987815</v>
      </c>
      <c r="M387" s="37">
        <f t="shared" si="57"/>
        <v>17289788.394369062</v>
      </c>
      <c r="N387" s="41">
        <f>'jan-apr'!M387</f>
        <v>9497543.4857433811</v>
      </c>
      <c r="O387" s="41">
        <f t="shared" si="59"/>
        <v>7792244.908625681</v>
      </c>
      <c r="P387" s="4"/>
      <c r="Q387" s="4"/>
      <c r="R387" s="4"/>
    </row>
    <row r="388" spans="1:18" s="34" customFormat="1" x14ac:dyDescent="0.3">
      <c r="A388" s="33">
        <v>1867</v>
      </c>
      <c r="B388" s="34" t="s">
        <v>194</v>
      </c>
      <c r="C388" s="36">
        <v>22000</v>
      </c>
      <c r="D388" s="36">
        <v>2642</v>
      </c>
      <c r="E388" s="37">
        <f t="shared" si="51"/>
        <v>8327.0249810749428</v>
      </c>
      <c r="F388" s="38">
        <f t="shared" si="58"/>
        <v>0.64515340972700574</v>
      </c>
      <c r="G388" s="39">
        <f t="shared" si="52"/>
        <v>2748.0128389024321</v>
      </c>
      <c r="H388" s="39">
        <f t="shared" si="53"/>
        <v>1151.260866086154</v>
      </c>
      <c r="I388" s="37">
        <f t="shared" si="54"/>
        <v>3899.2737049885864</v>
      </c>
      <c r="J388" s="40">
        <f t="shared" si="60"/>
        <v>-177.33748363146978</v>
      </c>
      <c r="K388" s="37">
        <f t="shared" si="55"/>
        <v>3721.9362213571167</v>
      </c>
      <c r="L388" s="37">
        <f t="shared" si="56"/>
        <v>10301881.128579846</v>
      </c>
      <c r="M388" s="37">
        <f t="shared" si="57"/>
        <v>9833355.4968255013</v>
      </c>
      <c r="N388" s="41">
        <f>'jan-apr'!M388</f>
        <v>6056663.6638120897</v>
      </c>
      <c r="O388" s="41">
        <f t="shared" si="59"/>
        <v>3776691.8330134116</v>
      </c>
      <c r="P388" s="4"/>
      <c r="Q388" s="4"/>
      <c r="R388" s="4"/>
    </row>
    <row r="389" spans="1:18" s="34" customFormat="1" x14ac:dyDescent="0.3">
      <c r="A389" s="33">
        <v>1868</v>
      </c>
      <c r="B389" s="34" t="s">
        <v>439</v>
      </c>
      <c r="C389" s="36">
        <v>46402</v>
      </c>
      <c r="D389" s="36">
        <v>4563</v>
      </c>
      <c r="E389" s="37">
        <f t="shared" si="51"/>
        <v>10169.186938417708</v>
      </c>
      <c r="F389" s="38">
        <f t="shared" si="58"/>
        <v>0.78787870126271553</v>
      </c>
      <c r="G389" s="39">
        <f t="shared" si="52"/>
        <v>1642.7156644967729</v>
      </c>
      <c r="H389" s="39">
        <f t="shared" si="53"/>
        <v>506.50418101618624</v>
      </c>
      <c r="I389" s="37">
        <f t="shared" si="54"/>
        <v>2149.2198455129592</v>
      </c>
      <c r="J389" s="40">
        <f t="shared" si="60"/>
        <v>-177.33748363146978</v>
      </c>
      <c r="K389" s="37">
        <f t="shared" si="55"/>
        <v>1971.8823618814895</v>
      </c>
      <c r="L389" s="37">
        <f t="shared" si="56"/>
        <v>9806890.155075632</v>
      </c>
      <c r="M389" s="37">
        <f t="shared" si="57"/>
        <v>8997699.2172652371</v>
      </c>
      <c r="N389" s="41">
        <f>'jan-apr'!M389</f>
        <v>5432573.5230789445</v>
      </c>
      <c r="O389" s="41">
        <f t="shared" si="59"/>
        <v>3565125.6941862926</v>
      </c>
      <c r="P389" s="4"/>
      <c r="Q389" s="4"/>
      <c r="R389" s="4"/>
    </row>
    <row r="390" spans="1:18" s="34" customFormat="1" x14ac:dyDescent="0.3">
      <c r="A390" s="33">
        <v>1870</v>
      </c>
      <c r="B390" s="34" t="s">
        <v>440</v>
      </c>
      <c r="C390" s="36">
        <v>103019</v>
      </c>
      <c r="D390" s="36">
        <v>10166</v>
      </c>
      <c r="E390" s="37">
        <f t="shared" si="51"/>
        <v>10133.680897108006</v>
      </c>
      <c r="F390" s="38">
        <f t="shared" si="58"/>
        <v>0.78512779758836326</v>
      </c>
      <c r="G390" s="39">
        <f t="shared" si="52"/>
        <v>1664.0192892825939</v>
      </c>
      <c r="H390" s="39">
        <f t="shared" si="53"/>
        <v>518.93129547458182</v>
      </c>
      <c r="I390" s="37">
        <f t="shared" si="54"/>
        <v>2182.9505847571759</v>
      </c>
      <c r="J390" s="40">
        <f t="shared" si="60"/>
        <v>-177.33748363146978</v>
      </c>
      <c r="K390" s="37">
        <f t="shared" si="55"/>
        <v>2005.6131011257062</v>
      </c>
      <c r="L390" s="37">
        <f t="shared" si="56"/>
        <v>22191875.644641452</v>
      </c>
      <c r="M390" s="37">
        <f t="shared" si="57"/>
        <v>20389062.786043931</v>
      </c>
      <c r="N390" s="41">
        <f>'jan-apr'!M390</f>
        <v>11606525.626916623</v>
      </c>
      <c r="O390" s="41">
        <f t="shared" si="59"/>
        <v>8782537.1591273081</v>
      </c>
      <c r="P390" s="4"/>
      <c r="Q390" s="4"/>
      <c r="R390" s="4"/>
    </row>
    <row r="391" spans="1:18" s="34" customFormat="1" x14ac:dyDescent="0.3">
      <c r="A391" s="33">
        <v>1871</v>
      </c>
      <c r="B391" s="34" t="s">
        <v>441</v>
      </c>
      <c r="C391" s="36">
        <v>50846</v>
      </c>
      <c r="D391" s="36">
        <v>4991</v>
      </c>
      <c r="E391" s="37">
        <f t="shared" si="51"/>
        <v>10187.537567621719</v>
      </c>
      <c r="F391" s="38">
        <f t="shared" si="58"/>
        <v>0.78930045405299909</v>
      </c>
      <c r="G391" s="39">
        <f t="shared" si="52"/>
        <v>1631.7052869743663</v>
      </c>
      <c r="H391" s="39">
        <f t="shared" si="53"/>
        <v>500.08146079478234</v>
      </c>
      <c r="I391" s="37">
        <f t="shared" si="54"/>
        <v>2131.7867477691489</v>
      </c>
      <c r="J391" s="40">
        <f t="shared" si="60"/>
        <v>-177.33748363146978</v>
      </c>
      <c r="K391" s="37">
        <f t="shared" si="55"/>
        <v>1954.4492641376792</v>
      </c>
      <c r="L391" s="37">
        <f t="shared" si="56"/>
        <v>10639747.658115823</v>
      </c>
      <c r="M391" s="37">
        <f t="shared" si="57"/>
        <v>9754656.2773111574</v>
      </c>
      <c r="N391" s="41">
        <f>'jan-apr'!M391</f>
        <v>5911237.0159296496</v>
      </c>
      <c r="O391" s="41">
        <f t="shared" si="59"/>
        <v>3843419.2613815079</v>
      </c>
      <c r="P391" s="4"/>
      <c r="Q391" s="4"/>
      <c r="R391" s="4"/>
    </row>
    <row r="392" spans="1:18" s="34" customFormat="1" x14ac:dyDescent="0.3">
      <c r="A392" s="33">
        <v>1874</v>
      </c>
      <c r="B392" s="34" t="s">
        <v>442</v>
      </c>
      <c r="C392" s="36">
        <v>11633</v>
      </c>
      <c r="D392" s="36">
        <v>1070</v>
      </c>
      <c r="E392" s="37">
        <f t="shared" ref="E392:E435" si="61">(C392*1000)/D392</f>
        <v>10871.962616822429</v>
      </c>
      <c r="F392" s="38">
        <f t="shared" si="58"/>
        <v>0.84232769429761889</v>
      </c>
      <c r="G392" s="39">
        <f t="shared" ref="G392:G435" si="62">(E$437-E392)*0.6</f>
        <v>1221.05025745394</v>
      </c>
      <c r="H392" s="39">
        <f t="shared" ref="H392:H435" si="63">IF(E392&gt;=E$437*0.9,0,IF(E392&lt;0.9*E$437,(E$437*0.9-E392)*0.35))</f>
        <v>260.53269357453371</v>
      </c>
      <c r="I392" s="37">
        <f t="shared" ref="I392:I435" si="64">G392+H392</f>
        <v>1481.5829510284739</v>
      </c>
      <c r="J392" s="40">
        <f t="shared" si="60"/>
        <v>-177.33748363146978</v>
      </c>
      <c r="K392" s="37">
        <f t="shared" ref="K392:K435" si="65">I392+J392</f>
        <v>1304.2454673970042</v>
      </c>
      <c r="L392" s="37">
        <f t="shared" ref="L392:L435" si="66">(I392*D392)</f>
        <v>1585293.757600467</v>
      </c>
      <c r="M392" s="37">
        <f t="shared" ref="M392:M435" si="67">(K392*D392)</f>
        <v>1395542.6501147945</v>
      </c>
      <c r="N392" s="41">
        <f>'jan-apr'!M392</f>
        <v>583433.73212677334</v>
      </c>
      <c r="O392" s="41">
        <f t="shared" si="59"/>
        <v>812108.91798802116</v>
      </c>
      <c r="P392" s="4"/>
      <c r="Q392" s="4"/>
      <c r="R392" s="4"/>
    </row>
    <row r="393" spans="1:18" s="34" customFormat="1" x14ac:dyDescent="0.3">
      <c r="A393" s="33">
        <v>1902</v>
      </c>
      <c r="B393" s="34" t="s">
        <v>443</v>
      </c>
      <c r="C393" s="36">
        <v>904446</v>
      </c>
      <c r="D393" s="36">
        <v>72681</v>
      </c>
      <c r="E393" s="37">
        <f t="shared" si="61"/>
        <v>12444.050026829571</v>
      </c>
      <c r="F393" s="38">
        <f t="shared" ref="F393:F435" si="68">IF(ISNUMBER(C393),E393/E$437,"")</f>
        <v>0.96412840406612443</v>
      </c>
      <c r="G393" s="39">
        <f t="shared" si="62"/>
        <v>277.79781144965528</v>
      </c>
      <c r="H393" s="39">
        <f t="shared" si="63"/>
        <v>0</v>
      </c>
      <c r="I393" s="37">
        <f t="shared" si="64"/>
        <v>277.79781144965528</v>
      </c>
      <c r="J393" s="40">
        <f t="shared" si="60"/>
        <v>-177.33748363146978</v>
      </c>
      <c r="K393" s="37">
        <f t="shared" si="65"/>
        <v>100.4603278181855</v>
      </c>
      <c r="L393" s="37">
        <f t="shared" si="66"/>
        <v>20190622.733972397</v>
      </c>
      <c r="M393" s="37">
        <f t="shared" si="67"/>
        <v>7301557.0861535408</v>
      </c>
      <c r="N393" s="41">
        <f>'jan-apr'!M393</f>
        <v>5554481.7029187651</v>
      </c>
      <c r="O393" s="41">
        <f t="shared" ref="O393:O437" si="69">M393-N393</f>
        <v>1747075.3832347756</v>
      </c>
      <c r="P393" s="4"/>
      <c r="Q393" s="4"/>
      <c r="R393" s="4"/>
    </row>
    <row r="394" spans="1:18" s="34" customFormat="1" x14ac:dyDescent="0.3">
      <c r="A394" s="33">
        <v>1903</v>
      </c>
      <c r="B394" s="34" t="s">
        <v>444</v>
      </c>
      <c r="C394" s="36">
        <v>275038</v>
      </c>
      <c r="D394" s="36">
        <v>24676</v>
      </c>
      <c r="E394" s="37">
        <f t="shared" si="61"/>
        <v>11145.971794456153</v>
      </c>
      <c r="F394" s="38">
        <f t="shared" si="68"/>
        <v>0.8635571196504499</v>
      </c>
      <c r="G394" s="39">
        <f t="shared" si="62"/>
        <v>1056.6447508737062</v>
      </c>
      <c r="H394" s="39">
        <f t="shared" si="63"/>
        <v>164.62948140273065</v>
      </c>
      <c r="I394" s="37">
        <f t="shared" si="64"/>
        <v>1221.2742322764368</v>
      </c>
      <c r="J394" s="40">
        <f t="shared" ref="J394:J435" si="70">I$439</f>
        <v>-177.33748363146978</v>
      </c>
      <c r="K394" s="37">
        <f t="shared" si="65"/>
        <v>1043.9367486449671</v>
      </c>
      <c r="L394" s="37">
        <f t="shared" si="66"/>
        <v>30136162.955653355</v>
      </c>
      <c r="M394" s="37">
        <f t="shared" si="67"/>
        <v>25760183.209563207</v>
      </c>
      <c r="N394" s="41">
        <f>'jan-apr'!M394</f>
        <v>15180117.171925496</v>
      </c>
      <c r="O394" s="41">
        <f t="shared" si="69"/>
        <v>10580066.037637711</v>
      </c>
      <c r="P394" s="4"/>
      <c r="Q394" s="4"/>
      <c r="R394" s="4"/>
    </row>
    <row r="395" spans="1:18" s="34" customFormat="1" x14ac:dyDescent="0.3">
      <c r="A395" s="33">
        <v>1911</v>
      </c>
      <c r="B395" s="34" t="s">
        <v>445</v>
      </c>
      <c r="C395" s="36">
        <v>27242</v>
      </c>
      <c r="D395" s="36">
        <v>3076</v>
      </c>
      <c r="E395" s="37">
        <f t="shared" si="61"/>
        <v>8856.3068920676196</v>
      </c>
      <c r="F395" s="38">
        <f t="shared" si="68"/>
        <v>0.68616061582519983</v>
      </c>
      <c r="G395" s="39">
        <f t="shared" si="62"/>
        <v>2430.4436923068261</v>
      </c>
      <c r="H395" s="39">
        <f t="shared" si="63"/>
        <v>966.01219723871714</v>
      </c>
      <c r="I395" s="37">
        <f t="shared" si="64"/>
        <v>3396.455889545543</v>
      </c>
      <c r="J395" s="40">
        <f t="shared" si="70"/>
        <v>-177.33748363146978</v>
      </c>
      <c r="K395" s="37">
        <f t="shared" si="65"/>
        <v>3219.1184059140733</v>
      </c>
      <c r="L395" s="37">
        <f t="shared" si="66"/>
        <v>10447498.316242089</v>
      </c>
      <c r="M395" s="37">
        <f t="shared" si="67"/>
        <v>9902008.2165916897</v>
      </c>
      <c r="N395" s="41">
        <f>'jan-apr'!M395</f>
        <v>6098658.1869364064</v>
      </c>
      <c r="O395" s="41">
        <f t="shared" si="69"/>
        <v>3803350.0296552833</v>
      </c>
      <c r="P395" s="4"/>
      <c r="Q395" s="4"/>
      <c r="R395" s="4"/>
    </row>
    <row r="396" spans="1:18" s="34" customFormat="1" x14ac:dyDescent="0.3">
      <c r="A396" s="33">
        <v>1913</v>
      </c>
      <c r="B396" s="34" t="s">
        <v>446</v>
      </c>
      <c r="C396" s="36">
        <v>29123</v>
      </c>
      <c r="D396" s="36">
        <v>2988</v>
      </c>
      <c r="E396" s="37">
        <f t="shared" si="61"/>
        <v>9746.6532797858108</v>
      </c>
      <c r="F396" s="38">
        <f t="shared" si="68"/>
        <v>0.75514203586176643</v>
      </c>
      <c r="G396" s="39">
        <f t="shared" si="62"/>
        <v>1896.2358596759113</v>
      </c>
      <c r="H396" s="39">
        <f t="shared" si="63"/>
        <v>654.39096153735022</v>
      </c>
      <c r="I396" s="37">
        <f t="shared" si="64"/>
        <v>2550.6268212132618</v>
      </c>
      <c r="J396" s="40">
        <f t="shared" si="70"/>
        <v>-177.33748363146978</v>
      </c>
      <c r="K396" s="37">
        <f t="shared" si="65"/>
        <v>2373.2893375817921</v>
      </c>
      <c r="L396" s="37">
        <f t="shared" si="66"/>
        <v>7621272.9417852266</v>
      </c>
      <c r="M396" s="37">
        <f t="shared" si="67"/>
        <v>7091388.5406943951</v>
      </c>
      <c r="N396" s="41">
        <f>'jan-apr'!M396</f>
        <v>3950603.0762568223</v>
      </c>
      <c r="O396" s="41">
        <f t="shared" si="69"/>
        <v>3140785.4644375728</v>
      </c>
      <c r="P396" s="4"/>
      <c r="Q396" s="4"/>
      <c r="R396" s="4"/>
    </row>
    <row r="397" spans="1:18" s="34" customFormat="1" x14ac:dyDescent="0.3">
      <c r="A397" s="33">
        <v>1917</v>
      </c>
      <c r="B397" s="34" t="s">
        <v>447</v>
      </c>
      <c r="C397" s="36">
        <v>12531</v>
      </c>
      <c r="D397" s="36">
        <v>1410</v>
      </c>
      <c r="E397" s="37">
        <f t="shared" si="61"/>
        <v>8887.2340425531911</v>
      </c>
      <c r="F397" s="38">
        <f t="shared" si="68"/>
        <v>0.68855676050283121</v>
      </c>
      <c r="G397" s="39">
        <f t="shared" si="62"/>
        <v>2411.8874020154831</v>
      </c>
      <c r="H397" s="39">
        <f t="shared" si="63"/>
        <v>955.18769456876714</v>
      </c>
      <c r="I397" s="37">
        <f t="shared" si="64"/>
        <v>3367.0750965842503</v>
      </c>
      <c r="J397" s="40">
        <f t="shared" si="70"/>
        <v>-177.33748363146978</v>
      </c>
      <c r="K397" s="37">
        <f t="shared" si="65"/>
        <v>3189.7376129527806</v>
      </c>
      <c r="L397" s="37">
        <f t="shared" si="66"/>
        <v>4747575.8861837927</v>
      </c>
      <c r="M397" s="37">
        <f t="shared" si="67"/>
        <v>4497530.0342634209</v>
      </c>
      <c r="N397" s="41">
        <f>'jan-apr'!M397</f>
        <v>2398642.114297898</v>
      </c>
      <c r="O397" s="41">
        <f t="shared" si="69"/>
        <v>2098887.9199655228</v>
      </c>
      <c r="P397" s="4"/>
      <c r="Q397" s="4"/>
      <c r="R397" s="4"/>
    </row>
    <row r="398" spans="1:18" s="34" customFormat="1" x14ac:dyDescent="0.3">
      <c r="A398" s="33">
        <v>1919</v>
      </c>
      <c r="B398" s="34" t="s">
        <v>448</v>
      </c>
      <c r="C398" s="36">
        <v>9443</v>
      </c>
      <c r="D398" s="36">
        <v>1137</v>
      </c>
      <c r="E398" s="37">
        <f t="shared" si="61"/>
        <v>8305.1890941072998</v>
      </c>
      <c r="F398" s="38">
        <f t="shared" si="68"/>
        <v>0.64346162941367591</v>
      </c>
      <c r="G398" s="39">
        <f t="shared" si="62"/>
        <v>2761.1143710830179</v>
      </c>
      <c r="H398" s="39">
        <f t="shared" si="63"/>
        <v>1158.903426524829</v>
      </c>
      <c r="I398" s="37">
        <f t="shared" si="64"/>
        <v>3920.0177976078467</v>
      </c>
      <c r="J398" s="40">
        <f t="shared" si="70"/>
        <v>-177.33748363146978</v>
      </c>
      <c r="K398" s="37">
        <f t="shared" si="65"/>
        <v>3742.680313976377</v>
      </c>
      <c r="L398" s="37">
        <f t="shared" si="66"/>
        <v>4457060.2358801216</v>
      </c>
      <c r="M398" s="37">
        <f t="shared" si="67"/>
        <v>4255427.5169911403</v>
      </c>
      <c r="N398" s="41">
        <f>'jan-apr'!M398</f>
        <v>2445805.2368487311</v>
      </c>
      <c r="O398" s="41">
        <f t="shared" si="69"/>
        <v>1809622.2801424093</v>
      </c>
      <c r="P398" s="4"/>
      <c r="Q398" s="4"/>
      <c r="R398" s="4"/>
    </row>
    <row r="399" spans="1:18" s="34" customFormat="1" x14ac:dyDescent="0.3">
      <c r="A399" s="33">
        <v>1920</v>
      </c>
      <c r="B399" s="34" t="s">
        <v>449</v>
      </c>
      <c r="C399" s="36">
        <v>7780</v>
      </c>
      <c r="D399" s="36">
        <v>1008</v>
      </c>
      <c r="E399" s="37">
        <f t="shared" si="61"/>
        <v>7718.2539682539682</v>
      </c>
      <c r="F399" s="38">
        <f t="shared" si="68"/>
        <v>0.59798762175867015</v>
      </c>
      <c r="G399" s="39">
        <f t="shared" si="62"/>
        <v>3113.275446595017</v>
      </c>
      <c r="H399" s="39">
        <f t="shared" si="63"/>
        <v>1364.330720573495</v>
      </c>
      <c r="I399" s="37">
        <f t="shared" si="64"/>
        <v>4477.606167168512</v>
      </c>
      <c r="J399" s="40">
        <f t="shared" si="70"/>
        <v>-177.33748363146978</v>
      </c>
      <c r="K399" s="37">
        <f t="shared" si="65"/>
        <v>4300.2686835370423</v>
      </c>
      <c r="L399" s="37">
        <f t="shared" si="66"/>
        <v>4513427.0165058598</v>
      </c>
      <c r="M399" s="37">
        <f t="shared" si="67"/>
        <v>4334670.8330053389</v>
      </c>
      <c r="N399" s="41">
        <f>'jan-apr'!M399</f>
        <v>2689013.0859661568</v>
      </c>
      <c r="O399" s="41">
        <f t="shared" si="69"/>
        <v>1645657.7470391821</v>
      </c>
      <c r="P399" s="4"/>
      <c r="Q399" s="4"/>
      <c r="R399" s="4"/>
    </row>
    <row r="400" spans="1:18" s="34" customFormat="1" x14ac:dyDescent="0.3">
      <c r="A400" s="33">
        <v>1922</v>
      </c>
      <c r="B400" s="34" t="s">
        <v>450</v>
      </c>
      <c r="C400" s="36">
        <v>55221</v>
      </c>
      <c r="D400" s="36">
        <v>4078</v>
      </c>
      <c r="E400" s="37">
        <f t="shared" si="61"/>
        <v>13541.196665031879</v>
      </c>
      <c r="F400" s="38">
        <f t="shared" si="68"/>
        <v>1.049132099409352</v>
      </c>
      <c r="G400" s="39">
        <f t="shared" si="62"/>
        <v>-380.49017147172964</v>
      </c>
      <c r="H400" s="39">
        <f t="shared" si="63"/>
        <v>0</v>
      </c>
      <c r="I400" s="37">
        <f t="shared" si="64"/>
        <v>-380.49017147172964</v>
      </c>
      <c r="J400" s="40">
        <f t="shared" si="70"/>
        <v>-177.33748363146978</v>
      </c>
      <c r="K400" s="37">
        <f t="shared" si="65"/>
        <v>-557.82765510319939</v>
      </c>
      <c r="L400" s="37">
        <f t="shared" si="66"/>
        <v>-1551638.9192617135</v>
      </c>
      <c r="M400" s="37">
        <f t="shared" si="67"/>
        <v>-2274821.1775108473</v>
      </c>
      <c r="N400" s="41">
        <f>'jan-apr'!M400</f>
        <v>-3299861.5954031651</v>
      </c>
      <c r="O400" s="41">
        <f t="shared" si="69"/>
        <v>1025040.4178923178</v>
      </c>
      <c r="P400" s="4"/>
      <c r="Q400" s="4"/>
      <c r="R400" s="4"/>
    </row>
    <row r="401" spans="1:18" s="34" customFormat="1" x14ac:dyDescent="0.3">
      <c r="A401" s="33">
        <v>1923</v>
      </c>
      <c r="B401" s="34" t="s">
        <v>451</v>
      </c>
      <c r="C401" s="36">
        <v>19712</v>
      </c>
      <c r="D401" s="36">
        <v>2219</v>
      </c>
      <c r="E401" s="37">
        <f t="shared" si="61"/>
        <v>8883.2807570977911</v>
      </c>
      <c r="F401" s="38">
        <f t="shared" si="68"/>
        <v>0.68825047157047281</v>
      </c>
      <c r="G401" s="39">
        <f t="shared" si="62"/>
        <v>2414.2593732887231</v>
      </c>
      <c r="H401" s="39">
        <f t="shared" si="63"/>
        <v>956.57134447815713</v>
      </c>
      <c r="I401" s="37">
        <f t="shared" si="64"/>
        <v>3370.8307177668803</v>
      </c>
      <c r="J401" s="40">
        <f t="shared" si="70"/>
        <v>-177.33748363146978</v>
      </c>
      <c r="K401" s="37">
        <f t="shared" si="65"/>
        <v>3193.4932341354106</v>
      </c>
      <c r="L401" s="37">
        <f t="shared" si="66"/>
        <v>7479873.3627247075</v>
      </c>
      <c r="M401" s="37">
        <f t="shared" si="67"/>
        <v>7086361.4865464764</v>
      </c>
      <c r="N401" s="41">
        <f>'jan-apr'!M401</f>
        <v>4222151.0295227207</v>
      </c>
      <c r="O401" s="41">
        <f t="shared" si="69"/>
        <v>2864210.4570237556</v>
      </c>
      <c r="P401" s="4"/>
      <c r="Q401" s="4"/>
      <c r="R401" s="4"/>
    </row>
    <row r="402" spans="1:18" s="34" customFormat="1" x14ac:dyDescent="0.3">
      <c r="A402" s="33">
        <v>1924</v>
      </c>
      <c r="B402" s="34" t="s">
        <v>452</v>
      </c>
      <c r="C402" s="36">
        <v>80109</v>
      </c>
      <c r="D402" s="36">
        <v>6693</v>
      </c>
      <c r="E402" s="37">
        <f t="shared" si="61"/>
        <v>11969.072164948453</v>
      </c>
      <c r="F402" s="38">
        <f t="shared" si="68"/>
        <v>0.92732851601080024</v>
      </c>
      <c r="G402" s="39">
        <f t="shared" si="62"/>
        <v>562.78452857832599</v>
      </c>
      <c r="H402" s="39">
        <f t="shared" si="63"/>
        <v>0</v>
      </c>
      <c r="I402" s="37">
        <f t="shared" si="64"/>
        <v>562.78452857832599</v>
      </c>
      <c r="J402" s="40">
        <f t="shared" si="70"/>
        <v>-177.33748363146978</v>
      </c>
      <c r="K402" s="37">
        <f t="shared" si="65"/>
        <v>385.44704494685618</v>
      </c>
      <c r="L402" s="37">
        <f t="shared" si="66"/>
        <v>3766716.849774736</v>
      </c>
      <c r="M402" s="37">
        <f t="shared" si="67"/>
        <v>2579797.0718293083</v>
      </c>
      <c r="N402" s="41">
        <f>'jan-apr'!M402</f>
        <v>1239420.6331453219</v>
      </c>
      <c r="O402" s="41">
        <f t="shared" si="69"/>
        <v>1340376.4386839864</v>
      </c>
      <c r="P402" s="4"/>
      <c r="Q402" s="4"/>
      <c r="R402" s="4"/>
    </row>
    <row r="403" spans="1:18" s="34" customFormat="1" x14ac:dyDescent="0.3">
      <c r="A403" s="33">
        <v>1925</v>
      </c>
      <c r="B403" s="34" t="s">
        <v>453</v>
      </c>
      <c r="C403" s="36">
        <v>34387</v>
      </c>
      <c r="D403" s="36">
        <v>3451</v>
      </c>
      <c r="E403" s="37">
        <f t="shared" si="61"/>
        <v>9964.3581570559254</v>
      </c>
      <c r="F403" s="38">
        <f t="shared" si="68"/>
        <v>0.77200916958650301</v>
      </c>
      <c r="G403" s="39">
        <f t="shared" si="62"/>
        <v>1765.6129333138426</v>
      </c>
      <c r="H403" s="39">
        <f t="shared" si="63"/>
        <v>578.19425449281016</v>
      </c>
      <c r="I403" s="37">
        <f t="shared" si="64"/>
        <v>2343.807187806653</v>
      </c>
      <c r="J403" s="40">
        <f t="shared" si="70"/>
        <v>-177.33748363146978</v>
      </c>
      <c r="K403" s="37">
        <f t="shared" si="65"/>
        <v>2166.4697041751833</v>
      </c>
      <c r="L403" s="37">
        <f t="shared" si="66"/>
        <v>8088478.6051207595</v>
      </c>
      <c r="M403" s="37">
        <f t="shared" si="67"/>
        <v>7476486.9491085578</v>
      </c>
      <c r="N403" s="41">
        <f>'jan-apr'!M403</f>
        <v>4239772.5790369138</v>
      </c>
      <c r="O403" s="41">
        <f t="shared" si="69"/>
        <v>3236714.370071644</v>
      </c>
      <c r="P403" s="4"/>
      <c r="Q403" s="4"/>
      <c r="R403" s="4"/>
    </row>
    <row r="404" spans="1:18" s="34" customFormat="1" x14ac:dyDescent="0.3">
      <c r="A404" s="33">
        <v>1926</v>
      </c>
      <c r="B404" s="34" t="s">
        <v>454</v>
      </c>
      <c r="C404" s="36">
        <v>10080</v>
      </c>
      <c r="D404" s="36">
        <v>1154</v>
      </c>
      <c r="E404" s="37">
        <f t="shared" si="61"/>
        <v>8734.8353552859626</v>
      </c>
      <c r="F404" s="38">
        <f t="shared" si="68"/>
        <v>0.67674935834517858</v>
      </c>
      <c r="G404" s="39">
        <f t="shared" si="62"/>
        <v>2503.3266143758201</v>
      </c>
      <c r="H404" s="39">
        <f t="shared" si="63"/>
        <v>1008.527235112297</v>
      </c>
      <c r="I404" s="37">
        <f t="shared" si="64"/>
        <v>3511.8538494881172</v>
      </c>
      <c r="J404" s="40">
        <f t="shared" si="70"/>
        <v>-177.33748363146978</v>
      </c>
      <c r="K404" s="37">
        <f t="shared" si="65"/>
        <v>3334.5163658566476</v>
      </c>
      <c r="L404" s="37">
        <f t="shared" si="66"/>
        <v>4052679.3423092873</v>
      </c>
      <c r="M404" s="37">
        <f t="shared" si="67"/>
        <v>3848031.8861985714</v>
      </c>
      <c r="N404" s="41">
        <f>'jan-apr'!M404</f>
        <v>2226818.1559572862</v>
      </c>
      <c r="O404" s="41">
        <f t="shared" si="69"/>
        <v>1621213.7302412852</v>
      </c>
      <c r="P404" s="4"/>
      <c r="Q404" s="4"/>
      <c r="R404" s="4"/>
    </row>
    <row r="405" spans="1:18" s="34" customFormat="1" x14ac:dyDescent="0.3">
      <c r="A405" s="33">
        <v>1927</v>
      </c>
      <c r="B405" s="34" t="s">
        <v>455</v>
      </c>
      <c r="C405" s="36">
        <v>13103</v>
      </c>
      <c r="D405" s="36">
        <v>1544</v>
      </c>
      <c r="E405" s="37">
        <f t="shared" si="61"/>
        <v>8486.3989637305694</v>
      </c>
      <c r="F405" s="38">
        <f t="shared" si="68"/>
        <v>0.65750123726033649</v>
      </c>
      <c r="G405" s="39">
        <f t="shared" si="62"/>
        <v>2652.3884493090559</v>
      </c>
      <c r="H405" s="39">
        <f t="shared" si="63"/>
        <v>1095.4799721566847</v>
      </c>
      <c r="I405" s="37">
        <f t="shared" si="64"/>
        <v>3747.8684214657405</v>
      </c>
      <c r="J405" s="40">
        <f t="shared" si="70"/>
        <v>-177.33748363146978</v>
      </c>
      <c r="K405" s="37">
        <f t="shared" si="65"/>
        <v>3570.5309378342708</v>
      </c>
      <c r="L405" s="37">
        <f t="shared" si="66"/>
        <v>5786708.8427431034</v>
      </c>
      <c r="M405" s="37">
        <f t="shared" si="67"/>
        <v>5512899.7680161139</v>
      </c>
      <c r="N405" s="41">
        <f>'jan-apr'!M405</f>
        <v>3001685.1237418121</v>
      </c>
      <c r="O405" s="41">
        <f t="shared" si="69"/>
        <v>2511214.6442743018</v>
      </c>
      <c r="P405" s="4"/>
      <c r="Q405" s="4"/>
      <c r="R405" s="4"/>
    </row>
    <row r="406" spans="1:18" s="34" customFormat="1" x14ac:dyDescent="0.3">
      <c r="A406" s="33">
        <v>1928</v>
      </c>
      <c r="B406" s="34" t="s">
        <v>456</v>
      </c>
      <c r="C406" s="36">
        <v>7672</v>
      </c>
      <c r="D406" s="36">
        <v>884</v>
      </c>
      <c r="E406" s="37">
        <f t="shared" si="61"/>
        <v>8678.7330316742082</v>
      </c>
      <c r="F406" s="38">
        <f t="shared" si="68"/>
        <v>0.67240271528190065</v>
      </c>
      <c r="G406" s="39">
        <f t="shared" si="62"/>
        <v>2536.9880085428726</v>
      </c>
      <c r="H406" s="39">
        <f t="shared" si="63"/>
        <v>1028.1630483764111</v>
      </c>
      <c r="I406" s="37">
        <f t="shared" si="64"/>
        <v>3565.1510569192837</v>
      </c>
      <c r="J406" s="40">
        <f t="shared" si="70"/>
        <v>-177.33748363146978</v>
      </c>
      <c r="K406" s="37">
        <f t="shared" si="65"/>
        <v>3387.8135732878141</v>
      </c>
      <c r="L406" s="37">
        <f t="shared" si="66"/>
        <v>3151593.5343166469</v>
      </c>
      <c r="M406" s="37">
        <f t="shared" si="67"/>
        <v>2994827.1987864277</v>
      </c>
      <c r="N406" s="41">
        <f>'jan-apr'!M406</f>
        <v>1488021.7936449235</v>
      </c>
      <c r="O406" s="41">
        <f t="shared" si="69"/>
        <v>1506805.4051415042</v>
      </c>
      <c r="P406" s="4"/>
      <c r="Q406" s="4"/>
      <c r="R406" s="4"/>
    </row>
    <row r="407" spans="1:18" s="34" customFormat="1" x14ac:dyDescent="0.3">
      <c r="A407" s="33">
        <v>1929</v>
      </c>
      <c r="B407" s="34" t="s">
        <v>457</v>
      </c>
      <c r="C407" s="36">
        <v>10208</v>
      </c>
      <c r="D407" s="36">
        <v>905</v>
      </c>
      <c r="E407" s="37">
        <f t="shared" si="61"/>
        <v>11279.558011049723</v>
      </c>
      <c r="F407" s="38">
        <f t="shared" si="68"/>
        <v>0.87390698689880619</v>
      </c>
      <c r="G407" s="39">
        <f t="shared" si="62"/>
        <v>976.49302091756397</v>
      </c>
      <c r="H407" s="39">
        <f t="shared" si="63"/>
        <v>117.87430559498097</v>
      </c>
      <c r="I407" s="37">
        <f t="shared" si="64"/>
        <v>1094.3673265125449</v>
      </c>
      <c r="J407" s="40">
        <f t="shared" si="70"/>
        <v>-177.33748363146978</v>
      </c>
      <c r="K407" s="37">
        <f t="shared" si="65"/>
        <v>917.02984288107507</v>
      </c>
      <c r="L407" s="37">
        <f t="shared" si="66"/>
        <v>990402.43049385317</v>
      </c>
      <c r="M407" s="37">
        <f t="shared" si="67"/>
        <v>829912.00780737295</v>
      </c>
      <c r="N407" s="41">
        <f>'jan-apr'!M407</f>
        <v>611855.39960255171</v>
      </c>
      <c r="O407" s="41">
        <f t="shared" si="69"/>
        <v>218056.60820482124</v>
      </c>
      <c r="P407" s="4"/>
      <c r="Q407" s="4"/>
      <c r="R407" s="4"/>
    </row>
    <row r="408" spans="1:18" s="34" customFormat="1" x14ac:dyDescent="0.3">
      <c r="A408" s="33">
        <v>1931</v>
      </c>
      <c r="B408" s="34" t="s">
        <v>458</v>
      </c>
      <c r="C408" s="36">
        <v>121865</v>
      </c>
      <c r="D408" s="36">
        <v>11535</v>
      </c>
      <c r="E408" s="37">
        <f t="shared" si="61"/>
        <v>10564.802774165582</v>
      </c>
      <c r="F408" s="38">
        <f t="shared" si="68"/>
        <v>0.81852985289908209</v>
      </c>
      <c r="G408" s="39">
        <f t="shared" si="62"/>
        <v>1405.3461630480483</v>
      </c>
      <c r="H408" s="39">
        <f t="shared" si="63"/>
        <v>368.0386385044302</v>
      </c>
      <c r="I408" s="37">
        <f t="shared" si="64"/>
        <v>1773.3848015524786</v>
      </c>
      <c r="J408" s="40">
        <f t="shared" si="70"/>
        <v>-177.33748363146978</v>
      </c>
      <c r="K408" s="37">
        <f t="shared" si="65"/>
        <v>1596.0473179210089</v>
      </c>
      <c r="L408" s="37">
        <f t="shared" si="66"/>
        <v>20455993.685907841</v>
      </c>
      <c r="M408" s="37">
        <f t="shared" si="67"/>
        <v>18410405.812218837</v>
      </c>
      <c r="N408" s="41">
        <f>'jan-apr'!M408</f>
        <v>9892730.7010115329</v>
      </c>
      <c r="O408" s="41">
        <f t="shared" si="69"/>
        <v>8517675.1112073045</v>
      </c>
      <c r="P408" s="4"/>
      <c r="Q408" s="4"/>
      <c r="R408" s="4"/>
    </row>
    <row r="409" spans="1:18" s="34" customFormat="1" x14ac:dyDescent="0.3">
      <c r="A409" s="33">
        <v>1933</v>
      </c>
      <c r="B409" s="34" t="s">
        <v>459</v>
      </c>
      <c r="C409" s="36">
        <v>50576</v>
      </c>
      <c r="D409" s="36">
        <v>5720</v>
      </c>
      <c r="E409" s="37">
        <f t="shared" si="61"/>
        <v>8841.9580419580416</v>
      </c>
      <c r="F409" s="38">
        <f t="shared" si="68"/>
        <v>0.68504890911183036</v>
      </c>
      <c r="G409" s="39">
        <f t="shared" si="62"/>
        <v>2439.0530023725728</v>
      </c>
      <c r="H409" s="39">
        <f t="shared" si="63"/>
        <v>971.03429477706948</v>
      </c>
      <c r="I409" s="37">
        <f t="shared" si="64"/>
        <v>3410.0872971496424</v>
      </c>
      <c r="J409" s="40">
        <f t="shared" si="70"/>
        <v>-177.33748363146978</v>
      </c>
      <c r="K409" s="37">
        <f t="shared" si="65"/>
        <v>3232.7498135181727</v>
      </c>
      <c r="L409" s="37">
        <f t="shared" si="66"/>
        <v>19505699.339695953</v>
      </c>
      <c r="M409" s="37">
        <f t="shared" si="67"/>
        <v>18491328.93332395</v>
      </c>
      <c r="N409" s="41">
        <f>'jan-apr'!M409</f>
        <v>11071482.194173032</v>
      </c>
      <c r="O409" s="41">
        <f t="shared" si="69"/>
        <v>7419846.7391509172</v>
      </c>
      <c r="P409" s="4"/>
      <c r="Q409" s="4"/>
      <c r="R409" s="4"/>
    </row>
    <row r="410" spans="1:18" s="34" customFormat="1" x14ac:dyDescent="0.3">
      <c r="A410" s="33">
        <v>1936</v>
      </c>
      <c r="B410" s="34" t="s">
        <v>460</v>
      </c>
      <c r="C410" s="36">
        <v>21396</v>
      </c>
      <c r="D410" s="36">
        <v>2289</v>
      </c>
      <c r="E410" s="37">
        <f t="shared" si="61"/>
        <v>9347.313237221495</v>
      </c>
      <c r="F410" s="38">
        <f t="shared" si="68"/>
        <v>0.72420234363237701</v>
      </c>
      <c r="G410" s="39">
        <f t="shared" si="62"/>
        <v>2135.8398852145006</v>
      </c>
      <c r="H410" s="39">
        <f t="shared" si="63"/>
        <v>794.15997643486071</v>
      </c>
      <c r="I410" s="37">
        <f t="shared" si="64"/>
        <v>2929.9998616493613</v>
      </c>
      <c r="J410" s="40">
        <f t="shared" si="70"/>
        <v>-177.33748363146978</v>
      </c>
      <c r="K410" s="37">
        <f t="shared" si="65"/>
        <v>2752.6623780178916</v>
      </c>
      <c r="L410" s="37">
        <f t="shared" si="66"/>
        <v>6706769.6833153879</v>
      </c>
      <c r="M410" s="37">
        <f t="shared" si="67"/>
        <v>6300844.1832829537</v>
      </c>
      <c r="N410" s="41">
        <f>'jan-apr'!M410</f>
        <v>4050263.0493814815</v>
      </c>
      <c r="O410" s="41">
        <f t="shared" si="69"/>
        <v>2250581.1339014722</v>
      </c>
      <c r="P410" s="4"/>
      <c r="Q410" s="4"/>
      <c r="R410" s="4"/>
    </row>
    <row r="411" spans="1:18" s="34" customFormat="1" x14ac:dyDescent="0.3">
      <c r="A411" s="33">
        <v>1938</v>
      </c>
      <c r="B411" s="34" t="s">
        <v>461</v>
      </c>
      <c r="C411" s="36">
        <v>25807</v>
      </c>
      <c r="D411" s="36">
        <v>2922</v>
      </c>
      <c r="E411" s="37">
        <f t="shared" si="61"/>
        <v>8831.9644079397676</v>
      </c>
      <c r="F411" s="38">
        <f t="shared" si="68"/>
        <v>0.68427463173460301</v>
      </c>
      <c r="G411" s="39">
        <f t="shared" si="62"/>
        <v>2445.0491827835372</v>
      </c>
      <c r="H411" s="39">
        <f t="shared" si="63"/>
        <v>974.53206668346536</v>
      </c>
      <c r="I411" s="37">
        <f t="shared" si="64"/>
        <v>3419.5812494670026</v>
      </c>
      <c r="J411" s="40">
        <f t="shared" si="70"/>
        <v>-177.33748363146978</v>
      </c>
      <c r="K411" s="37">
        <f t="shared" si="65"/>
        <v>3242.2437658355329</v>
      </c>
      <c r="L411" s="37">
        <f t="shared" si="66"/>
        <v>9992016.4109425824</v>
      </c>
      <c r="M411" s="37">
        <f t="shared" si="67"/>
        <v>9473836.2837714273</v>
      </c>
      <c r="N411" s="41">
        <f>'jan-apr'!M411</f>
        <v>4923561.7432471327</v>
      </c>
      <c r="O411" s="41">
        <f t="shared" si="69"/>
        <v>4550274.5405242946</v>
      </c>
      <c r="P411" s="4"/>
      <c r="Q411" s="4"/>
      <c r="R411" s="4"/>
    </row>
    <row r="412" spans="1:18" s="34" customFormat="1" x14ac:dyDescent="0.3">
      <c r="A412" s="33">
        <v>1939</v>
      </c>
      <c r="B412" s="34" t="s">
        <v>462</v>
      </c>
      <c r="C412" s="36">
        <v>23159</v>
      </c>
      <c r="D412" s="36">
        <v>1898</v>
      </c>
      <c r="E412" s="37">
        <f t="shared" si="61"/>
        <v>12201.791359325605</v>
      </c>
      <c r="F412" s="38">
        <f t="shared" si="68"/>
        <v>0.94535891487504864</v>
      </c>
      <c r="G412" s="39">
        <f t="shared" si="62"/>
        <v>423.15301195203466</v>
      </c>
      <c r="H412" s="39">
        <f t="shared" si="63"/>
        <v>0</v>
      </c>
      <c r="I412" s="37">
        <f t="shared" si="64"/>
        <v>423.15301195203466</v>
      </c>
      <c r="J412" s="40">
        <f t="shared" si="70"/>
        <v>-177.33748363146978</v>
      </c>
      <c r="K412" s="37">
        <f t="shared" si="65"/>
        <v>245.81552832056488</v>
      </c>
      <c r="L412" s="37">
        <f t="shared" si="66"/>
        <v>803144.41668496176</v>
      </c>
      <c r="M412" s="37">
        <f t="shared" si="67"/>
        <v>466557.87275243213</v>
      </c>
      <c r="N412" s="41">
        <f>'jan-apr'!M412</f>
        <v>-344090.75725238008</v>
      </c>
      <c r="O412" s="41">
        <f t="shared" si="69"/>
        <v>810648.63000481226</v>
      </c>
      <c r="P412" s="4"/>
      <c r="Q412" s="4"/>
      <c r="R412" s="4"/>
    </row>
    <row r="413" spans="1:18" s="34" customFormat="1" x14ac:dyDescent="0.3">
      <c r="A413" s="33">
        <v>1940</v>
      </c>
      <c r="B413" s="34" t="s">
        <v>463</v>
      </c>
      <c r="C413" s="36">
        <v>22338</v>
      </c>
      <c r="D413" s="36">
        <v>2182</v>
      </c>
      <c r="E413" s="37">
        <f t="shared" si="61"/>
        <v>10237.396883593034</v>
      </c>
      <c r="F413" s="38">
        <f t="shared" si="68"/>
        <v>0.79316340724200185</v>
      </c>
      <c r="G413" s="39">
        <f t="shared" si="62"/>
        <v>1601.7896973915776</v>
      </c>
      <c r="H413" s="39">
        <f t="shared" si="63"/>
        <v>482.63070020482223</v>
      </c>
      <c r="I413" s="37">
        <f t="shared" si="64"/>
        <v>2084.4203975964001</v>
      </c>
      <c r="J413" s="40">
        <f t="shared" si="70"/>
        <v>-177.33748363146978</v>
      </c>
      <c r="K413" s="37">
        <f t="shared" si="65"/>
        <v>1907.0829139649304</v>
      </c>
      <c r="L413" s="37">
        <f t="shared" si="66"/>
        <v>4548205.3075553449</v>
      </c>
      <c r="M413" s="37">
        <f t="shared" si="67"/>
        <v>4161254.9182714783</v>
      </c>
      <c r="N413" s="41">
        <f>'jan-apr'!M413</f>
        <v>1580534.6761688036</v>
      </c>
      <c r="O413" s="41">
        <f t="shared" si="69"/>
        <v>2580720.2421026747</v>
      </c>
      <c r="P413" s="4"/>
      <c r="Q413" s="4"/>
      <c r="R413" s="4"/>
    </row>
    <row r="414" spans="1:18" s="34" customFormat="1" x14ac:dyDescent="0.3">
      <c r="A414" s="33">
        <v>1941</v>
      </c>
      <c r="B414" s="34" t="s">
        <v>464</v>
      </c>
      <c r="C414" s="36">
        <v>24902</v>
      </c>
      <c r="D414" s="36">
        <v>2895</v>
      </c>
      <c r="E414" s="37">
        <f t="shared" si="61"/>
        <v>8601.7271157167525</v>
      </c>
      <c r="F414" s="38">
        <f t="shared" si="68"/>
        <v>0.66643652335116732</v>
      </c>
      <c r="G414" s="39">
        <f t="shared" si="62"/>
        <v>2583.1915581173462</v>
      </c>
      <c r="H414" s="39">
        <f t="shared" si="63"/>
        <v>1055.1151189615207</v>
      </c>
      <c r="I414" s="37">
        <f t="shared" si="64"/>
        <v>3638.3066770788669</v>
      </c>
      <c r="J414" s="40">
        <f t="shared" si="70"/>
        <v>-177.33748363146978</v>
      </c>
      <c r="K414" s="37">
        <f t="shared" si="65"/>
        <v>3460.9691934473972</v>
      </c>
      <c r="L414" s="37">
        <f t="shared" si="66"/>
        <v>10532897.830143319</v>
      </c>
      <c r="M414" s="37">
        <f t="shared" si="67"/>
        <v>10019505.815030215</v>
      </c>
      <c r="N414" s="41">
        <f>'jan-apr'!M414</f>
        <v>5789897.1070158957</v>
      </c>
      <c r="O414" s="41">
        <f t="shared" si="69"/>
        <v>4229608.7080143197</v>
      </c>
      <c r="P414" s="4"/>
      <c r="Q414" s="4"/>
      <c r="R414" s="4"/>
    </row>
    <row r="415" spans="1:18" s="34" customFormat="1" x14ac:dyDescent="0.3">
      <c r="A415" s="33">
        <v>1942</v>
      </c>
      <c r="B415" s="34" t="s">
        <v>465</v>
      </c>
      <c r="C415" s="36">
        <v>43561</v>
      </c>
      <c r="D415" s="36">
        <v>4882</v>
      </c>
      <c r="E415" s="37">
        <f t="shared" si="61"/>
        <v>8922.7775501843498</v>
      </c>
      <c r="F415" s="38">
        <f t="shared" si="68"/>
        <v>0.6913105669575994</v>
      </c>
      <c r="G415" s="39">
        <f t="shared" si="62"/>
        <v>2390.5612974367878</v>
      </c>
      <c r="H415" s="39">
        <f t="shared" si="63"/>
        <v>942.7474668978615</v>
      </c>
      <c r="I415" s="37">
        <f t="shared" si="64"/>
        <v>3333.3087643346494</v>
      </c>
      <c r="J415" s="40">
        <f t="shared" si="70"/>
        <v>-177.33748363146978</v>
      </c>
      <c r="K415" s="37">
        <f t="shared" si="65"/>
        <v>3155.9712807031797</v>
      </c>
      <c r="L415" s="37">
        <f t="shared" si="66"/>
        <v>16273213.387481758</v>
      </c>
      <c r="M415" s="37">
        <f t="shared" si="67"/>
        <v>15407451.792392923</v>
      </c>
      <c r="N415" s="41">
        <f>'jan-apr'!M415</f>
        <v>8546698.2992924396</v>
      </c>
      <c r="O415" s="41">
        <f t="shared" si="69"/>
        <v>6860753.493100483</v>
      </c>
      <c r="P415" s="4"/>
      <c r="Q415" s="4"/>
      <c r="R415" s="4"/>
    </row>
    <row r="416" spans="1:18" s="34" customFormat="1" x14ac:dyDescent="0.3">
      <c r="A416" s="33">
        <v>1943</v>
      </c>
      <c r="B416" s="34" t="s">
        <v>466</v>
      </c>
      <c r="C416" s="36">
        <v>14535</v>
      </c>
      <c r="D416" s="36">
        <v>1226</v>
      </c>
      <c r="E416" s="37">
        <f t="shared" si="61"/>
        <v>11855.628058727569</v>
      </c>
      <c r="F416" s="38">
        <f t="shared" si="68"/>
        <v>0.91853920024578517</v>
      </c>
      <c r="G416" s="39">
        <f t="shared" si="62"/>
        <v>630.85099231085655</v>
      </c>
      <c r="H416" s="39">
        <f t="shared" si="63"/>
        <v>0</v>
      </c>
      <c r="I416" s="37">
        <f t="shared" si="64"/>
        <v>630.85099231085655</v>
      </c>
      <c r="J416" s="40">
        <f t="shared" si="70"/>
        <v>-177.33748363146978</v>
      </c>
      <c r="K416" s="37">
        <f t="shared" si="65"/>
        <v>453.51350867938675</v>
      </c>
      <c r="L416" s="37">
        <f t="shared" si="66"/>
        <v>773423.31657311018</v>
      </c>
      <c r="M416" s="37">
        <f t="shared" si="67"/>
        <v>556007.56164092815</v>
      </c>
      <c r="N416" s="41">
        <f>'jan-apr'!M416</f>
        <v>-216589.28787745905</v>
      </c>
      <c r="O416" s="41">
        <f t="shared" si="69"/>
        <v>772596.84951838723</v>
      </c>
      <c r="P416" s="4"/>
      <c r="Q416" s="4"/>
      <c r="R416" s="4"/>
    </row>
    <row r="417" spans="1:18" s="34" customFormat="1" x14ac:dyDescent="0.3">
      <c r="A417" s="33">
        <v>2002</v>
      </c>
      <c r="B417" s="34" t="s">
        <v>467</v>
      </c>
      <c r="C417" s="36">
        <v>19251</v>
      </c>
      <c r="D417" s="36">
        <v>2128</v>
      </c>
      <c r="E417" s="37">
        <f t="shared" si="61"/>
        <v>9046.5225563909771</v>
      </c>
      <c r="F417" s="38">
        <f t="shared" si="68"/>
        <v>0.70089796616347866</v>
      </c>
      <c r="G417" s="39">
        <f t="shared" si="62"/>
        <v>2316.3142937128114</v>
      </c>
      <c r="H417" s="39">
        <f t="shared" si="63"/>
        <v>899.43671472554195</v>
      </c>
      <c r="I417" s="37">
        <f t="shared" si="64"/>
        <v>3215.7510084383534</v>
      </c>
      <c r="J417" s="40">
        <f t="shared" si="70"/>
        <v>-177.33748363146978</v>
      </c>
      <c r="K417" s="37">
        <f t="shared" si="65"/>
        <v>3038.4135248068837</v>
      </c>
      <c r="L417" s="37">
        <f t="shared" si="66"/>
        <v>6843118.1459568162</v>
      </c>
      <c r="M417" s="37">
        <f t="shared" si="67"/>
        <v>6465743.9807890486</v>
      </c>
      <c r="N417" s="41">
        <f>'jan-apr'!M417</f>
        <v>3318905.4037063303</v>
      </c>
      <c r="O417" s="41">
        <f t="shared" si="69"/>
        <v>3146838.5770827183</v>
      </c>
      <c r="P417" s="4"/>
      <c r="Q417" s="4"/>
      <c r="R417" s="4"/>
    </row>
    <row r="418" spans="1:18" s="34" customFormat="1" x14ac:dyDescent="0.3">
      <c r="A418" s="33">
        <v>2003</v>
      </c>
      <c r="B418" s="34" t="s">
        <v>468</v>
      </c>
      <c r="C418" s="36">
        <v>66073</v>
      </c>
      <c r="D418" s="36">
        <v>6239</v>
      </c>
      <c r="E418" s="37">
        <f t="shared" si="61"/>
        <v>10590.318961372015</v>
      </c>
      <c r="F418" s="38">
        <f t="shared" si="68"/>
        <v>0.82050677205290667</v>
      </c>
      <c r="G418" s="39">
        <f t="shared" si="62"/>
        <v>1390.0364507241886</v>
      </c>
      <c r="H418" s="39">
        <f t="shared" si="63"/>
        <v>359.10797298217875</v>
      </c>
      <c r="I418" s="37">
        <f t="shared" si="64"/>
        <v>1749.1444237063674</v>
      </c>
      <c r="J418" s="40">
        <f t="shared" si="70"/>
        <v>-177.33748363146978</v>
      </c>
      <c r="K418" s="37">
        <f t="shared" si="65"/>
        <v>1571.8069400748977</v>
      </c>
      <c r="L418" s="37">
        <f t="shared" si="66"/>
        <v>10912912.059504027</v>
      </c>
      <c r="M418" s="37">
        <f t="shared" si="67"/>
        <v>9806503.4991272874</v>
      </c>
      <c r="N418" s="41">
        <f>'jan-apr'!M418</f>
        <v>4860041.3128401302</v>
      </c>
      <c r="O418" s="41">
        <f t="shared" si="69"/>
        <v>4946462.1862871572</v>
      </c>
      <c r="P418" s="4"/>
      <c r="Q418" s="4"/>
      <c r="R418" s="4"/>
    </row>
    <row r="419" spans="1:18" s="34" customFormat="1" x14ac:dyDescent="0.3">
      <c r="A419" s="33">
        <v>2004</v>
      </c>
      <c r="B419" s="34" t="s">
        <v>469</v>
      </c>
      <c r="C419" s="36">
        <v>126544</v>
      </c>
      <c r="D419" s="36">
        <v>10417</v>
      </c>
      <c r="E419" s="37">
        <f t="shared" si="61"/>
        <v>12147.835269271383</v>
      </c>
      <c r="F419" s="38">
        <f t="shared" si="68"/>
        <v>0.94117855567675968</v>
      </c>
      <c r="G419" s="39">
        <f t="shared" si="62"/>
        <v>455.52666598456779</v>
      </c>
      <c r="H419" s="39">
        <f t="shared" si="63"/>
        <v>0</v>
      </c>
      <c r="I419" s="37">
        <f t="shared" si="64"/>
        <v>455.52666598456779</v>
      </c>
      <c r="J419" s="40">
        <f t="shared" si="70"/>
        <v>-177.33748363146978</v>
      </c>
      <c r="K419" s="37">
        <f t="shared" si="65"/>
        <v>278.18918235309798</v>
      </c>
      <c r="L419" s="37">
        <f t="shared" si="66"/>
        <v>4745221.279561243</v>
      </c>
      <c r="M419" s="37">
        <f t="shared" si="67"/>
        <v>2897896.7125722216</v>
      </c>
      <c r="N419" s="41">
        <f>'jan-apr'!M419</f>
        <v>-611400.00964069169</v>
      </c>
      <c r="O419" s="41">
        <f t="shared" si="69"/>
        <v>3509296.7222129134</v>
      </c>
      <c r="P419" s="4"/>
      <c r="Q419" s="4"/>
      <c r="R419" s="4"/>
    </row>
    <row r="420" spans="1:18" s="34" customFormat="1" x14ac:dyDescent="0.3">
      <c r="A420" s="33">
        <v>2011</v>
      </c>
      <c r="B420" s="34" t="s">
        <v>470</v>
      </c>
      <c r="C420" s="36">
        <v>23296</v>
      </c>
      <c r="D420" s="36">
        <v>2914</v>
      </c>
      <c r="E420" s="37">
        <f t="shared" si="61"/>
        <v>7994.509265614276</v>
      </c>
      <c r="F420" s="38">
        <f t="shared" si="68"/>
        <v>0.61939106986315062</v>
      </c>
      <c r="G420" s="39">
        <f t="shared" si="62"/>
        <v>2947.5222681788323</v>
      </c>
      <c r="H420" s="39">
        <f t="shared" si="63"/>
        <v>1267.6413664973873</v>
      </c>
      <c r="I420" s="37">
        <f t="shared" si="64"/>
        <v>4215.1636346762198</v>
      </c>
      <c r="J420" s="40">
        <f t="shared" si="70"/>
        <v>-177.33748363146978</v>
      </c>
      <c r="K420" s="37">
        <f t="shared" si="65"/>
        <v>4037.8261510447501</v>
      </c>
      <c r="L420" s="37">
        <f t="shared" si="66"/>
        <v>12282986.831446504</v>
      </c>
      <c r="M420" s="37">
        <f t="shared" si="67"/>
        <v>11766225.404144403</v>
      </c>
      <c r="N420" s="41">
        <f>'jan-apr'!M420</f>
        <v>6003270.3695489904</v>
      </c>
      <c r="O420" s="41">
        <f t="shared" si="69"/>
        <v>5762955.0345954122</v>
      </c>
      <c r="P420" s="4"/>
      <c r="Q420" s="4"/>
      <c r="R420" s="4"/>
    </row>
    <row r="421" spans="1:18" s="34" customFormat="1" x14ac:dyDescent="0.3">
      <c r="A421" s="33">
        <v>2012</v>
      </c>
      <c r="B421" s="34" t="s">
        <v>471</v>
      </c>
      <c r="C421" s="36">
        <v>207670</v>
      </c>
      <c r="D421" s="36">
        <v>19898</v>
      </c>
      <c r="E421" s="37">
        <f t="shared" si="61"/>
        <v>10436.727309277314</v>
      </c>
      <c r="F421" s="38">
        <f t="shared" si="68"/>
        <v>0.80860694248836162</v>
      </c>
      <c r="G421" s="39">
        <f t="shared" si="62"/>
        <v>1482.1914419810093</v>
      </c>
      <c r="H421" s="39">
        <f t="shared" si="63"/>
        <v>412.86505121532417</v>
      </c>
      <c r="I421" s="37">
        <f t="shared" si="64"/>
        <v>1895.0564931963336</v>
      </c>
      <c r="J421" s="40">
        <f t="shared" si="70"/>
        <v>-177.33748363146978</v>
      </c>
      <c r="K421" s="37">
        <f t="shared" si="65"/>
        <v>1717.7190095648639</v>
      </c>
      <c r="L421" s="37">
        <f t="shared" si="66"/>
        <v>37707834.101620644</v>
      </c>
      <c r="M421" s="37">
        <f t="shared" si="67"/>
        <v>34179172.852321662</v>
      </c>
      <c r="N421" s="41">
        <f>'jan-apr'!M421</f>
        <v>17240206.730708919</v>
      </c>
      <c r="O421" s="41">
        <f t="shared" si="69"/>
        <v>16938966.121612743</v>
      </c>
      <c r="P421" s="4"/>
      <c r="Q421" s="4"/>
      <c r="R421" s="4"/>
    </row>
    <row r="422" spans="1:18" s="34" customFormat="1" x14ac:dyDescent="0.3">
      <c r="A422" s="33">
        <v>2014</v>
      </c>
      <c r="B422" s="34" t="s">
        <v>472</v>
      </c>
      <c r="C422" s="36">
        <v>8424</v>
      </c>
      <c r="D422" s="36">
        <v>989</v>
      </c>
      <c r="E422" s="37">
        <f t="shared" si="61"/>
        <v>8517.6946410515666</v>
      </c>
      <c r="F422" s="38">
        <f t="shared" si="68"/>
        <v>0.65992593431351509</v>
      </c>
      <c r="G422" s="39">
        <f t="shared" si="62"/>
        <v>2633.6110429164578</v>
      </c>
      <c r="H422" s="39">
        <f t="shared" si="63"/>
        <v>1084.5264850943356</v>
      </c>
      <c r="I422" s="37">
        <f t="shared" si="64"/>
        <v>3718.1375280107932</v>
      </c>
      <c r="J422" s="40">
        <f t="shared" si="70"/>
        <v>-177.33748363146978</v>
      </c>
      <c r="K422" s="37">
        <f t="shared" si="65"/>
        <v>3540.8000443793235</v>
      </c>
      <c r="L422" s="37">
        <f t="shared" si="66"/>
        <v>3677238.0152026745</v>
      </c>
      <c r="M422" s="37">
        <f t="shared" si="67"/>
        <v>3501851.2438911507</v>
      </c>
      <c r="N422" s="41">
        <f>'jan-apr'!M422</f>
        <v>1860989.8234330651</v>
      </c>
      <c r="O422" s="41">
        <f t="shared" si="69"/>
        <v>1640861.4204580856</v>
      </c>
      <c r="P422" s="4"/>
      <c r="Q422" s="4"/>
      <c r="R422" s="4"/>
    </row>
    <row r="423" spans="1:18" s="34" customFormat="1" x14ac:dyDescent="0.3">
      <c r="A423" s="33">
        <v>2015</v>
      </c>
      <c r="B423" s="34" t="s">
        <v>473</v>
      </c>
      <c r="C423" s="36">
        <v>8891</v>
      </c>
      <c r="D423" s="36">
        <v>1041</v>
      </c>
      <c r="E423" s="37">
        <f t="shared" si="61"/>
        <v>8540.8261287223831</v>
      </c>
      <c r="F423" s="38">
        <f t="shared" si="68"/>
        <v>0.66171809395958348</v>
      </c>
      <c r="G423" s="39">
        <f t="shared" si="62"/>
        <v>2619.7321503139678</v>
      </c>
      <c r="H423" s="39">
        <f t="shared" si="63"/>
        <v>1076.4304644095498</v>
      </c>
      <c r="I423" s="37">
        <f t="shared" si="64"/>
        <v>3696.1626147235174</v>
      </c>
      <c r="J423" s="40">
        <f t="shared" si="70"/>
        <v>-177.33748363146978</v>
      </c>
      <c r="K423" s="37">
        <f t="shared" si="65"/>
        <v>3518.8251310920477</v>
      </c>
      <c r="L423" s="37">
        <f t="shared" si="66"/>
        <v>3847705.2819271819</v>
      </c>
      <c r="M423" s="37">
        <f t="shared" si="67"/>
        <v>3663096.9614668218</v>
      </c>
      <c r="N423" s="41">
        <f>'jan-apr'!M423</f>
        <v>2246708.7524710018</v>
      </c>
      <c r="O423" s="41">
        <f t="shared" si="69"/>
        <v>1416388.20899582</v>
      </c>
      <c r="P423" s="4"/>
      <c r="Q423" s="4"/>
      <c r="R423" s="4"/>
    </row>
    <row r="424" spans="1:18" s="34" customFormat="1" x14ac:dyDescent="0.3">
      <c r="A424" s="33">
        <v>2017</v>
      </c>
      <c r="B424" s="34" t="s">
        <v>474</v>
      </c>
      <c r="C424" s="36">
        <v>10247</v>
      </c>
      <c r="D424" s="36">
        <v>1049</v>
      </c>
      <c r="E424" s="37">
        <f t="shared" si="61"/>
        <v>9768.3508102955202</v>
      </c>
      <c r="F424" s="38">
        <f t="shared" si="68"/>
        <v>0.75682309672357584</v>
      </c>
      <c r="G424" s="39">
        <f t="shared" si="62"/>
        <v>1883.2173413700857</v>
      </c>
      <c r="H424" s="39">
        <f t="shared" si="63"/>
        <v>646.79682585895193</v>
      </c>
      <c r="I424" s="37">
        <f t="shared" si="64"/>
        <v>2530.0141672290374</v>
      </c>
      <c r="J424" s="40">
        <f t="shared" si="70"/>
        <v>-177.33748363146978</v>
      </c>
      <c r="K424" s="37">
        <f t="shared" si="65"/>
        <v>2352.6766835975677</v>
      </c>
      <c r="L424" s="37">
        <f t="shared" si="66"/>
        <v>2653984.8614232601</v>
      </c>
      <c r="M424" s="37">
        <f t="shared" si="67"/>
        <v>2467957.8410938485</v>
      </c>
      <c r="N424" s="41">
        <f>'jan-apr'!M424</f>
        <v>1270550.1261691458</v>
      </c>
      <c r="O424" s="41">
        <f t="shared" si="69"/>
        <v>1197407.7149247027</v>
      </c>
      <c r="P424" s="4"/>
      <c r="Q424" s="4"/>
      <c r="R424" s="4"/>
    </row>
    <row r="425" spans="1:18" s="34" customFormat="1" x14ac:dyDescent="0.3">
      <c r="A425" s="33">
        <v>2018</v>
      </c>
      <c r="B425" s="34" t="s">
        <v>475</v>
      </c>
      <c r="C425" s="36">
        <v>13257</v>
      </c>
      <c r="D425" s="36">
        <v>1241</v>
      </c>
      <c r="E425" s="37">
        <f t="shared" si="61"/>
        <v>10682.514101531024</v>
      </c>
      <c r="F425" s="38">
        <f t="shared" si="68"/>
        <v>0.8276497804105164</v>
      </c>
      <c r="G425" s="39">
        <f t="shared" si="62"/>
        <v>1334.7193666287835</v>
      </c>
      <c r="H425" s="39">
        <f t="shared" si="63"/>
        <v>326.83967392652573</v>
      </c>
      <c r="I425" s="37">
        <f t="shared" si="64"/>
        <v>1661.5590405553094</v>
      </c>
      <c r="J425" s="40">
        <f t="shared" si="70"/>
        <v>-177.33748363146978</v>
      </c>
      <c r="K425" s="37">
        <f t="shared" si="65"/>
        <v>1484.2215569238397</v>
      </c>
      <c r="L425" s="37">
        <f t="shared" si="66"/>
        <v>2061994.769329139</v>
      </c>
      <c r="M425" s="37">
        <f t="shared" si="67"/>
        <v>1841918.952142485</v>
      </c>
      <c r="N425" s="41">
        <f>'jan-apr'!M425</f>
        <v>847943.09492460347</v>
      </c>
      <c r="O425" s="41">
        <f t="shared" si="69"/>
        <v>993975.85721788148</v>
      </c>
      <c r="P425" s="4"/>
      <c r="Q425" s="4"/>
      <c r="R425" s="4"/>
    </row>
    <row r="426" spans="1:18" s="34" customFormat="1" x14ac:dyDescent="0.3">
      <c r="A426" s="33">
        <v>2019</v>
      </c>
      <c r="B426" s="34" t="s">
        <v>476</v>
      </c>
      <c r="C426" s="36">
        <v>32704</v>
      </c>
      <c r="D426" s="36">
        <v>3278</v>
      </c>
      <c r="E426" s="37">
        <f t="shared" si="61"/>
        <v>9976.8151311775473</v>
      </c>
      <c r="F426" s="38">
        <f t="shared" si="68"/>
        <v>0.77297429931143014</v>
      </c>
      <c r="G426" s="39">
        <f t="shared" si="62"/>
        <v>1758.1387488408693</v>
      </c>
      <c r="H426" s="39">
        <f t="shared" si="63"/>
        <v>573.83431355024243</v>
      </c>
      <c r="I426" s="37">
        <f t="shared" si="64"/>
        <v>2331.9730623911119</v>
      </c>
      <c r="J426" s="40">
        <f t="shared" si="70"/>
        <v>-177.33748363146978</v>
      </c>
      <c r="K426" s="37">
        <f t="shared" si="65"/>
        <v>2154.6355787596422</v>
      </c>
      <c r="L426" s="37">
        <f t="shared" si="66"/>
        <v>7644207.6985180648</v>
      </c>
      <c r="M426" s="37">
        <f t="shared" si="67"/>
        <v>7062895.4271741072</v>
      </c>
      <c r="N426" s="41">
        <f>'jan-apr'!M426</f>
        <v>3641702.8728145454</v>
      </c>
      <c r="O426" s="41">
        <f t="shared" si="69"/>
        <v>3421192.5543595618</v>
      </c>
      <c r="P426" s="4"/>
      <c r="Q426" s="4"/>
      <c r="R426" s="4"/>
    </row>
    <row r="427" spans="1:18" s="34" customFormat="1" x14ac:dyDescent="0.3">
      <c r="A427" s="33">
        <v>2020</v>
      </c>
      <c r="B427" s="34" t="s">
        <v>477</v>
      </c>
      <c r="C427" s="36">
        <v>39747</v>
      </c>
      <c r="D427" s="36">
        <v>3925</v>
      </c>
      <c r="E427" s="37">
        <f t="shared" si="61"/>
        <v>10126.624203821657</v>
      </c>
      <c r="F427" s="38">
        <f t="shared" si="68"/>
        <v>0.78458106574290432</v>
      </c>
      <c r="G427" s="39">
        <f t="shared" si="62"/>
        <v>1668.2533052544036</v>
      </c>
      <c r="H427" s="39">
        <f t="shared" si="63"/>
        <v>521.40113812480411</v>
      </c>
      <c r="I427" s="37">
        <f t="shared" si="64"/>
        <v>2189.6544433792078</v>
      </c>
      <c r="J427" s="40">
        <f t="shared" si="70"/>
        <v>-177.33748363146978</v>
      </c>
      <c r="K427" s="37">
        <f t="shared" si="65"/>
        <v>2012.3169597477381</v>
      </c>
      <c r="L427" s="37">
        <f t="shared" si="66"/>
        <v>8594393.6902633905</v>
      </c>
      <c r="M427" s="37">
        <f t="shared" si="67"/>
        <v>7898344.0670098718</v>
      </c>
      <c r="N427" s="41">
        <f>'jan-apr'!M427</f>
        <v>4448323.9706519488</v>
      </c>
      <c r="O427" s="41">
        <f t="shared" si="69"/>
        <v>3450020.096357923</v>
      </c>
      <c r="P427" s="4"/>
      <c r="Q427" s="4"/>
      <c r="R427" s="4"/>
    </row>
    <row r="428" spans="1:18" s="34" customFormat="1" x14ac:dyDescent="0.3">
      <c r="A428" s="33">
        <v>2021</v>
      </c>
      <c r="B428" s="34" t="s">
        <v>478</v>
      </c>
      <c r="C428" s="36">
        <v>23149</v>
      </c>
      <c r="D428" s="36">
        <v>2708</v>
      </c>
      <c r="E428" s="37">
        <f t="shared" si="61"/>
        <v>8548.3751846381092</v>
      </c>
      <c r="F428" s="38">
        <f t="shared" si="68"/>
        <v>0.66230297261376303</v>
      </c>
      <c r="G428" s="39">
        <f t="shared" si="62"/>
        <v>2615.2027167645324</v>
      </c>
      <c r="H428" s="39">
        <f t="shared" si="63"/>
        <v>1073.7882948390459</v>
      </c>
      <c r="I428" s="37">
        <f t="shared" si="64"/>
        <v>3688.991011603578</v>
      </c>
      <c r="J428" s="40">
        <f t="shared" si="70"/>
        <v>-177.33748363146978</v>
      </c>
      <c r="K428" s="37">
        <f t="shared" si="65"/>
        <v>3511.6535279721083</v>
      </c>
      <c r="L428" s="37">
        <f t="shared" si="66"/>
        <v>9989787.6594224889</v>
      </c>
      <c r="M428" s="37">
        <f t="shared" si="67"/>
        <v>9509557.7537484691</v>
      </c>
      <c r="N428" s="41">
        <f>'jan-apr'!M428</f>
        <v>5118854.9968217798</v>
      </c>
      <c r="O428" s="41">
        <f t="shared" si="69"/>
        <v>4390702.7569266893</v>
      </c>
      <c r="P428" s="4"/>
      <c r="Q428" s="4"/>
      <c r="R428" s="4"/>
    </row>
    <row r="429" spans="1:18" s="34" customFormat="1" x14ac:dyDescent="0.3">
      <c r="A429" s="33">
        <v>2022</v>
      </c>
      <c r="B429" s="34" t="s">
        <v>479</v>
      </c>
      <c r="C429" s="36">
        <v>13266</v>
      </c>
      <c r="D429" s="36">
        <v>1343</v>
      </c>
      <c r="E429" s="37">
        <f t="shared" si="61"/>
        <v>9877.8853313477284</v>
      </c>
      <c r="F429" s="38">
        <f t="shared" si="68"/>
        <v>0.76530950932594621</v>
      </c>
      <c r="G429" s="39">
        <f t="shared" si="62"/>
        <v>1817.4966287387608</v>
      </c>
      <c r="H429" s="39">
        <f t="shared" si="63"/>
        <v>608.4597434906791</v>
      </c>
      <c r="I429" s="37">
        <f t="shared" si="64"/>
        <v>2425.9563722294397</v>
      </c>
      <c r="J429" s="40">
        <f t="shared" si="70"/>
        <v>-177.33748363146978</v>
      </c>
      <c r="K429" s="37">
        <f t="shared" si="65"/>
        <v>2248.61888859797</v>
      </c>
      <c r="L429" s="37">
        <f t="shared" si="66"/>
        <v>3258059.4079041374</v>
      </c>
      <c r="M429" s="37">
        <f t="shared" si="67"/>
        <v>3019895.1673870739</v>
      </c>
      <c r="N429" s="41">
        <f>'jan-apr'!M429</f>
        <v>959020.60957594193</v>
      </c>
      <c r="O429" s="41">
        <f t="shared" si="69"/>
        <v>2060874.5578111319</v>
      </c>
      <c r="P429" s="4"/>
      <c r="Q429" s="4"/>
      <c r="R429" s="4"/>
    </row>
    <row r="430" spans="1:18" s="34" customFormat="1" x14ac:dyDescent="0.3">
      <c r="A430" s="33">
        <v>2023</v>
      </c>
      <c r="B430" s="34" t="s">
        <v>480</v>
      </c>
      <c r="C430" s="36">
        <v>10715</v>
      </c>
      <c r="D430" s="36">
        <v>1116</v>
      </c>
      <c r="E430" s="37">
        <f t="shared" si="61"/>
        <v>9601.2544802867378</v>
      </c>
      <c r="F430" s="38">
        <f t="shared" si="68"/>
        <v>0.7438769644250609</v>
      </c>
      <c r="G430" s="39">
        <f t="shared" si="62"/>
        <v>1983.475139375355</v>
      </c>
      <c r="H430" s="39">
        <f t="shared" si="63"/>
        <v>705.28054136202582</v>
      </c>
      <c r="I430" s="37">
        <f t="shared" si="64"/>
        <v>2688.7556807373808</v>
      </c>
      <c r="J430" s="40">
        <f t="shared" si="70"/>
        <v>-177.33748363146978</v>
      </c>
      <c r="K430" s="37">
        <f t="shared" si="65"/>
        <v>2511.4181971059111</v>
      </c>
      <c r="L430" s="37">
        <f t="shared" si="66"/>
        <v>3000651.3397029168</v>
      </c>
      <c r="M430" s="37">
        <f t="shared" si="67"/>
        <v>2802742.7079701968</v>
      </c>
      <c r="N430" s="41">
        <f>'jan-apr'!M430</f>
        <v>1309871.6308911019</v>
      </c>
      <c r="O430" s="41">
        <f t="shared" si="69"/>
        <v>1492871.0770790949</v>
      </c>
      <c r="P430" s="4"/>
      <c r="Q430" s="4"/>
      <c r="R430" s="4"/>
    </row>
    <row r="431" spans="1:18" s="34" customFormat="1" x14ac:dyDescent="0.3">
      <c r="A431" s="33">
        <v>2024</v>
      </c>
      <c r="B431" s="34" t="s">
        <v>481</v>
      </c>
      <c r="C431" s="36">
        <v>9234</v>
      </c>
      <c r="D431" s="36">
        <v>1020</v>
      </c>
      <c r="E431" s="37">
        <f t="shared" si="61"/>
        <v>9052.9411764705874</v>
      </c>
      <c r="F431" s="38">
        <f t="shared" si="68"/>
        <v>0.70139526197314828</v>
      </c>
      <c r="G431" s="39">
        <f t="shared" si="62"/>
        <v>2312.4631216650455</v>
      </c>
      <c r="H431" s="39">
        <f t="shared" si="63"/>
        <v>897.1901976976784</v>
      </c>
      <c r="I431" s="37">
        <f t="shared" si="64"/>
        <v>3209.6533193627238</v>
      </c>
      <c r="J431" s="40">
        <f t="shared" si="70"/>
        <v>-177.33748363146978</v>
      </c>
      <c r="K431" s="37">
        <f t="shared" si="65"/>
        <v>3032.3158357312541</v>
      </c>
      <c r="L431" s="37">
        <f t="shared" si="66"/>
        <v>3273846.3857499785</v>
      </c>
      <c r="M431" s="37">
        <f t="shared" si="67"/>
        <v>3092962.1524458793</v>
      </c>
      <c r="N431" s="41">
        <f>'jan-apr'!M431</f>
        <v>1736825.1465133729</v>
      </c>
      <c r="O431" s="41">
        <f t="shared" si="69"/>
        <v>1356137.0059325064</v>
      </c>
      <c r="P431" s="4"/>
      <c r="Q431" s="4"/>
      <c r="R431" s="4"/>
    </row>
    <row r="432" spans="1:18" s="34" customFormat="1" x14ac:dyDescent="0.3">
      <c r="A432" s="33">
        <v>2025</v>
      </c>
      <c r="B432" s="34" t="s">
        <v>482</v>
      </c>
      <c r="C432" s="36">
        <v>27714</v>
      </c>
      <c r="D432" s="36">
        <v>2909</v>
      </c>
      <c r="E432" s="37">
        <f t="shared" si="61"/>
        <v>9526.9852182880713</v>
      </c>
      <c r="F432" s="38">
        <f t="shared" si="68"/>
        <v>0.73812280039586131</v>
      </c>
      <c r="G432" s="39">
        <f t="shared" si="62"/>
        <v>2028.036696574555</v>
      </c>
      <c r="H432" s="39">
        <f t="shared" si="63"/>
        <v>731.27478306155899</v>
      </c>
      <c r="I432" s="37">
        <f t="shared" si="64"/>
        <v>2759.3114796361142</v>
      </c>
      <c r="J432" s="40">
        <f t="shared" si="70"/>
        <v>-177.33748363146978</v>
      </c>
      <c r="K432" s="37">
        <f t="shared" si="65"/>
        <v>2581.9739960046445</v>
      </c>
      <c r="L432" s="37">
        <f t="shared" si="66"/>
        <v>8026837.0942614563</v>
      </c>
      <c r="M432" s="37">
        <f t="shared" si="67"/>
        <v>7510962.354377511</v>
      </c>
      <c r="N432" s="41">
        <f>'jan-apr'!M432</f>
        <v>4079719.5109876506</v>
      </c>
      <c r="O432" s="41">
        <f t="shared" si="69"/>
        <v>3431242.8433898604</v>
      </c>
      <c r="P432" s="4"/>
      <c r="Q432" s="4"/>
      <c r="R432" s="4"/>
    </row>
    <row r="433" spans="1:18" s="34" customFormat="1" x14ac:dyDescent="0.3">
      <c r="A433" s="33">
        <v>2027</v>
      </c>
      <c r="B433" s="34" t="s">
        <v>483</v>
      </c>
      <c r="C433" s="36">
        <v>7667</v>
      </c>
      <c r="D433" s="36">
        <v>934</v>
      </c>
      <c r="E433" s="37">
        <f t="shared" si="61"/>
        <v>8208.779443254818</v>
      </c>
      <c r="F433" s="38">
        <f t="shared" si="68"/>
        <v>0.63599209316040051</v>
      </c>
      <c r="G433" s="39">
        <f t="shared" si="62"/>
        <v>2818.9601615945071</v>
      </c>
      <c r="H433" s="39">
        <f t="shared" si="63"/>
        <v>1192.6468043231976</v>
      </c>
      <c r="I433" s="37">
        <f t="shared" si="64"/>
        <v>4011.6069659177047</v>
      </c>
      <c r="J433" s="40">
        <f t="shared" si="70"/>
        <v>-177.33748363146978</v>
      </c>
      <c r="K433" s="37">
        <f t="shared" si="65"/>
        <v>3834.269482286235</v>
      </c>
      <c r="L433" s="37">
        <f t="shared" si="66"/>
        <v>3746840.906167136</v>
      </c>
      <c r="M433" s="37">
        <f t="shared" si="67"/>
        <v>3581207.6964553436</v>
      </c>
      <c r="N433" s="41">
        <f>'jan-apr'!M433</f>
        <v>1831830.3792583242</v>
      </c>
      <c r="O433" s="41">
        <f t="shared" si="69"/>
        <v>1749377.3171970195</v>
      </c>
      <c r="P433" s="4"/>
      <c r="Q433" s="4"/>
      <c r="R433" s="4"/>
    </row>
    <row r="434" spans="1:18" s="34" customFormat="1" x14ac:dyDescent="0.3">
      <c r="A434" s="33">
        <v>2028</v>
      </c>
      <c r="B434" s="34" t="s">
        <v>484</v>
      </c>
      <c r="C434" s="36">
        <v>21674</v>
      </c>
      <c r="D434" s="36">
        <v>2235</v>
      </c>
      <c r="E434" s="37">
        <f t="shared" si="61"/>
        <v>9697.5391498881436</v>
      </c>
      <c r="F434" s="38">
        <f t="shared" si="68"/>
        <v>0.75133681749851311</v>
      </c>
      <c r="G434" s="39">
        <f t="shared" si="62"/>
        <v>1925.7043376145116</v>
      </c>
      <c r="H434" s="39">
        <f t="shared" si="63"/>
        <v>671.58090700153377</v>
      </c>
      <c r="I434" s="37">
        <f t="shared" si="64"/>
        <v>2597.2852446160455</v>
      </c>
      <c r="J434" s="40">
        <f t="shared" si="70"/>
        <v>-177.33748363146978</v>
      </c>
      <c r="K434" s="37">
        <f t="shared" si="65"/>
        <v>2419.9477609845758</v>
      </c>
      <c r="L434" s="37">
        <f t="shared" si="66"/>
        <v>5804932.521716862</v>
      </c>
      <c r="M434" s="37">
        <f t="shared" si="67"/>
        <v>5408583.2458005268</v>
      </c>
      <c r="N434" s="41">
        <f>'jan-apr'!M434</f>
        <v>2562433.7769190087</v>
      </c>
      <c r="O434" s="41">
        <f t="shared" si="69"/>
        <v>2846149.4688815181</v>
      </c>
      <c r="P434" s="4"/>
      <c r="Q434" s="4"/>
      <c r="R434" s="4"/>
    </row>
    <row r="435" spans="1:18" s="34" customFormat="1" x14ac:dyDescent="0.3">
      <c r="A435" s="33">
        <v>2030</v>
      </c>
      <c r="B435" s="34" t="s">
        <v>485</v>
      </c>
      <c r="C435" s="36">
        <v>119191</v>
      </c>
      <c r="D435" s="36">
        <v>10221</v>
      </c>
      <c r="E435" s="37">
        <f t="shared" si="61"/>
        <v>11661.38342627923</v>
      </c>
      <c r="F435" s="38">
        <f t="shared" si="68"/>
        <v>0.90348969730445527</v>
      </c>
      <c r="G435" s="39">
        <f t="shared" si="62"/>
        <v>747.39777177985991</v>
      </c>
      <c r="H435" s="39">
        <f t="shared" si="63"/>
        <v>0</v>
      </c>
      <c r="I435" s="37">
        <f t="shared" si="64"/>
        <v>747.39777177985991</v>
      </c>
      <c r="J435" s="40">
        <f t="shared" si="70"/>
        <v>-177.33748363146978</v>
      </c>
      <c r="K435" s="37">
        <f t="shared" si="65"/>
        <v>570.0602881483901</v>
      </c>
      <c r="L435" s="37">
        <f t="shared" si="66"/>
        <v>7639152.6253619483</v>
      </c>
      <c r="M435" s="37">
        <f t="shared" si="67"/>
        <v>5826586.2051646952</v>
      </c>
      <c r="N435" s="41">
        <f>'jan-apr'!M435</f>
        <v>896137.91892699164</v>
      </c>
      <c r="O435" s="41">
        <f t="shared" si="69"/>
        <v>4930448.2862377036</v>
      </c>
      <c r="P435" s="4"/>
      <c r="Q435" s="4"/>
      <c r="R435" s="4"/>
    </row>
    <row r="436" spans="1:18" s="34" customFormat="1" x14ac:dyDescent="0.3">
      <c r="A436" s="33"/>
      <c r="C436" s="36"/>
      <c r="D436" s="36"/>
      <c r="E436" s="37"/>
      <c r="F436" s="38"/>
      <c r="G436" s="39"/>
      <c r="H436" s="39"/>
      <c r="I436" s="37"/>
      <c r="J436" s="40"/>
      <c r="K436" s="37"/>
      <c r="L436" s="37"/>
      <c r="M436" s="37"/>
      <c r="N436" s="41"/>
      <c r="O436" s="41"/>
      <c r="P436" s="4"/>
      <c r="Q436" s="4"/>
      <c r="R436" s="4"/>
    </row>
    <row r="437" spans="1:18" s="60" customFormat="1" ht="14.4" thickBot="1" x14ac:dyDescent="0.35">
      <c r="A437" s="44"/>
      <c r="B437" s="44" t="s">
        <v>33</v>
      </c>
      <c r="C437" s="45">
        <f>SUM(C8:C435)</f>
        <v>66675246</v>
      </c>
      <c r="D437" s="46">
        <f>SUM(D8:D435)</f>
        <v>5165802</v>
      </c>
      <c r="E437" s="46">
        <f>(C437*1000)/D437</f>
        <v>12907.046379245663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916090327.61841393</v>
      </c>
      <c r="M437" s="46">
        <f>SUM(M8:M435)</f>
        <v>1.7732381820678711E-6</v>
      </c>
      <c r="N437" s="46">
        <f>jan!M437</f>
        <v>-1.1047814041376114E-7</v>
      </c>
      <c r="O437" s="46">
        <f t="shared" si="69"/>
        <v>1.8837163224816322E-6</v>
      </c>
      <c r="P437" s="4"/>
      <c r="Q437" s="4"/>
      <c r="R437" s="4"/>
    </row>
    <row r="438" spans="1:18" s="34" customFormat="1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O438" s="51"/>
      <c r="P438" s="4"/>
      <c r="Q438" s="4"/>
      <c r="R438" s="4"/>
    </row>
    <row r="439" spans="1:18" s="34" customFormat="1" x14ac:dyDescent="0.3">
      <c r="A439" s="52" t="s">
        <v>34</v>
      </c>
      <c r="B439" s="52"/>
      <c r="C439" s="52"/>
      <c r="D439" s="53">
        <f>L437</f>
        <v>916090327.61841393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-177.33748363146978</v>
      </c>
      <c r="J439" s="57" t="s">
        <v>37</v>
      </c>
      <c r="M439" s="58"/>
      <c r="P439" s="4"/>
      <c r="Q439" s="4"/>
      <c r="R439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6.44140625" defaultRowHeight="13.8" x14ac:dyDescent="0.3"/>
  <cols>
    <col min="1" max="1" width="6.44140625" style="2" customWidth="1"/>
    <col min="2" max="2" width="14" style="2" bestFit="1" customWidth="1"/>
    <col min="3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15" width="11.44140625" style="2" customWidth="1"/>
    <col min="16" max="16" width="6.44140625" style="2" customWidth="1"/>
    <col min="17" max="21" width="6.44140625" style="4" customWidth="1"/>
    <col min="22" max="16384" width="6.44140625" style="2"/>
  </cols>
  <sheetData>
    <row r="1" spans="1:21" ht="22.5" customHeight="1" x14ac:dyDescent="0.3">
      <c r="A1" s="77" t="s">
        <v>493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</row>
    <row r="2" spans="1:21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494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</row>
    <row r="3" spans="1:21" x14ac:dyDescent="0.3">
      <c r="A3" s="80"/>
      <c r="B3" s="80"/>
      <c r="C3" s="8" t="s">
        <v>46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1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43</v>
      </c>
      <c r="O4" s="17" t="s">
        <v>41</v>
      </c>
    </row>
    <row r="5" spans="1:21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42</v>
      </c>
      <c r="N5" s="27"/>
      <c r="O5" s="27"/>
      <c r="Q5" s="4"/>
      <c r="R5" s="4"/>
      <c r="S5" s="4"/>
      <c r="T5" s="4"/>
      <c r="U5" s="4"/>
    </row>
    <row r="6" spans="1:21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Q6" s="4"/>
      <c r="R6" s="4"/>
      <c r="S6" s="4"/>
      <c r="T6" s="4"/>
      <c r="U6" s="4"/>
    </row>
    <row r="7" spans="1:21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  <c r="U7" s="4"/>
    </row>
    <row r="8" spans="1:21" s="34" customFormat="1" x14ac:dyDescent="0.3">
      <c r="A8" s="33">
        <v>101</v>
      </c>
      <c r="B8" s="34" t="s">
        <v>64</v>
      </c>
      <c r="C8" s="36">
        <v>184396</v>
      </c>
      <c r="D8" s="36">
        <v>30328</v>
      </c>
      <c r="E8" s="37">
        <f t="shared" ref="E8:E71" si="1">(C8*1000)/D8</f>
        <v>6080.0580321814823</v>
      </c>
      <c r="F8" s="38">
        <f>IF(ISNUMBER(C8),E8/E$437,"")</f>
        <v>0.76382454548227108</v>
      </c>
      <c r="G8" s="39">
        <f t="shared" ref="G8:G71" si="2">(E$437-E8)*0.6</f>
        <v>1127.9766886815446</v>
      </c>
      <c r="H8" s="39">
        <f t="shared" ref="H8:H71" si="3">IF(E8&gt;=E$437*0.9,0,IF(E8&lt;0.9*E$437,(E$437*0.9-E8)*0.35))</f>
        <v>379.38573043145908</v>
      </c>
      <c r="I8" s="37">
        <f t="shared" ref="I8:I71" si="4">G8+H8</f>
        <v>1507.3624191130036</v>
      </c>
      <c r="J8" s="40">
        <f>I$439</f>
        <v>-103.24583741739909</v>
      </c>
      <c r="K8" s="37">
        <f t="shared" ref="K8:K71" si="5">I8+J8</f>
        <v>1404.1165816956045</v>
      </c>
      <c r="L8" s="37">
        <f t="shared" ref="L8:L71" si="6">(I8*D8)</f>
        <v>45715287.446859173</v>
      </c>
      <c r="M8" s="37">
        <f t="shared" ref="M8:M71" si="7">(K8*D8)</f>
        <v>42584047.689664297</v>
      </c>
      <c r="N8" s="41">
        <f>'jan-mar'!M8</f>
        <v>38936201.928025834</v>
      </c>
      <c r="O8" s="41">
        <f>M8-N8</f>
        <v>3647845.7616384625</v>
      </c>
      <c r="Q8" s="4"/>
      <c r="R8" s="4"/>
      <c r="S8" s="4"/>
      <c r="T8" s="4"/>
      <c r="U8" s="4"/>
    </row>
    <row r="9" spans="1:21" s="34" customFormat="1" x14ac:dyDescent="0.3">
      <c r="A9" s="33">
        <v>104</v>
      </c>
      <c r="B9" s="34" t="s">
        <v>65</v>
      </c>
      <c r="C9" s="36">
        <v>207131</v>
      </c>
      <c r="D9" s="36">
        <v>31802</v>
      </c>
      <c r="E9" s="37">
        <f t="shared" si="1"/>
        <v>6513.1438274322372</v>
      </c>
      <c r="F9" s="38">
        <f t="shared" ref="F9:F72" si="8">IF(ISNUMBER(C9),E9/E$437,"")</f>
        <v>0.81823217760704969</v>
      </c>
      <c r="G9" s="39">
        <f t="shared" si="2"/>
        <v>868.12521153109174</v>
      </c>
      <c r="H9" s="39">
        <f t="shared" si="3"/>
        <v>227.80570209369486</v>
      </c>
      <c r="I9" s="37">
        <f t="shared" si="4"/>
        <v>1095.9309136247866</v>
      </c>
      <c r="J9" s="40">
        <f>I$439</f>
        <v>-103.24583741739909</v>
      </c>
      <c r="K9" s="37">
        <f t="shared" si="5"/>
        <v>992.68507620738751</v>
      </c>
      <c r="L9" s="37">
        <f t="shared" si="6"/>
        <v>34852794.915095463</v>
      </c>
      <c r="M9" s="37">
        <f t="shared" si="7"/>
        <v>31569370.793547336</v>
      </c>
      <c r="N9" s="41">
        <f>'jan-mar'!M9</f>
        <v>27763181.736846391</v>
      </c>
      <c r="O9" s="41">
        <f t="shared" ref="O9:O72" si="9">M9-N9</f>
        <v>3806189.0567009449</v>
      </c>
      <c r="Q9" s="4"/>
      <c r="R9" s="4"/>
      <c r="S9" s="4"/>
      <c r="T9" s="4"/>
      <c r="U9" s="4"/>
    </row>
    <row r="10" spans="1:21" s="34" customFormat="1" x14ac:dyDescent="0.3">
      <c r="A10" s="33">
        <v>105</v>
      </c>
      <c r="B10" s="34" t="s">
        <v>66</v>
      </c>
      <c r="C10" s="36">
        <v>337168</v>
      </c>
      <c r="D10" s="36">
        <v>54192</v>
      </c>
      <c r="E10" s="37">
        <f t="shared" si="1"/>
        <v>6221.7301446707997</v>
      </c>
      <c r="F10" s="38">
        <f t="shared" si="8"/>
        <v>0.78162250667884214</v>
      </c>
      <c r="G10" s="39">
        <f t="shared" si="2"/>
        <v>1042.9734211879543</v>
      </c>
      <c r="H10" s="39">
        <f t="shared" si="3"/>
        <v>329.800491060198</v>
      </c>
      <c r="I10" s="37">
        <f t="shared" si="4"/>
        <v>1372.7739122481523</v>
      </c>
      <c r="J10" s="40">
        <f t="shared" ref="J10:J73" si="10">I$439</f>
        <v>-103.24583741739909</v>
      </c>
      <c r="K10" s="37">
        <f t="shared" si="5"/>
        <v>1269.5280748307532</v>
      </c>
      <c r="L10" s="37">
        <f t="shared" si="6"/>
        <v>74393363.852551877</v>
      </c>
      <c r="M10" s="37">
        <f t="shared" si="7"/>
        <v>68798265.431228176</v>
      </c>
      <c r="N10" s="41">
        <f>'jan-mar'!M10</f>
        <v>65271726.051291764</v>
      </c>
      <c r="O10" s="41">
        <f t="shared" si="9"/>
        <v>3526539.379936412</v>
      </c>
      <c r="Q10" s="4"/>
      <c r="R10" s="4"/>
      <c r="S10" s="4"/>
      <c r="T10" s="4"/>
      <c r="U10" s="4"/>
    </row>
    <row r="11" spans="1:21" s="34" customFormat="1" x14ac:dyDescent="0.3">
      <c r="A11" s="33">
        <v>106</v>
      </c>
      <c r="B11" s="34" t="s">
        <v>67</v>
      </c>
      <c r="C11" s="36">
        <v>507122</v>
      </c>
      <c r="D11" s="36">
        <v>78159</v>
      </c>
      <c r="E11" s="37">
        <f t="shared" si="1"/>
        <v>6488.3378753566449</v>
      </c>
      <c r="F11" s="38">
        <f t="shared" si="8"/>
        <v>0.81511585947832355</v>
      </c>
      <c r="G11" s="39">
        <f t="shared" si="2"/>
        <v>883.00878277644711</v>
      </c>
      <c r="H11" s="39">
        <f t="shared" si="3"/>
        <v>236.4877853201522</v>
      </c>
      <c r="I11" s="37">
        <f t="shared" si="4"/>
        <v>1119.4965680965993</v>
      </c>
      <c r="J11" s="40">
        <f t="shared" si="10"/>
        <v>-103.24583741739909</v>
      </c>
      <c r="K11" s="37">
        <f t="shared" si="5"/>
        <v>1016.2507306792002</v>
      </c>
      <c r="L11" s="37">
        <f t="shared" si="6"/>
        <v>87498732.265862107</v>
      </c>
      <c r="M11" s="37">
        <f t="shared" si="7"/>
        <v>79429140.85915561</v>
      </c>
      <c r="N11" s="41">
        <f>'jan-mar'!M11</f>
        <v>68111276.816558003</v>
      </c>
      <c r="O11" s="41">
        <f t="shared" si="9"/>
        <v>11317864.042597607</v>
      </c>
      <c r="Q11" s="4"/>
      <c r="R11" s="4"/>
      <c r="S11" s="4"/>
      <c r="T11" s="4"/>
      <c r="U11" s="4"/>
    </row>
    <row r="12" spans="1:21" s="34" customFormat="1" x14ac:dyDescent="0.3">
      <c r="A12" s="33">
        <v>111</v>
      </c>
      <c r="B12" s="34" t="s">
        <v>68</v>
      </c>
      <c r="C12" s="36">
        <v>34403</v>
      </c>
      <c r="D12" s="36">
        <v>4480</v>
      </c>
      <c r="E12" s="37">
        <f t="shared" si="1"/>
        <v>7679.2410714285716</v>
      </c>
      <c r="F12" s="38">
        <f t="shared" si="8"/>
        <v>0.96472645326514805</v>
      </c>
      <c r="G12" s="39">
        <f t="shared" si="2"/>
        <v>168.46686513329112</v>
      </c>
      <c r="H12" s="39">
        <f t="shared" si="3"/>
        <v>0</v>
      </c>
      <c r="I12" s="37">
        <f t="shared" si="4"/>
        <v>168.46686513329112</v>
      </c>
      <c r="J12" s="40">
        <f t="shared" si="10"/>
        <v>-103.24583741739909</v>
      </c>
      <c r="K12" s="37">
        <f t="shared" si="5"/>
        <v>65.221027715892035</v>
      </c>
      <c r="L12" s="37">
        <f t="shared" si="6"/>
        <v>754731.55579714419</v>
      </c>
      <c r="M12" s="37">
        <f t="shared" si="7"/>
        <v>292190.20416719629</v>
      </c>
      <c r="N12" s="41">
        <f>'jan-mar'!M12</f>
        <v>134241.9321593772</v>
      </c>
      <c r="O12" s="41">
        <f t="shared" si="9"/>
        <v>157948.27200781909</v>
      </c>
      <c r="Q12" s="4"/>
      <c r="R12" s="4"/>
      <c r="S12" s="4"/>
      <c r="T12" s="4"/>
      <c r="U12" s="4"/>
    </row>
    <row r="13" spans="1:21" s="34" customFormat="1" x14ac:dyDescent="0.3">
      <c r="A13" s="33">
        <v>118</v>
      </c>
      <c r="B13" s="34" t="s">
        <v>69</v>
      </c>
      <c r="C13" s="36">
        <v>8757</v>
      </c>
      <c r="D13" s="36">
        <v>1406</v>
      </c>
      <c r="E13" s="37">
        <f t="shared" si="1"/>
        <v>6228.3072546230442</v>
      </c>
      <c r="F13" s="38">
        <f t="shared" si="8"/>
        <v>0.78244877478241437</v>
      </c>
      <c r="G13" s="39">
        <f t="shared" si="2"/>
        <v>1039.0271552166075</v>
      </c>
      <c r="H13" s="39">
        <f t="shared" si="3"/>
        <v>327.49850257691241</v>
      </c>
      <c r="I13" s="37">
        <f t="shared" si="4"/>
        <v>1366.5256577935199</v>
      </c>
      <c r="J13" s="40">
        <f t="shared" si="10"/>
        <v>-103.24583741739909</v>
      </c>
      <c r="K13" s="37">
        <f t="shared" si="5"/>
        <v>1263.2798203761208</v>
      </c>
      <c r="L13" s="37">
        <f t="shared" si="6"/>
        <v>1921335.074857689</v>
      </c>
      <c r="M13" s="37">
        <f t="shared" si="7"/>
        <v>1776171.4274488259</v>
      </c>
      <c r="N13" s="41">
        <f>'jan-mar'!M13</f>
        <v>1656684.0645873228</v>
      </c>
      <c r="O13" s="41">
        <f t="shared" si="9"/>
        <v>119487.36286150315</v>
      </c>
      <c r="Q13" s="4"/>
      <c r="R13" s="4"/>
      <c r="S13" s="4"/>
      <c r="T13" s="4"/>
      <c r="U13" s="4"/>
    </row>
    <row r="14" spans="1:21" s="34" customFormat="1" x14ac:dyDescent="0.3">
      <c r="A14" s="33">
        <v>119</v>
      </c>
      <c r="B14" s="34" t="s">
        <v>70</v>
      </c>
      <c r="C14" s="36">
        <v>20795</v>
      </c>
      <c r="D14" s="36">
        <v>3613</v>
      </c>
      <c r="E14" s="37">
        <f t="shared" si="1"/>
        <v>5755.6047605867698</v>
      </c>
      <c r="F14" s="38">
        <f t="shared" si="8"/>
        <v>0.72306418244061288</v>
      </c>
      <c r="G14" s="39">
        <f t="shared" si="2"/>
        <v>1322.6486516383723</v>
      </c>
      <c r="H14" s="39">
        <f t="shared" si="3"/>
        <v>492.94437548960849</v>
      </c>
      <c r="I14" s="37">
        <f t="shared" si="4"/>
        <v>1815.5930271279808</v>
      </c>
      <c r="J14" s="40">
        <f t="shared" si="10"/>
        <v>-103.24583741739909</v>
      </c>
      <c r="K14" s="37">
        <f t="shared" si="5"/>
        <v>1712.3471897105817</v>
      </c>
      <c r="L14" s="37">
        <f t="shared" si="6"/>
        <v>6559737.6070133951</v>
      </c>
      <c r="M14" s="37">
        <f t="shared" si="7"/>
        <v>6186710.3964243317</v>
      </c>
      <c r="N14" s="41">
        <f>'jan-mar'!M14</f>
        <v>5686196.6752162157</v>
      </c>
      <c r="O14" s="41">
        <f t="shared" si="9"/>
        <v>500513.72120811604</v>
      </c>
      <c r="Q14" s="4"/>
      <c r="R14" s="4"/>
      <c r="S14" s="4"/>
      <c r="T14" s="4"/>
      <c r="U14" s="4"/>
    </row>
    <row r="15" spans="1:21" s="34" customFormat="1" x14ac:dyDescent="0.3">
      <c r="A15" s="33">
        <v>121</v>
      </c>
      <c r="B15" s="34" t="s">
        <v>71</v>
      </c>
      <c r="C15" s="36">
        <v>4640</v>
      </c>
      <c r="D15" s="36">
        <v>672</v>
      </c>
      <c r="E15" s="37">
        <f t="shared" si="1"/>
        <v>6904.7619047619046</v>
      </c>
      <c r="F15" s="38">
        <f t="shared" si="8"/>
        <v>0.8674303099827122</v>
      </c>
      <c r="G15" s="39">
        <f t="shared" si="2"/>
        <v>633.15436513329132</v>
      </c>
      <c r="H15" s="39">
        <f t="shared" si="3"/>
        <v>90.739375028311315</v>
      </c>
      <c r="I15" s="37">
        <f t="shared" si="4"/>
        <v>723.89374016160264</v>
      </c>
      <c r="J15" s="40">
        <f t="shared" si="10"/>
        <v>-103.24583741739909</v>
      </c>
      <c r="K15" s="37">
        <f t="shared" si="5"/>
        <v>620.64790274420352</v>
      </c>
      <c r="L15" s="37">
        <f t="shared" si="6"/>
        <v>486456.59338859696</v>
      </c>
      <c r="M15" s="37">
        <f t="shared" si="7"/>
        <v>417075.39064410474</v>
      </c>
      <c r="N15" s="41">
        <f>'jan-mar'!M15</f>
        <v>491043.23712850711</v>
      </c>
      <c r="O15" s="41">
        <f t="shared" si="9"/>
        <v>-73967.846484402369</v>
      </c>
      <c r="Q15" s="4"/>
      <c r="R15" s="4"/>
      <c r="S15" s="4"/>
      <c r="T15" s="4"/>
      <c r="U15" s="4"/>
    </row>
    <row r="16" spans="1:21" s="34" customFormat="1" x14ac:dyDescent="0.3">
      <c r="A16" s="33">
        <v>122</v>
      </c>
      <c r="B16" s="34" t="s">
        <v>72</v>
      </c>
      <c r="C16" s="36">
        <v>33280</v>
      </c>
      <c r="D16" s="36">
        <v>5346</v>
      </c>
      <c r="E16" s="37">
        <f t="shared" si="1"/>
        <v>6225.2151141040031</v>
      </c>
      <c r="F16" s="38">
        <f t="shared" si="8"/>
        <v>0.78206031585422275</v>
      </c>
      <c r="G16" s="39">
        <f t="shared" si="2"/>
        <v>1040.8824395280321</v>
      </c>
      <c r="H16" s="39">
        <f t="shared" si="3"/>
        <v>328.58075175857681</v>
      </c>
      <c r="I16" s="37">
        <f t="shared" si="4"/>
        <v>1369.4631912866089</v>
      </c>
      <c r="J16" s="40">
        <f t="shared" si="10"/>
        <v>-103.24583741739909</v>
      </c>
      <c r="K16" s="37">
        <f t="shared" si="5"/>
        <v>1266.2173538692098</v>
      </c>
      <c r="L16" s="37">
        <f t="shared" si="6"/>
        <v>7321150.2206182107</v>
      </c>
      <c r="M16" s="37">
        <f t="shared" si="7"/>
        <v>6769197.973784795</v>
      </c>
      <c r="N16" s="41">
        <f>'jan-mar'!M16</f>
        <v>6382455.1275133938</v>
      </c>
      <c r="O16" s="41">
        <f t="shared" si="9"/>
        <v>386742.84627140127</v>
      </c>
      <c r="Q16" s="4"/>
      <c r="R16" s="4"/>
      <c r="S16" s="4"/>
      <c r="T16" s="4"/>
      <c r="U16" s="4"/>
    </row>
    <row r="17" spans="1:21" s="34" customFormat="1" x14ac:dyDescent="0.3">
      <c r="A17" s="33">
        <v>123</v>
      </c>
      <c r="B17" s="34" t="s">
        <v>73</v>
      </c>
      <c r="C17" s="36">
        <v>41552</v>
      </c>
      <c r="D17" s="36">
        <v>5692</v>
      </c>
      <c r="E17" s="37">
        <f t="shared" si="1"/>
        <v>7300.0702740688685</v>
      </c>
      <c r="F17" s="38">
        <f t="shared" si="8"/>
        <v>0.91709204576106185</v>
      </c>
      <c r="G17" s="39">
        <f t="shared" si="2"/>
        <v>395.96934354911298</v>
      </c>
      <c r="H17" s="39">
        <f t="shared" si="3"/>
        <v>0</v>
      </c>
      <c r="I17" s="37">
        <f t="shared" si="4"/>
        <v>395.96934354911298</v>
      </c>
      <c r="J17" s="40">
        <f t="shared" si="10"/>
        <v>-103.24583741739909</v>
      </c>
      <c r="K17" s="37">
        <f t="shared" si="5"/>
        <v>292.72350613171386</v>
      </c>
      <c r="L17" s="37">
        <f t="shared" si="6"/>
        <v>2253857.5034815511</v>
      </c>
      <c r="M17" s="37">
        <f t="shared" si="7"/>
        <v>1666182.1969017154</v>
      </c>
      <c r="N17" s="41">
        <f>'jan-mar'!M17</f>
        <v>3210582.0025825342</v>
      </c>
      <c r="O17" s="41">
        <f t="shared" si="9"/>
        <v>-1544399.8056808189</v>
      </c>
      <c r="Q17" s="4"/>
      <c r="R17" s="4"/>
      <c r="S17" s="4"/>
      <c r="T17" s="4"/>
      <c r="U17" s="4"/>
    </row>
    <row r="18" spans="1:21" s="34" customFormat="1" x14ac:dyDescent="0.3">
      <c r="A18" s="33">
        <v>124</v>
      </c>
      <c r="B18" s="34" t="s">
        <v>74</v>
      </c>
      <c r="C18" s="36">
        <v>118383</v>
      </c>
      <c r="D18" s="36">
        <v>15513</v>
      </c>
      <c r="E18" s="37">
        <f t="shared" si="1"/>
        <v>7631.2125314252562</v>
      </c>
      <c r="F18" s="38">
        <f t="shared" si="8"/>
        <v>0.95869273162235535</v>
      </c>
      <c r="G18" s="39">
        <f t="shared" si="2"/>
        <v>197.28398913528034</v>
      </c>
      <c r="H18" s="39">
        <f t="shared" si="3"/>
        <v>0</v>
      </c>
      <c r="I18" s="37">
        <f t="shared" si="4"/>
        <v>197.28398913528034</v>
      </c>
      <c r="J18" s="40">
        <f t="shared" si="10"/>
        <v>-103.24583741739909</v>
      </c>
      <c r="K18" s="37">
        <f t="shared" si="5"/>
        <v>94.038151717881249</v>
      </c>
      <c r="L18" s="37">
        <f t="shared" si="6"/>
        <v>3060466.523455604</v>
      </c>
      <c r="M18" s="37">
        <f t="shared" si="7"/>
        <v>1458813.8475994917</v>
      </c>
      <c r="N18" s="41">
        <f>'jan-mar'!M18</f>
        <v>8274401.916033526</v>
      </c>
      <c r="O18" s="41">
        <f t="shared" si="9"/>
        <v>-6815588.0684340345</v>
      </c>
      <c r="Q18" s="4"/>
      <c r="R18" s="4"/>
      <c r="S18" s="4"/>
      <c r="T18" s="4"/>
      <c r="U18" s="4"/>
    </row>
    <row r="19" spans="1:21" s="34" customFormat="1" x14ac:dyDescent="0.3">
      <c r="A19" s="33">
        <v>125</v>
      </c>
      <c r="B19" s="34" t="s">
        <v>75</v>
      </c>
      <c r="C19" s="36">
        <v>68967</v>
      </c>
      <c r="D19" s="36">
        <v>11353</v>
      </c>
      <c r="E19" s="37">
        <f t="shared" si="1"/>
        <v>6074.7819959482076</v>
      </c>
      <c r="F19" s="38">
        <f t="shared" si="8"/>
        <v>0.7631617284570883</v>
      </c>
      <c r="G19" s="39">
        <f t="shared" si="2"/>
        <v>1131.1423104215094</v>
      </c>
      <c r="H19" s="39">
        <f t="shared" si="3"/>
        <v>381.23234311310523</v>
      </c>
      <c r="I19" s="37">
        <f t="shared" si="4"/>
        <v>1512.3746535346145</v>
      </c>
      <c r="J19" s="40">
        <f t="shared" si="10"/>
        <v>-103.24583741739909</v>
      </c>
      <c r="K19" s="37">
        <f t="shared" si="5"/>
        <v>1409.1288161172154</v>
      </c>
      <c r="L19" s="37">
        <f t="shared" si="6"/>
        <v>17169989.441578478</v>
      </c>
      <c r="M19" s="37">
        <f t="shared" si="7"/>
        <v>15997839.449378746</v>
      </c>
      <c r="N19" s="41">
        <f>'jan-mar'!M19</f>
        <v>14943565.209999917</v>
      </c>
      <c r="O19" s="41">
        <f t="shared" si="9"/>
        <v>1054274.2393788286</v>
      </c>
      <c r="Q19" s="4"/>
      <c r="R19" s="4"/>
      <c r="S19" s="4"/>
      <c r="T19" s="4"/>
      <c r="U19" s="4"/>
    </row>
    <row r="20" spans="1:21" s="34" customFormat="1" x14ac:dyDescent="0.3">
      <c r="A20" s="33">
        <v>127</v>
      </c>
      <c r="B20" s="34" t="s">
        <v>76</v>
      </c>
      <c r="C20" s="36">
        <v>23949</v>
      </c>
      <c r="D20" s="36">
        <v>3731</v>
      </c>
      <c r="E20" s="37">
        <f t="shared" si="1"/>
        <v>6418.9225408737602</v>
      </c>
      <c r="F20" s="38">
        <f t="shared" si="8"/>
        <v>0.80639536108336574</v>
      </c>
      <c r="G20" s="39">
        <f t="shared" si="2"/>
        <v>924.65798346617794</v>
      </c>
      <c r="H20" s="39">
        <f t="shared" si="3"/>
        <v>260.78315238916184</v>
      </c>
      <c r="I20" s="37">
        <f t="shared" si="4"/>
        <v>1185.4411358553398</v>
      </c>
      <c r="J20" s="40">
        <f t="shared" si="10"/>
        <v>-103.24583741739909</v>
      </c>
      <c r="K20" s="37">
        <f t="shared" si="5"/>
        <v>1082.1952984379407</v>
      </c>
      <c r="L20" s="37">
        <f t="shared" si="6"/>
        <v>4422880.8778762724</v>
      </c>
      <c r="M20" s="37">
        <f t="shared" si="7"/>
        <v>4037670.6584719568</v>
      </c>
      <c r="N20" s="41">
        <f>'jan-mar'!M20</f>
        <v>4676593.7019739002</v>
      </c>
      <c r="O20" s="41">
        <f t="shared" si="9"/>
        <v>-638923.04350194335</v>
      </c>
      <c r="Q20" s="4"/>
      <c r="R20" s="4"/>
      <c r="S20" s="4"/>
      <c r="T20" s="4"/>
      <c r="U20" s="4"/>
    </row>
    <row r="21" spans="1:21" s="34" customFormat="1" x14ac:dyDescent="0.3">
      <c r="A21" s="33">
        <v>128</v>
      </c>
      <c r="B21" s="34" t="s">
        <v>77</v>
      </c>
      <c r="C21" s="36">
        <v>47858</v>
      </c>
      <c r="D21" s="36">
        <v>8020</v>
      </c>
      <c r="E21" s="37">
        <f t="shared" si="1"/>
        <v>5967.3316708229422</v>
      </c>
      <c r="F21" s="38">
        <f t="shared" si="8"/>
        <v>0.74966297641947321</v>
      </c>
      <c r="G21" s="39">
        <f t="shared" si="2"/>
        <v>1195.6125054966687</v>
      </c>
      <c r="H21" s="39">
        <f t="shared" si="3"/>
        <v>418.83995690694815</v>
      </c>
      <c r="I21" s="37">
        <f t="shared" si="4"/>
        <v>1614.4524624036169</v>
      </c>
      <c r="J21" s="40">
        <f t="shared" si="10"/>
        <v>-103.24583741739909</v>
      </c>
      <c r="K21" s="37">
        <f t="shared" si="5"/>
        <v>1511.2066249862178</v>
      </c>
      <c r="L21" s="37">
        <f t="shared" si="6"/>
        <v>12947908.748477008</v>
      </c>
      <c r="M21" s="37">
        <f t="shared" si="7"/>
        <v>12119877.132389467</v>
      </c>
      <c r="N21" s="41">
        <f>'jan-mar'!M21</f>
        <v>11026065.716920577</v>
      </c>
      <c r="O21" s="41">
        <f t="shared" si="9"/>
        <v>1093811.4154688902</v>
      </c>
      <c r="Q21" s="4"/>
      <c r="R21" s="4"/>
      <c r="S21" s="4"/>
      <c r="T21" s="4"/>
      <c r="U21" s="4"/>
    </row>
    <row r="22" spans="1:21" s="34" customFormat="1" x14ac:dyDescent="0.3">
      <c r="A22" s="33">
        <v>135</v>
      </c>
      <c r="B22" s="34" t="s">
        <v>78</v>
      </c>
      <c r="C22" s="36">
        <v>48622</v>
      </c>
      <c r="D22" s="36">
        <v>7206</v>
      </c>
      <c r="E22" s="37">
        <f t="shared" si="1"/>
        <v>6747.4326949764081</v>
      </c>
      <c r="F22" s="38">
        <f t="shared" si="8"/>
        <v>0.84766538150350568</v>
      </c>
      <c r="G22" s="39">
        <f t="shared" si="2"/>
        <v>727.55189100458915</v>
      </c>
      <c r="H22" s="39">
        <f t="shared" si="3"/>
        <v>145.80459845323506</v>
      </c>
      <c r="I22" s="37">
        <f t="shared" si="4"/>
        <v>873.35648945782418</v>
      </c>
      <c r="J22" s="40">
        <f t="shared" si="10"/>
        <v>-103.24583741739909</v>
      </c>
      <c r="K22" s="37">
        <f t="shared" si="5"/>
        <v>770.11065204042507</v>
      </c>
      <c r="L22" s="37">
        <f t="shared" si="6"/>
        <v>6293406.8630330814</v>
      </c>
      <c r="M22" s="37">
        <f t="shared" si="7"/>
        <v>5549417.3586033033</v>
      </c>
      <c r="N22" s="41">
        <f>'jan-mar'!M22</f>
        <v>4931882.8374226484</v>
      </c>
      <c r="O22" s="41">
        <f t="shared" si="9"/>
        <v>617534.52118065488</v>
      </c>
      <c r="Q22" s="4"/>
      <c r="R22" s="4"/>
      <c r="S22" s="4"/>
      <c r="T22" s="4"/>
      <c r="U22" s="4"/>
    </row>
    <row r="23" spans="1:21" s="34" customFormat="1" x14ac:dyDescent="0.3">
      <c r="A23" s="33">
        <v>136</v>
      </c>
      <c r="B23" s="34" t="s">
        <v>79</v>
      </c>
      <c r="C23" s="36">
        <v>102196</v>
      </c>
      <c r="D23" s="36">
        <v>15242</v>
      </c>
      <c r="E23" s="37">
        <f t="shared" si="1"/>
        <v>6704.8943708174784</v>
      </c>
      <c r="F23" s="38">
        <f t="shared" si="8"/>
        <v>0.84232138380738275</v>
      </c>
      <c r="G23" s="39">
        <f t="shared" si="2"/>
        <v>753.07488549994707</v>
      </c>
      <c r="H23" s="39">
        <f t="shared" si="3"/>
        <v>160.69301190886048</v>
      </c>
      <c r="I23" s="37">
        <f t="shared" si="4"/>
        <v>913.76789740880758</v>
      </c>
      <c r="J23" s="40">
        <f t="shared" si="10"/>
        <v>-103.24583741739909</v>
      </c>
      <c r="K23" s="37">
        <f t="shared" si="5"/>
        <v>810.52205999140847</v>
      </c>
      <c r="L23" s="37">
        <f t="shared" si="6"/>
        <v>13927650.292305045</v>
      </c>
      <c r="M23" s="37">
        <f t="shared" si="7"/>
        <v>12353977.238389049</v>
      </c>
      <c r="N23" s="41">
        <f>'jan-mar'!M23</f>
        <v>10812926.964751046</v>
      </c>
      <c r="O23" s="41">
        <f t="shared" si="9"/>
        <v>1541050.2736380026</v>
      </c>
      <c r="Q23" s="4"/>
      <c r="R23" s="4"/>
      <c r="S23" s="4"/>
      <c r="T23" s="4"/>
      <c r="U23" s="4"/>
    </row>
    <row r="24" spans="1:21" s="34" customFormat="1" x14ac:dyDescent="0.3">
      <c r="A24" s="33">
        <v>137</v>
      </c>
      <c r="B24" s="34" t="s">
        <v>80</v>
      </c>
      <c r="C24" s="36">
        <v>32777</v>
      </c>
      <c r="D24" s="36">
        <v>5100</v>
      </c>
      <c r="E24" s="37">
        <f t="shared" si="1"/>
        <v>6426.8627450980393</v>
      </c>
      <c r="F24" s="38">
        <f t="shared" si="8"/>
        <v>0.80739287177332053</v>
      </c>
      <c r="G24" s="39">
        <f t="shared" si="2"/>
        <v>919.89386093161045</v>
      </c>
      <c r="H24" s="39">
        <f t="shared" si="3"/>
        <v>258.00408091066413</v>
      </c>
      <c r="I24" s="37">
        <f t="shared" si="4"/>
        <v>1177.8979418422746</v>
      </c>
      <c r="J24" s="40">
        <f t="shared" si="10"/>
        <v>-103.24583741739909</v>
      </c>
      <c r="K24" s="37">
        <f t="shared" si="5"/>
        <v>1074.6521044248755</v>
      </c>
      <c r="L24" s="37">
        <f t="shared" si="6"/>
        <v>6007279.5033956002</v>
      </c>
      <c r="M24" s="37">
        <f t="shared" si="7"/>
        <v>5480725.7325668652</v>
      </c>
      <c r="N24" s="41">
        <f>'jan-mar'!M24</f>
        <v>5017530.8174931332</v>
      </c>
      <c r="O24" s="41">
        <f t="shared" si="9"/>
        <v>463194.91507373191</v>
      </c>
      <c r="Q24" s="4"/>
      <c r="R24" s="4"/>
      <c r="S24" s="4"/>
      <c r="T24" s="4"/>
      <c r="U24" s="4"/>
    </row>
    <row r="25" spans="1:21" s="34" customFormat="1" x14ac:dyDescent="0.3">
      <c r="A25" s="33">
        <v>138</v>
      </c>
      <c r="B25" s="34" t="s">
        <v>81</v>
      </c>
      <c r="C25" s="36">
        <v>34194</v>
      </c>
      <c r="D25" s="36">
        <v>5343</v>
      </c>
      <c r="E25" s="37">
        <f t="shared" si="1"/>
        <v>6399.7754070746769</v>
      </c>
      <c r="F25" s="38">
        <f t="shared" si="8"/>
        <v>0.80398994806033808</v>
      </c>
      <c r="G25" s="39">
        <f t="shared" si="2"/>
        <v>936.14626374562795</v>
      </c>
      <c r="H25" s="39">
        <f t="shared" si="3"/>
        <v>267.48464921884101</v>
      </c>
      <c r="I25" s="37">
        <f t="shared" si="4"/>
        <v>1203.630912964469</v>
      </c>
      <c r="J25" s="40">
        <f t="shared" si="10"/>
        <v>-103.24583741739909</v>
      </c>
      <c r="K25" s="37">
        <f t="shared" si="5"/>
        <v>1100.3850755470698</v>
      </c>
      <c r="L25" s="37">
        <f t="shared" si="6"/>
        <v>6430999.9679691577</v>
      </c>
      <c r="M25" s="37">
        <f t="shared" si="7"/>
        <v>5879357.4586479943</v>
      </c>
      <c r="N25" s="41">
        <f>'jan-mar'!M25</f>
        <v>5189281.0505619245</v>
      </c>
      <c r="O25" s="41">
        <f t="shared" si="9"/>
        <v>690076.40808606986</v>
      </c>
      <c r="Q25" s="4"/>
      <c r="R25" s="4"/>
      <c r="S25" s="4"/>
      <c r="T25" s="4"/>
      <c r="U25" s="4"/>
    </row>
    <row r="26" spans="1:21" s="34" customFormat="1" x14ac:dyDescent="0.3">
      <c r="A26" s="33">
        <v>211</v>
      </c>
      <c r="B26" s="34" t="s">
        <v>82</v>
      </c>
      <c r="C26" s="36">
        <v>124089</v>
      </c>
      <c r="D26" s="36">
        <v>16310</v>
      </c>
      <c r="E26" s="37">
        <f t="shared" si="1"/>
        <v>7608.1545064377679</v>
      </c>
      <c r="F26" s="38">
        <f t="shared" si="8"/>
        <v>0.95579600179468494</v>
      </c>
      <c r="G26" s="39">
        <f t="shared" si="2"/>
        <v>211.11880412777336</v>
      </c>
      <c r="H26" s="39">
        <f t="shared" si="3"/>
        <v>0</v>
      </c>
      <c r="I26" s="37">
        <f>G26+H26</f>
        <v>211.11880412777336</v>
      </c>
      <c r="J26" s="40">
        <f>I$439</f>
        <v>-103.24583741739909</v>
      </c>
      <c r="K26" s="37">
        <f t="shared" si="5"/>
        <v>107.87296671037427</v>
      </c>
      <c r="L26" s="37">
        <f t="shared" si="6"/>
        <v>3443347.6953239837</v>
      </c>
      <c r="M26" s="37">
        <f t="shared" si="7"/>
        <v>1759408.0870462044</v>
      </c>
      <c r="N26" s="41">
        <f>'jan-mar'!M26</f>
        <v>742983.90926773124</v>
      </c>
      <c r="O26" s="41">
        <f t="shared" si="9"/>
        <v>1016424.1777784731</v>
      </c>
      <c r="Q26" s="4"/>
      <c r="R26" s="4"/>
      <c r="S26" s="4"/>
      <c r="T26" s="4"/>
      <c r="U26" s="4"/>
    </row>
    <row r="27" spans="1:21" s="34" customFormat="1" x14ac:dyDescent="0.3">
      <c r="A27" s="33">
        <v>213</v>
      </c>
      <c r="B27" s="34" t="s">
        <v>83</v>
      </c>
      <c r="C27" s="36">
        <v>242884</v>
      </c>
      <c r="D27" s="36">
        <v>29775</v>
      </c>
      <c r="E27" s="37">
        <f t="shared" si="1"/>
        <v>8157.3131821998322</v>
      </c>
      <c r="F27" s="38">
        <f t="shared" si="8"/>
        <v>1.0247856189482412</v>
      </c>
      <c r="G27" s="39">
        <f t="shared" si="2"/>
        <v>-118.37640132946525</v>
      </c>
      <c r="H27" s="39">
        <f t="shared" si="3"/>
        <v>0</v>
      </c>
      <c r="I27" s="37">
        <f t="shared" si="4"/>
        <v>-118.37640132946525</v>
      </c>
      <c r="J27" s="40">
        <f>I$439</f>
        <v>-103.24583741739909</v>
      </c>
      <c r="K27" s="37">
        <f>I27+J27</f>
        <v>-221.62223874686435</v>
      </c>
      <c r="L27" s="37">
        <f t="shared" si="6"/>
        <v>-3524657.3495848281</v>
      </c>
      <c r="M27" s="37">
        <f t="shared" si="7"/>
        <v>-6598802.1586878859</v>
      </c>
      <c r="N27" s="41">
        <f>'jan-mar'!M27</f>
        <v>-8174211.0424005678</v>
      </c>
      <c r="O27" s="41">
        <f t="shared" si="9"/>
        <v>1575408.8837126819</v>
      </c>
      <c r="Q27" s="4"/>
      <c r="R27" s="4"/>
      <c r="S27" s="4"/>
      <c r="T27" s="4"/>
      <c r="U27" s="4"/>
    </row>
    <row r="28" spans="1:21" s="34" customFormat="1" x14ac:dyDescent="0.3">
      <c r="A28" s="33">
        <v>214</v>
      </c>
      <c r="B28" s="34" t="s">
        <v>84</v>
      </c>
      <c r="C28" s="36">
        <v>138290</v>
      </c>
      <c r="D28" s="36">
        <v>18503</v>
      </c>
      <c r="E28" s="37">
        <f t="shared" si="1"/>
        <v>7473.9231475976867</v>
      </c>
      <c r="F28" s="38">
        <f t="shared" si="8"/>
        <v>0.93893280639213939</v>
      </c>
      <c r="G28" s="39">
        <f t="shared" si="2"/>
        <v>291.65761943182207</v>
      </c>
      <c r="H28" s="39">
        <f t="shared" si="3"/>
        <v>0</v>
      </c>
      <c r="I28" s="37">
        <f t="shared" si="4"/>
        <v>291.65761943182207</v>
      </c>
      <c r="J28" s="40">
        <f t="shared" si="10"/>
        <v>-103.24583741739909</v>
      </c>
      <c r="K28" s="37">
        <f t="shared" si="5"/>
        <v>188.41178201442298</v>
      </c>
      <c r="L28" s="37">
        <f t="shared" si="6"/>
        <v>5396540.9323470034</v>
      </c>
      <c r="M28" s="37">
        <f t="shared" si="7"/>
        <v>3486183.2026128685</v>
      </c>
      <c r="N28" s="41">
        <f>'jan-mar'!M28</f>
        <v>2051839.8818627107</v>
      </c>
      <c r="O28" s="41">
        <f t="shared" si="9"/>
        <v>1434343.3207501578</v>
      </c>
      <c r="Q28" s="4"/>
      <c r="R28" s="4"/>
      <c r="S28" s="4"/>
      <c r="T28" s="4"/>
      <c r="U28" s="4"/>
    </row>
    <row r="29" spans="1:21" s="34" customFormat="1" x14ac:dyDescent="0.3">
      <c r="A29" s="33">
        <v>215</v>
      </c>
      <c r="B29" s="34" t="s">
        <v>85</v>
      </c>
      <c r="C29" s="36">
        <v>139488</v>
      </c>
      <c r="D29" s="36">
        <v>15656</v>
      </c>
      <c r="E29" s="37">
        <f t="shared" si="1"/>
        <v>8909.5554420030658</v>
      </c>
      <c r="F29" s="38">
        <f t="shared" si="8"/>
        <v>1.1192881876976721</v>
      </c>
      <c r="G29" s="39">
        <f t="shared" si="2"/>
        <v>-569.72175721140536</v>
      </c>
      <c r="H29" s="39">
        <f t="shared" si="3"/>
        <v>0</v>
      </c>
      <c r="I29" s="37">
        <f t="shared" si="4"/>
        <v>-569.72175721140536</v>
      </c>
      <c r="J29" s="40">
        <f t="shared" si="10"/>
        <v>-103.24583741739909</v>
      </c>
      <c r="K29" s="37">
        <f t="shared" si="5"/>
        <v>-672.96759462880448</v>
      </c>
      <c r="L29" s="37">
        <f t="shared" si="6"/>
        <v>-8919563.8309017625</v>
      </c>
      <c r="M29" s="37">
        <f t="shared" si="7"/>
        <v>-10535980.661508562</v>
      </c>
      <c r="N29" s="41">
        <f>'jan-mar'!M29</f>
        <v>-11288801.319221601</v>
      </c>
      <c r="O29" s="41">
        <f t="shared" si="9"/>
        <v>752820.65771303885</v>
      </c>
      <c r="Q29" s="4"/>
      <c r="R29" s="4"/>
      <c r="S29" s="4"/>
      <c r="T29" s="4"/>
      <c r="U29" s="4"/>
    </row>
    <row r="30" spans="1:21" s="34" customFormat="1" x14ac:dyDescent="0.3">
      <c r="A30" s="33">
        <v>216</v>
      </c>
      <c r="B30" s="34" t="s">
        <v>86</v>
      </c>
      <c r="C30" s="36">
        <v>147517</v>
      </c>
      <c r="D30" s="36">
        <v>18372</v>
      </c>
      <c r="E30" s="37">
        <f t="shared" si="1"/>
        <v>8029.4469845416943</v>
      </c>
      <c r="F30" s="38">
        <f t="shared" si="8"/>
        <v>1.0087220649834887</v>
      </c>
      <c r="G30" s="39">
        <f t="shared" si="2"/>
        <v>-41.656682734582496</v>
      </c>
      <c r="H30" s="39">
        <f t="shared" si="3"/>
        <v>0</v>
      </c>
      <c r="I30" s="37">
        <f t="shared" si="4"/>
        <v>-41.656682734582496</v>
      </c>
      <c r="J30" s="40">
        <f t="shared" si="10"/>
        <v>-103.24583741739909</v>
      </c>
      <c r="K30" s="37">
        <f t="shared" si="5"/>
        <v>-144.90252015198158</v>
      </c>
      <c r="L30" s="37">
        <f t="shared" si="6"/>
        <v>-765316.57519974967</v>
      </c>
      <c r="M30" s="37">
        <f t="shared" si="7"/>
        <v>-2662149.1002322054</v>
      </c>
      <c r="N30" s="41">
        <f>'jan-mar'!M30</f>
        <v>-4001743.3978499793</v>
      </c>
      <c r="O30" s="41">
        <f t="shared" si="9"/>
        <v>1339594.297617774</v>
      </c>
      <c r="Q30" s="4"/>
      <c r="R30" s="4"/>
      <c r="S30" s="4"/>
      <c r="T30" s="4"/>
      <c r="U30" s="4"/>
    </row>
    <row r="31" spans="1:21" s="34" customFormat="1" x14ac:dyDescent="0.3">
      <c r="A31" s="33">
        <v>217</v>
      </c>
      <c r="B31" s="34" t="s">
        <v>87</v>
      </c>
      <c r="C31" s="36">
        <v>254796</v>
      </c>
      <c r="D31" s="36">
        <v>26580</v>
      </c>
      <c r="E31" s="37">
        <f t="shared" si="1"/>
        <v>9586.0045146726861</v>
      </c>
      <c r="F31" s="38">
        <f t="shared" si="8"/>
        <v>1.2042690222125678</v>
      </c>
      <c r="G31" s="39">
        <f t="shared" si="2"/>
        <v>-975.59120081317758</v>
      </c>
      <c r="H31" s="39">
        <f t="shared" si="3"/>
        <v>0</v>
      </c>
      <c r="I31" s="37">
        <f t="shared" si="4"/>
        <v>-975.59120081317758</v>
      </c>
      <c r="J31" s="40">
        <f t="shared" si="10"/>
        <v>-103.24583741739909</v>
      </c>
      <c r="K31" s="37">
        <f t="shared" si="5"/>
        <v>-1078.8370382305766</v>
      </c>
      <c r="L31" s="37">
        <f t="shared" si="6"/>
        <v>-25931214.117614262</v>
      </c>
      <c r="M31" s="37">
        <f t="shared" si="7"/>
        <v>-28675488.476168726</v>
      </c>
      <c r="N31" s="41">
        <f>'jan-mar'!M31</f>
        <v>-29960499.429286543</v>
      </c>
      <c r="O31" s="41">
        <f t="shared" si="9"/>
        <v>1285010.9531178176</v>
      </c>
      <c r="Q31" s="4"/>
      <c r="R31" s="4"/>
      <c r="S31" s="4"/>
      <c r="T31" s="4"/>
      <c r="U31" s="4"/>
    </row>
    <row r="32" spans="1:21" s="34" customFormat="1" x14ac:dyDescent="0.3">
      <c r="A32" s="33">
        <v>219</v>
      </c>
      <c r="B32" s="34" t="s">
        <v>88</v>
      </c>
      <c r="C32" s="36">
        <v>1368385</v>
      </c>
      <c r="D32" s="36">
        <v>120685</v>
      </c>
      <c r="E32" s="37">
        <f t="shared" si="1"/>
        <v>11338.484484401541</v>
      </c>
      <c r="F32" s="38">
        <f t="shared" si="8"/>
        <v>1.4244292919435215</v>
      </c>
      <c r="G32" s="39">
        <f t="shared" si="2"/>
        <v>-2027.0791826504901</v>
      </c>
      <c r="H32" s="39">
        <f t="shared" si="3"/>
        <v>0</v>
      </c>
      <c r="I32" s="37">
        <f t="shared" si="4"/>
        <v>-2027.0791826504901</v>
      </c>
      <c r="J32" s="40">
        <f t="shared" si="10"/>
        <v>-103.24583741739909</v>
      </c>
      <c r="K32" s="37">
        <f t="shared" si="5"/>
        <v>-2130.325020067889</v>
      </c>
      <c r="L32" s="37">
        <f t="shared" si="6"/>
        <v>-244638051.1581744</v>
      </c>
      <c r="M32" s="37">
        <f t="shared" si="7"/>
        <v>-257098275.04689318</v>
      </c>
      <c r="N32" s="41">
        <f>'jan-mar'!M32</f>
        <v>-255302339.60208613</v>
      </c>
      <c r="O32" s="41">
        <f t="shared" si="9"/>
        <v>-1795935.4448070526</v>
      </c>
      <c r="Q32" s="4"/>
      <c r="R32" s="4"/>
      <c r="S32" s="4"/>
      <c r="T32" s="4"/>
      <c r="U32" s="4"/>
    </row>
    <row r="33" spans="1:21" s="34" customFormat="1" x14ac:dyDescent="0.3">
      <c r="A33" s="33">
        <v>220</v>
      </c>
      <c r="B33" s="34" t="s">
        <v>89</v>
      </c>
      <c r="C33" s="36">
        <v>648076</v>
      </c>
      <c r="D33" s="36">
        <v>59571</v>
      </c>
      <c r="E33" s="37">
        <f t="shared" si="1"/>
        <v>10879.05188766346</v>
      </c>
      <c r="F33" s="38">
        <f t="shared" si="8"/>
        <v>1.3667117681097409</v>
      </c>
      <c r="G33" s="39">
        <f t="shared" si="2"/>
        <v>-1751.4196246076417</v>
      </c>
      <c r="H33" s="39">
        <f t="shared" si="3"/>
        <v>0</v>
      </c>
      <c r="I33" s="37">
        <f t="shared" si="4"/>
        <v>-1751.4196246076417</v>
      </c>
      <c r="J33" s="40">
        <f t="shared" si="10"/>
        <v>-103.24583741739909</v>
      </c>
      <c r="K33" s="37">
        <f t="shared" si="5"/>
        <v>-1854.6654620250408</v>
      </c>
      <c r="L33" s="37">
        <f t="shared" si="6"/>
        <v>-104333818.45750183</v>
      </c>
      <c r="M33" s="37">
        <f t="shared" si="7"/>
        <v>-110484276.23829371</v>
      </c>
      <c r="N33" s="41">
        <f>'jan-mar'!M33</f>
        <v>-111554867.51324412</v>
      </c>
      <c r="O33" s="41">
        <f t="shared" si="9"/>
        <v>1070591.2749504149</v>
      </c>
      <c r="Q33" s="4"/>
      <c r="R33" s="4"/>
      <c r="S33" s="4"/>
      <c r="T33" s="4"/>
      <c r="U33" s="4"/>
    </row>
    <row r="34" spans="1:21" s="34" customFormat="1" x14ac:dyDescent="0.3">
      <c r="A34" s="33">
        <v>221</v>
      </c>
      <c r="B34" s="34" t="s">
        <v>90</v>
      </c>
      <c r="C34" s="36">
        <v>96346</v>
      </c>
      <c r="D34" s="36">
        <v>15726</v>
      </c>
      <c r="E34" s="37">
        <f t="shared" si="1"/>
        <v>6126.5420323031922</v>
      </c>
      <c r="F34" s="38">
        <f t="shared" si="8"/>
        <v>0.76966422991903682</v>
      </c>
      <c r="G34" s="39">
        <f t="shared" si="2"/>
        <v>1100.0862886085188</v>
      </c>
      <c r="H34" s="39">
        <f t="shared" si="3"/>
        <v>363.11633038886066</v>
      </c>
      <c r="I34" s="37">
        <f t="shared" si="4"/>
        <v>1463.2026189973794</v>
      </c>
      <c r="J34" s="40">
        <f t="shared" si="10"/>
        <v>-103.24583741739909</v>
      </c>
      <c r="K34" s="37">
        <f t="shared" si="5"/>
        <v>1359.9567815799803</v>
      </c>
      <c r="L34" s="37">
        <f t="shared" si="6"/>
        <v>23010324.386352789</v>
      </c>
      <c r="M34" s="37">
        <f t="shared" si="7"/>
        <v>21386680.347126771</v>
      </c>
      <c r="N34" s="41">
        <f>'jan-mar'!M34</f>
        <v>20047811.379587647</v>
      </c>
      <c r="O34" s="41">
        <f t="shared" si="9"/>
        <v>1338868.9675391242</v>
      </c>
      <c r="Q34" s="4"/>
      <c r="R34" s="4"/>
      <c r="S34" s="4"/>
      <c r="T34" s="4"/>
      <c r="U34" s="4"/>
    </row>
    <row r="35" spans="1:21" s="34" customFormat="1" x14ac:dyDescent="0.3">
      <c r="A35" s="33">
        <v>226</v>
      </c>
      <c r="B35" s="34" t="s">
        <v>91</v>
      </c>
      <c r="C35" s="36">
        <v>133779</v>
      </c>
      <c r="D35" s="36">
        <v>17089</v>
      </c>
      <c r="E35" s="37">
        <f t="shared" si="1"/>
        <v>7828.3691263385808</v>
      </c>
      <c r="F35" s="38">
        <f t="shared" si="8"/>
        <v>0.9834610883882644</v>
      </c>
      <c r="G35" s="39">
        <f t="shared" si="2"/>
        <v>78.990032187285578</v>
      </c>
      <c r="H35" s="39">
        <f t="shared" si="3"/>
        <v>0</v>
      </c>
      <c r="I35" s="37">
        <f t="shared" si="4"/>
        <v>78.990032187285578</v>
      </c>
      <c r="J35" s="40">
        <f t="shared" si="10"/>
        <v>-103.24583741739909</v>
      </c>
      <c r="K35" s="37">
        <f t="shared" si="5"/>
        <v>-24.255805230113509</v>
      </c>
      <c r="L35" s="37">
        <f t="shared" si="6"/>
        <v>1349860.6600485232</v>
      </c>
      <c r="M35" s="37">
        <f t="shared" si="7"/>
        <v>-414507.45557740977</v>
      </c>
      <c r="N35" s="41">
        <f>'jan-mar'!M35</f>
        <v>-923834.60297508829</v>
      </c>
      <c r="O35" s="41">
        <f t="shared" si="9"/>
        <v>509327.14739767852</v>
      </c>
      <c r="Q35" s="4"/>
      <c r="R35" s="4"/>
      <c r="S35" s="4"/>
      <c r="T35" s="4"/>
      <c r="U35" s="4"/>
    </row>
    <row r="36" spans="1:21" s="34" customFormat="1" x14ac:dyDescent="0.3">
      <c r="A36" s="33">
        <v>227</v>
      </c>
      <c r="B36" s="34" t="s">
        <v>92</v>
      </c>
      <c r="C36" s="36">
        <v>89890</v>
      </c>
      <c r="D36" s="36">
        <v>11199</v>
      </c>
      <c r="E36" s="37">
        <f t="shared" si="1"/>
        <v>8026.6095187070277</v>
      </c>
      <c r="F36" s="38">
        <f t="shared" si="8"/>
        <v>1.0083656002852879</v>
      </c>
      <c r="G36" s="39">
        <f t="shared" si="2"/>
        <v>-39.954203233782572</v>
      </c>
      <c r="H36" s="39">
        <f t="shared" si="3"/>
        <v>0</v>
      </c>
      <c r="I36" s="37">
        <f t="shared" si="4"/>
        <v>-39.954203233782572</v>
      </c>
      <c r="J36" s="40">
        <f t="shared" si="10"/>
        <v>-103.24583741739909</v>
      </c>
      <c r="K36" s="37">
        <f t="shared" si="5"/>
        <v>-143.20004065118167</v>
      </c>
      <c r="L36" s="37">
        <f t="shared" si="6"/>
        <v>-447447.122015131</v>
      </c>
      <c r="M36" s="37">
        <f t="shared" si="7"/>
        <v>-1603697.2552525834</v>
      </c>
      <c r="N36" s="41">
        <f>'jan-mar'!M36</f>
        <v>-1870026.3396757005</v>
      </c>
      <c r="O36" s="41">
        <f t="shared" si="9"/>
        <v>266329.08442311711</v>
      </c>
      <c r="Q36" s="4"/>
      <c r="R36" s="4"/>
      <c r="S36" s="4"/>
      <c r="T36" s="4"/>
      <c r="U36" s="4"/>
    </row>
    <row r="37" spans="1:21" s="34" customFormat="1" x14ac:dyDescent="0.3">
      <c r="A37" s="33">
        <v>228</v>
      </c>
      <c r="B37" s="34" t="s">
        <v>93</v>
      </c>
      <c r="C37" s="36">
        <v>133432</v>
      </c>
      <c r="D37" s="36">
        <v>17185</v>
      </c>
      <c r="E37" s="37">
        <f t="shared" si="1"/>
        <v>7764.4457375618276</v>
      </c>
      <c r="F37" s="38">
        <f t="shared" si="8"/>
        <v>0.97543053125876755</v>
      </c>
      <c r="G37" s="39">
        <f t="shared" si="2"/>
        <v>117.34406545333749</v>
      </c>
      <c r="H37" s="39">
        <f t="shared" si="3"/>
        <v>0</v>
      </c>
      <c r="I37" s="37">
        <f t="shared" si="4"/>
        <v>117.34406545333749</v>
      </c>
      <c r="J37" s="40">
        <f t="shared" si="10"/>
        <v>-103.24583741739909</v>
      </c>
      <c r="K37" s="37">
        <f t="shared" si="5"/>
        <v>14.098228035938405</v>
      </c>
      <c r="L37" s="37">
        <f t="shared" si="6"/>
        <v>2016557.7648156048</v>
      </c>
      <c r="M37" s="37">
        <f t="shared" si="7"/>
        <v>242278.04879760148</v>
      </c>
      <c r="N37" s="41">
        <f>'jan-mar'!M37</f>
        <v>-1147042.2758573915</v>
      </c>
      <c r="O37" s="41">
        <f t="shared" si="9"/>
        <v>1389320.3246549931</v>
      </c>
      <c r="Q37" s="4"/>
      <c r="R37" s="4"/>
      <c r="S37" s="4"/>
      <c r="T37" s="4"/>
      <c r="U37" s="4"/>
    </row>
    <row r="38" spans="1:21" s="34" customFormat="1" x14ac:dyDescent="0.3">
      <c r="A38" s="33">
        <v>229</v>
      </c>
      <c r="B38" s="34" t="s">
        <v>94</v>
      </c>
      <c r="C38" s="36">
        <v>74968</v>
      </c>
      <c r="D38" s="36">
        <v>10760</v>
      </c>
      <c r="E38" s="37">
        <f t="shared" si="1"/>
        <v>6967.2862453531598</v>
      </c>
      <c r="F38" s="38">
        <f t="shared" si="8"/>
        <v>0.87528510771341062</v>
      </c>
      <c r="G38" s="39">
        <f t="shared" si="2"/>
        <v>595.63976077853818</v>
      </c>
      <c r="H38" s="39">
        <f t="shared" si="3"/>
        <v>68.855855821372003</v>
      </c>
      <c r="I38" s="37">
        <f t="shared" si="4"/>
        <v>664.49561659991014</v>
      </c>
      <c r="J38" s="40">
        <f t="shared" si="10"/>
        <v>-103.24583741739909</v>
      </c>
      <c r="K38" s="37">
        <f t="shared" si="5"/>
        <v>561.24977918251102</v>
      </c>
      <c r="L38" s="37">
        <f t="shared" si="6"/>
        <v>7149972.8346150331</v>
      </c>
      <c r="M38" s="37">
        <f t="shared" si="7"/>
        <v>6039047.6240038183</v>
      </c>
      <c r="N38" s="41">
        <f>'jan-mar'!M38</f>
        <v>4708005.9992600204</v>
      </c>
      <c r="O38" s="41">
        <f t="shared" si="9"/>
        <v>1331041.6247437978</v>
      </c>
      <c r="Q38" s="4"/>
      <c r="R38" s="4"/>
      <c r="S38" s="4"/>
      <c r="T38" s="4"/>
      <c r="U38" s="4"/>
    </row>
    <row r="39" spans="1:21" s="34" customFormat="1" x14ac:dyDescent="0.3">
      <c r="A39" s="33">
        <v>230</v>
      </c>
      <c r="B39" s="34" t="s">
        <v>95</v>
      </c>
      <c r="C39" s="36">
        <v>296486</v>
      </c>
      <c r="D39" s="36">
        <v>35139</v>
      </c>
      <c r="E39" s="37">
        <f t="shared" si="1"/>
        <v>8437.5195651555259</v>
      </c>
      <c r="F39" s="38">
        <f t="shared" si="8"/>
        <v>1.0599873410320635</v>
      </c>
      <c r="G39" s="39">
        <f t="shared" si="2"/>
        <v>-286.50023110288146</v>
      </c>
      <c r="H39" s="39">
        <f t="shared" si="3"/>
        <v>0</v>
      </c>
      <c r="I39" s="37">
        <f t="shared" si="4"/>
        <v>-286.50023110288146</v>
      </c>
      <c r="J39" s="40">
        <f t="shared" si="10"/>
        <v>-103.24583741739909</v>
      </c>
      <c r="K39" s="37">
        <f t="shared" si="5"/>
        <v>-389.74606852028057</v>
      </c>
      <c r="L39" s="37">
        <f t="shared" si="6"/>
        <v>-10067331.620724151</v>
      </c>
      <c r="M39" s="37">
        <f t="shared" si="7"/>
        <v>-13695287.101734139</v>
      </c>
      <c r="N39" s="41">
        <f>'jan-mar'!M39</f>
        <v>-15139214.764699034</v>
      </c>
      <c r="O39" s="41">
        <f t="shared" si="9"/>
        <v>1443927.6629648954</v>
      </c>
      <c r="Q39" s="4"/>
      <c r="R39" s="4"/>
      <c r="S39" s="4"/>
      <c r="T39" s="4"/>
      <c r="U39" s="4"/>
    </row>
    <row r="40" spans="1:21" s="34" customFormat="1" x14ac:dyDescent="0.3">
      <c r="A40" s="33">
        <v>231</v>
      </c>
      <c r="B40" s="34" t="s">
        <v>96</v>
      </c>
      <c r="C40" s="36">
        <v>419278</v>
      </c>
      <c r="D40" s="36">
        <v>51725</v>
      </c>
      <c r="E40" s="37">
        <f t="shared" si="1"/>
        <v>8105.9062348960852</v>
      </c>
      <c r="F40" s="38">
        <f t="shared" si="8"/>
        <v>1.0183274753004201</v>
      </c>
      <c r="G40" s="39">
        <f t="shared" si="2"/>
        <v>-87.532232947217011</v>
      </c>
      <c r="H40" s="39">
        <f t="shared" si="3"/>
        <v>0</v>
      </c>
      <c r="I40" s="37">
        <f t="shared" si="4"/>
        <v>-87.532232947217011</v>
      </c>
      <c r="J40" s="40">
        <f t="shared" si="10"/>
        <v>-103.24583741739909</v>
      </c>
      <c r="K40" s="37">
        <f t="shared" si="5"/>
        <v>-190.7780703646161</v>
      </c>
      <c r="L40" s="37">
        <f t="shared" si="6"/>
        <v>-4527604.7491947999</v>
      </c>
      <c r="M40" s="37">
        <f t="shared" si="7"/>
        <v>-9867995.6896097679</v>
      </c>
      <c r="N40" s="41">
        <f>'jan-mar'!M40</f>
        <v>-12947627.914967917</v>
      </c>
      <c r="O40" s="41">
        <f t="shared" si="9"/>
        <v>3079632.225358149</v>
      </c>
      <c r="Q40" s="4"/>
      <c r="R40" s="4"/>
      <c r="S40" s="4"/>
      <c r="T40" s="4"/>
      <c r="U40" s="4"/>
    </row>
    <row r="41" spans="1:21" s="34" customFormat="1" x14ac:dyDescent="0.3">
      <c r="A41" s="33">
        <v>233</v>
      </c>
      <c r="B41" s="34" t="s">
        <v>97</v>
      </c>
      <c r="C41" s="36">
        <v>190663</v>
      </c>
      <c r="D41" s="36">
        <v>22706</v>
      </c>
      <c r="E41" s="37">
        <f t="shared" si="1"/>
        <v>8397.0316215978164</v>
      </c>
      <c r="F41" s="38">
        <f t="shared" si="8"/>
        <v>1.0549009282179438</v>
      </c>
      <c r="G41" s="39">
        <f t="shared" si="2"/>
        <v>-262.20746496825575</v>
      </c>
      <c r="H41" s="39">
        <f t="shared" si="3"/>
        <v>0</v>
      </c>
      <c r="I41" s="37">
        <f t="shared" si="4"/>
        <v>-262.20746496825575</v>
      </c>
      <c r="J41" s="40">
        <f t="shared" si="10"/>
        <v>-103.24583741739909</v>
      </c>
      <c r="K41" s="37">
        <f t="shared" si="5"/>
        <v>-365.45330238565487</v>
      </c>
      <c r="L41" s="37">
        <f t="shared" si="6"/>
        <v>-5953682.6995692151</v>
      </c>
      <c r="M41" s="37">
        <f t="shared" si="7"/>
        <v>-8297982.683968679</v>
      </c>
      <c r="N41" s="41">
        <f>'jan-mar'!M41</f>
        <v>-9418452.2965154331</v>
      </c>
      <c r="O41" s="41">
        <f t="shared" si="9"/>
        <v>1120469.6125467541</v>
      </c>
      <c r="Q41" s="4"/>
      <c r="R41" s="4"/>
      <c r="S41" s="4"/>
      <c r="T41" s="4"/>
      <c r="U41" s="4"/>
    </row>
    <row r="42" spans="1:21" s="34" customFormat="1" x14ac:dyDescent="0.3">
      <c r="A42" s="33">
        <v>234</v>
      </c>
      <c r="B42" s="34" t="s">
        <v>98</v>
      </c>
      <c r="C42" s="36">
        <v>53385</v>
      </c>
      <c r="D42" s="36">
        <v>6326</v>
      </c>
      <c r="E42" s="37">
        <f t="shared" si="1"/>
        <v>8438.9819791337341</v>
      </c>
      <c r="F42" s="38">
        <f t="shared" si="8"/>
        <v>1.060171060938403</v>
      </c>
      <c r="G42" s="39">
        <f t="shared" si="2"/>
        <v>-287.37767948980633</v>
      </c>
      <c r="H42" s="39">
        <f t="shared" si="3"/>
        <v>0</v>
      </c>
      <c r="I42" s="37">
        <f t="shared" si="4"/>
        <v>-287.37767948980633</v>
      </c>
      <c r="J42" s="40">
        <f t="shared" si="10"/>
        <v>-103.24583741739909</v>
      </c>
      <c r="K42" s="37">
        <f t="shared" si="5"/>
        <v>-390.62351690720538</v>
      </c>
      <c r="L42" s="37">
        <f t="shared" si="6"/>
        <v>-1817951.2004525149</v>
      </c>
      <c r="M42" s="37">
        <f t="shared" si="7"/>
        <v>-2471084.367954981</v>
      </c>
      <c r="N42" s="41">
        <f>'jan-mar'!M42</f>
        <v>-2793818.110973164</v>
      </c>
      <c r="O42" s="41">
        <f t="shared" si="9"/>
        <v>322733.74301818293</v>
      </c>
      <c r="Q42" s="4"/>
      <c r="R42" s="4"/>
      <c r="S42" s="4"/>
      <c r="T42" s="4"/>
      <c r="U42" s="4"/>
    </row>
    <row r="43" spans="1:21" s="34" customFormat="1" x14ac:dyDescent="0.3">
      <c r="A43" s="33">
        <v>235</v>
      </c>
      <c r="B43" s="34" t="s">
        <v>99</v>
      </c>
      <c r="C43" s="36">
        <v>246880</v>
      </c>
      <c r="D43" s="36">
        <v>33310</v>
      </c>
      <c r="E43" s="37">
        <f t="shared" si="1"/>
        <v>7411.5881116781748</v>
      </c>
      <c r="F43" s="38">
        <f t="shared" si="8"/>
        <v>0.93110179059807485</v>
      </c>
      <c r="G43" s="39">
        <f t="shared" si="2"/>
        <v>329.05864098352919</v>
      </c>
      <c r="H43" s="39">
        <f t="shared" si="3"/>
        <v>0</v>
      </c>
      <c r="I43" s="37">
        <f t="shared" si="4"/>
        <v>329.05864098352919</v>
      </c>
      <c r="J43" s="40">
        <f t="shared" si="10"/>
        <v>-103.24583741739909</v>
      </c>
      <c r="K43" s="37">
        <f t="shared" si="5"/>
        <v>225.8128035661301</v>
      </c>
      <c r="L43" s="37">
        <f t="shared" si="6"/>
        <v>10960943.331161357</v>
      </c>
      <c r="M43" s="37">
        <f t="shared" si="7"/>
        <v>7521824.4867877932</v>
      </c>
      <c r="N43" s="41">
        <f>'jan-mar'!M43</f>
        <v>5353475.1696939338</v>
      </c>
      <c r="O43" s="41">
        <f t="shared" si="9"/>
        <v>2168349.3170938594</v>
      </c>
      <c r="Q43" s="4"/>
      <c r="R43" s="4"/>
      <c r="S43" s="4"/>
      <c r="T43" s="4"/>
      <c r="U43" s="4"/>
    </row>
    <row r="44" spans="1:21" s="34" customFormat="1" x14ac:dyDescent="0.3">
      <c r="A44" s="33">
        <v>236</v>
      </c>
      <c r="B44" s="34" t="s">
        <v>100</v>
      </c>
      <c r="C44" s="36">
        <v>132516</v>
      </c>
      <c r="D44" s="36">
        <v>20410</v>
      </c>
      <c r="E44" s="37">
        <f t="shared" si="1"/>
        <v>6492.6996570308675</v>
      </c>
      <c r="F44" s="38">
        <f t="shared" si="8"/>
        <v>0.81566382067987331</v>
      </c>
      <c r="G44" s="39">
        <f t="shared" si="2"/>
        <v>880.3917137719136</v>
      </c>
      <c r="H44" s="39">
        <f t="shared" si="3"/>
        <v>234.96116173417428</v>
      </c>
      <c r="I44" s="37">
        <f t="shared" si="4"/>
        <v>1115.3528755060879</v>
      </c>
      <c r="J44" s="40">
        <f t="shared" si="10"/>
        <v>-103.24583741739909</v>
      </c>
      <c r="K44" s="37">
        <f t="shared" si="5"/>
        <v>1012.1070380886888</v>
      </c>
      <c r="L44" s="37">
        <f t="shared" si="6"/>
        <v>22764352.189079255</v>
      </c>
      <c r="M44" s="37">
        <f t="shared" si="7"/>
        <v>20657104.647390138</v>
      </c>
      <c r="N44" s="41">
        <f>'jan-mar'!M44</f>
        <v>19176403.526477419</v>
      </c>
      <c r="O44" s="41">
        <f t="shared" si="9"/>
        <v>1480701.1209127195</v>
      </c>
      <c r="Q44" s="4"/>
      <c r="R44" s="4"/>
      <c r="S44" s="4"/>
      <c r="T44" s="4"/>
      <c r="U44" s="4"/>
    </row>
    <row r="45" spans="1:21" s="34" customFormat="1" x14ac:dyDescent="0.3">
      <c r="A45" s="33">
        <v>237</v>
      </c>
      <c r="B45" s="34" t="s">
        <v>101</v>
      </c>
      <c r="C45" s="36">
        <v>150437</v>
      </c>
      <c r="D45" s="36">
        <v>23238</v>
      </c>
      <c r="E45" s="37">
        <f t="shared" si="1"/>
        <v>6473.7498924175916</v>
      </c>
      <c r="F45" s="38">
        <f t="shared" si="8"/>
        <v>0.8132832027209459</v>
      </c>
      <c r="G45" s="39">
        <f t="shared" si="2"/>
        <v>891.76157253987913</v>
      </c>
      <c r="H45" s="39">
        <f t="shared" si="3"/>
        <v>241.59357934882084</v>
      </c>
      <c r="I45" s="37">
        <f t="shared" si="4"/>
        <v>1133.3551518887</v>
      </c>
      <c r="J45" s="40">
        <f t="shared" si="10"/>
        <v>-103.24583741739909</v>
      </c>
      <c r="K45" s="37">
        <f t="shared" si="5"/>
        <v>1030.1093144713009</v>
      </c>
      <c r="L45" s="37">
        <f t="shared" si="6"/>
        <v>26336907.01958961</v>
      </c>
      <c r="M45" s="37">
        <f t="shared" si="7"/>
        <v>23937680.249684088</v>
      </c>
      <c r="N45" s="41">
        <f>'jan-mar'!M45</f>
        <v>21403150.066059895</v>
      </c>
      <c r="O45" s="41">
        <f t="shared" si="9"/>
        <v>2534530.1836241931</v>
      </c>
      <c r="Q45" s="4"/>
      <c r="R45" s="4"/>
      <c r="S45" s="4"/>
      <c r="T45" s="4"/>
      <c r="U45" s="4"/>
    </row>
    <row r="46" spans="1:21" s="34" customFormat="1" x14ac:dyDescent="0.3">
      <c r="A46" s="33">
        <v>238</v>
      </c>
      <c r="B46" s="34" t="s">
        <v>102</v>
      </c>
      <c r="C46" s="36">
        <v>79828</v>
      </c>
      <c r="D46" s="36">
        <v>11882</v>
      </c>
      <c r="E46" s="37">
        <f t="shared" si="1"/>
        <v>6718.3975761656284</v>
      </c>
      <c r="F46" s="38">
        <f t="shared" si="8"/>
        <v>0.84401776230130698</v>
      </c>
      <c r="G46" s="39">
        <f t="shared" si="2"/>
        <v>744.972962291057</v>
      </c>
      <c r="H46" s="39">
        <f t="shared" si="3"/>
        <v>155.96689003700797</v>
      </c>
      <c r="I46" s="37">
        <f t="shared" si="4"/>
        <v>900.93985232806494</v>
      </c>
      <c r="J46" s="40">
        <f t="shared" si="10"/>
        <v>-103.24583741739909</v>
      </c>
      <c r="K46" s="37">
        <f t="shared" si="5"/>
        <v>797.69401491066583</v>
      </c>
      <c r="L46" s="37">
        <f t="shared" si="6"/>
        <v>10704967.325362068</v>
      </c>
      <c r="M46" s="37">
        <f t="shared" si="7"/>
        <v>9478200.2851685323</v>
      </c>
      <c r="N46" s="41">
        <f>'jan-mar'!M46</f>
        <v>7865610.779108515</v>
      </c>
      <c r="O46" s="41">
        <f t="shared" si="9"/>
        <v>1612589.5060600173</v>
      </c>
      <c r="Q46" s="4"/>
      <c r="R46" s="4"/>
      <c r="S46" s="4"/>
      <c r="T46" s="4"/>
      <c r="U46" s="4"/>
    </row>
    <row r="47" spans="1:21" s="34" customFormat="1" x14ac:dyDescent="0.3">
      <c r="A47" s="33">
        <v>239</v>
      </c>
      <c r="B47" s="34" t="s">
        <v>103</v>
      </c>
      <c r="C47" s="36">
        <v>15876</v>
      </c>
      <c r="D47" s="36">
        <v>2752</v>
      </c>
      <c r="E47" s="37">
        <f t="shared" si="1"/>
        <v>5768.895348837209</v>
      </c>
      <c r="F47" s="38">
        <f t="shared" si="8"/>
        <v>0.72473385030823045</v>
      </c>
      <c r="G47" s="39">
        <f t="shared" si="2"/>
        <v>1314.6742986881086</v>
      </c>
      <c r="H47" s="39">
        <f t="shared" si="3"/>
        <v>488.29266960195474</v>
      </c>
      <c r="I47" s="37">
        <f t="shared" si="4"/>
        <v>1802.9669682900633</v>
      </c>
      <c r="J47" s="40">
        <f t="shared" si="10"/>
        <v>-103.24583741739909</v>
      </c>
      <c r="K47" s="37">
        <f t="shared" si="5"/>
        <v>1699.7211308726642</v>
      </c>
      <c r="L47" s="37">
        <f t="shared" si="6"/>
        <v>4961765.0967342537</v>
      </c>
      <c r="M47" s="37">
        <f t="shared" si="7"/>
        <v>4677632.5521615716</v>
      </c>
      <c r="N47" s="41">
        <f>'jan-mar'!M47</f>
        <v>4275286.590145316</v>
      </c>
      <c r="O47" s="41">
        <f t="shared" si="9"/>
        <v>402345.96201625559</v>
      </c>
      <c r="Q47" s="4"/>
      <c r="R47" s="4"/>
      <c r="S47" s="4"/>
      <c r="T47" s="4"/>
      <c r="U47" s="4"/>
    </row>
    <row r="48" spans="1:21" s="34" customFormat="1" x14ac:dyDescent="0.3">
      <c r="A48" s="33">
        <v>301</v>
      </c>
      <c r="B48" s="34" t="s">
        <v>104</v>
      </c>
      <c r="C48" s="36">
        <v>6543977</v>
      </c>
      <c r="D48" s="36">
        <v>647676</v>
      </c>
      <c r="E48" s="37">
        <f t="shared" si="1"/>
        <v>10103.781829186199</v>
      </c>
      <c r="F48" s="38">
        <f t="shared" si="8"/>
        <v>1.2693162667990501</v>
      </c>
      <c r="G48" s="39">
        <f t="shared" si="2"/>
        <v>-1286.2575895212851</v>
      </c>
      <c r="H48" s="39">
        <f t="shared" si="3"/>
        <v>0</v>
      </c>
      <c r="I48" s="37">
        <f t="shared" si="4"/>
        <v>-1286.2575895212851</v>
      </c>
      <c r="J48" s="40">
        <f t="shared" si="10"/>
        <v>-103.24583741739909</v>
      </c>
      <c r="K48" s="37">
        <f t="shared" si="5"/>
        <v>-1389.5034269386842</v>
      </c>
      <c r="L48" s="37">
        <f t="shared" si="6"/>
        <v>-833078170.55078781</v>
      </c>
      <c r="M48" s="37">
        <f t="shared" si="7"/>
        <v>-899948021.54593921</v>
      </c>
      <c r="N48" s="41">
        <f>'jan-mar'!M48</f>
        <v>-889709491.05954051</v>
      </c>
      <c r="O48" s="41">
        <f t="shared" si="9"/>
        <v>-10238530.486398697</v>
      </c>
      <c r="Q48" s="4"/>
      <c r="R48" s="4"/>
      <c r="S48" s="4"/>
      <c r="T48" s="4"/>
      <c r="U48" s="4"/>
    </row>
    <row r="49" spans="1:21" s="34" customFormat="1" x14ac:dyDescent="0.3">
      <c r="A49" s="33">
        <v>402</v>
      </c>
      <c r="B49" s="34" t="s">
        <v>105</v>
      </c>
      <c r="C49" s="36">
        <v>110345</v>
      </c>
      <c r="D49" s="36">
        <v>17881</v>
      </c>
      <c r="E49" s="37">
        <f t="shared" si="1"/>
        <v>6171.0754432078738</v>
      </c>
      <c r="F49" s="38">
        <f t="shared" si="8"/>
        <v>0.77525886604964611</v>
      </c>
      <c r="G49" s="39">
        <f t="shared" si="2"/>
        <v>1073.3662420657097</v>
      </c>
      <c r="H49" s="39">
        <f t="shared" si="3"/>
        <v>347.52963657222205</v>
      </c>
      <c r="I49" s="37">
        <f t="shared" si="4"/>
        <v>1420.8958786379317</v>
      </c>
      <c r="J49" s="40">
        <f t="shared" si="10"/>
        <v>-103.24583741739909</v>
      </c>
      <c r="K49" s="37">
        <f t="shared" si="5"/>
        <v>1317.6500412205326</v>
      </c>
      <c r="L49" s="37">
        <f t="shared" si="6"/>
        <v>25407039.205924857</v>
      </c>
      <c r="M49" s="37">
        <f t="shared" si="7"/>
        <v>23560900.387064341</v>
      </c>
      <c r="N49" s="41">
        <f>'jan-mar'!M49</f>
        <v>21657806.656391125</v>
      </c>
      <c r="O49" s="41">
        <f t="shared" si="9"/>
        <v>1903093.7306732163</v>
      </c>
      <c r="Q49" s="4"/>
      <c r="R49" s="4"/>
      <c r="S49" s="4"/>
      <c r="T49" s="4"/>
      <c r="U49" s="4"/>
    </row>
    <row r="50" spans="1:21" s="34" customFormat="1" x14ac:dyDescent="0.3">
      <c r="A50" s="33">
        <v>403</v>
      </c>
      <c r="B50" s="34" t="s">
        <v>106</v>
      </c>
      <c r="C50" s="36">
        <v>212212</v>
      </c>
      <c r="D50" s="36">
        <v>29847</v>
      </c>
      <c r="E50" s="37">
        <f t="shared" si="1"/>
        <v>7109.9943042851874</v>
      </c>
      <c r="F50" s="38">
        <f t="shared" si="8"/>
        <v>0.8932132126218606</v>
      </c>
      <c r="G50" s="39">
        <f t="shared" si="2"/>
        <v>510.01492541932163</v>
      </c>
      <c r="H50" s="39">
        <f t="shared" si="3"/>
        <v>18.908035195162345</v>
      </c>
      <c r="I50" s="37">
        <f t="shared" si="4"/>
        <v>528.92296061448394</v>
      </c>
      <c r="J50" s="40">
        <f t="shared" si="10"/>
        <v>-103.24583741739909</v>
      </c>
      <c r="K50" s="37">
        <f t="shared" si="5"/>
        <v>425.67712319708482</v>
      </c>
      <c r="L50" s="37">
        <f t="shared" si="6"/>
        <v>15786763.605460502</v>
      </c>
      <c r="M50" s="37">
        <f t="shared" si="7"/>
        <v>12705185.09606339</v>
      </c>
      <c r="N50" s="41">
        <f>'jan-mar'!M50</f>
        <v>9969633.2029377129</v>
      </c>
      <c r="O50" s="41">
        <f t="shared" si="9"/>
        <v>2735551.8931256775</v>
      </c>
      <c r="Q50" s="4"/>
      <c r="R50" s="4"/>
      <c r="S50" s="4"/>
      <c r="T50" s="4"/>
      <c r="U50" s="4"/>
    </row>
    <row r="51" spans="1:21" s="34" customFormat="1" x14ac:dyDescent="0.3">
      <c r="A51" s="33">
        <v>412</v>
      </c>
      <c r="B51" s="34" t="s">
        <v>107</v>
      </c>
      <c r="C51" s="36">
        <v>200654</v>
      </c>
      <c r="D51" s="36">
        <v>33603</v>
      </c>
      <c r="E51" s="37">
        <f t="shared" si="1"/>
        <v>5971.3120852304855</v>
      </c>
      <c r="F51" s="38">
        <f t="shared" si="8"/>
        <v>0.75016302727582695</v>
      </c>
      <c r="G51" s="39">
        <f t="shared" si="2"/>
        <v>1193.2242568521426</v>
      </c>
      <c r="H51" s="39">
        <f t="shared" si="3"/>
        <v>417.44681186430796</v>
      </c>
      <c r="I51" s="37">
        <f t="shared" si="4"/>
        <v>1610.6710687164505</v>
      </c>
      <c r="J51" s="40">
        <f t="shared" si="10"/>
        <v>-103.24583741739909</v>
      </c>
      <c r="K51" s="37">
        <f t="shared" si="5"/>
        <v>1507.4252312990513</v>
      </c>
      <c r="L51" s="37">
        <f t="shared" si="6"/>
        <v>54123379.922078885</v>
      </c>
      <c r="M51" s="37">
        <f t="shared" si="7"/>
        <v>50654010.047342025</v>
      </c>
      <c r="N51" s="41">
        <f>'jan-mar'!M51</f>
        <v>46138985.933376841</v>
      </c>
      <c r="O51" s="41">
        <f t="shared" si="9"/>
        <v>4515024.1139651835</v>
      </c>
      <c r="Q51" s="4"/>
      <c r="R51" s="4"/>
      <c r="S51" s="4"/>
      <c r="T51" s="4"/>
      <c r="U51" s="4"/>
    </row>
    <row r="52" spans="1:21" s="34" customFormat="1" x14ac:dyDescent="0.3">
      <c r="A52" s="33">
        <v>415</v>
      </c>
      <c r="B52" s="34" t="s">
        <v>108</v>
      </c>
      <c r="C52" s="36">
        <v>42200</v>
      </c>
      <c r="D52" s="36">
        <v>7552</v>
      </c>
      <c r="E52" s="37">
        <f t="shared" si="1"/>
        <v>5587.9237288135591</v>
      </c>
      <c r="F52" s="38">
        <f t="shared" si="8"/>
        <v>0.70199877694575497</v>
      </c>
      <c r="G52" s="39">
        <f t="shared" si="2"/>
        <v>1423.2572707022985</v>
      </c>
      <c r="H52" s="39">
        <f t="shared" si="3"/>
        <v>551.6327366102322</v>
      </c>
      <c r="I52" s="37">
        <f t="shared" si="4"/>
        <v>1974.8900073125305</v>
      </c>
      <c r="J52" s="40">
        <f t="shared" si="10"/>
        <v>-103.24583741739909</v>
      </c>
      <c r="K52" s="37">
        <f t="shared" si="5"/>
        <v>1871.6441698951314</v>
      </c>
      <c r="L52" s="37">
        <f t="shared" si="6"/>
        <v>14914369.33522423</v>
      </c>
      <c r="M52" s="37">
        <f t="shared" si="7"/>
        <v>14134656.771048032</v>
      </c>
      <c r="N52" s="41">
        <f>'jan-mar'!M52</f>
        <v>13016559.712491795</v>
      </c>
      <c r="O52" s="41">
        <f t="shared" si="9"/>
        <v>1118097.0585562363</v>
      </c>
      <c r="Q52" s="4"/>
      <c r="R52" s="4"/>
      <c r="S52" s="4"/>
      <c r="T52" s="4"/>
      <c r="U52" s="4"/>
    </row>
    <row r="53" spans="1:21" s="34" customFormat="1" x14ac:dyDescent="0.3">
      <c r="A53" s="33">
        <v>417</v>
      </c>
      <c r="B53" s="34" t="s">
        <v>109</v>
      </c>
      <c r="C53" s="36">
        <v>120601</v>
      </c>
      <c r="D53" s="36">
        <v>20013</v>
      </c>
      <c r="E53" s="37">
        <f t="shared" si="1"/>
        <v>6026.1330135411981</v>
      </c>
      <c r="F53" s="38">
        <f t="shared" si="8"/>
        <v>0.75705006197651747</v>
      </c>
      <c r="G53" s="39">
        <f t="shared" si="2"/>
        <v>1160.3316998657151</v>
      </c>
      <c r="H53" s="39">
        <f t="shared" si="3"/>
        <v>398.25948695555854</v>
      </c>
      <c r="I53" s="37">
        <f t="shared" si="4"/>
        <v>1558.5911868212736</v>
      </c>
      <c r="J53" s="40">
        <f t="shared" si="10"/>
        <v>-103.24583741739909</v>
      </c>
      <c r="K53" s="37">
        <f t="shared" si="5"/>
        <v>1455.3453494038745</v>
      </c>
      <c r="L53" s="37">
        <f t="shared" si="6"/>
        <v>31192085.42185415</v>
      </c>
      <c r="M53" s="37">
        <f t="shared" si="7"/>
        <v>29125826.477619741</v>
      </c>
      <c r="N53" s="41">
        <f>'jan-mar'!M53</f>
        <v>26105967.343233358</v>
      </c>
      <c r="O53" s="41">
        <f t="shared" si="9"/>
        <v>3019859.134386383</v>
      </c>
      <c r="Q53" s="4"/>
      <c r="R53" s="4"/>
      <c r="S53" s="4"/>
      <c r="T53" s="4"/>
      <c r="U53" s="4"/>
    </row>
    <row r="54" spans="1:21" s="34" customFormat="1" x14ac:dyDescent="0.3">
      <c r="A54" s="33">
        <v>418</v>
      </c>
      <c r="B54" s="34" t="s">
        <v>110</v>
      </c>
      <c r="C54" s="36">
        <v>27753</v>
      </c>
      <c r="D54" s="36">
        <v>5128</v>
      </c>
      <c r="E54" s="37">
        <f t="shared" si="1"/>
        <v>5412.0514820592825</v>
      </c>
      <c r="F54" s="38">
        <f t="shared" si="8"/>
        <v>0.67990432682225299</v>
      </c>
      <c r="G54" s="39">
        <f t="shared" si="2"/>
        <v>1528.7806187548645</v>
      </c>
      <c r="H54" s="39">
        <f t="shared" si="3"/>
        <v>613.18802297422894</v>
      </c>
      <c r="I54" s="37">
        <f t="shared" si="4"/>
        <v>2141.9686417290932</v>
      </c>
      <c r="J54" s="40">
        <f t="shared" si="10"/>
        <v>-103.24583741739909</v>
      </c>
      <c r="K54" s="37">
        <f t="shared" si="5"/>
        <v>2038.7228043116941</v>
      </c>
      <c r="L54" s="37">
        <f t="shared" si="6"/>
        <v>10984015.194786789</v>
      </c>
      <c r="M54" s="37">
        <f t="shared" si="7"/>
        <v>10454570.540510368</v>
      </c>
      <c r="N54" s="41">
        <f>'jan-mar'!M54</f>
        <v>9644105.5357068218</v>
      </c>
      <c r="O54" s="41">
        <f t="shared" si="9"/>
        <v>810465.00480354577</v>
      </c>
      <c r="Q54" s="4"/>
      <c r="R54" s="4"/>
      <c r="S54" s="4"/>
      <c r="T54" s="4"/>
      <c r="U54" s="4"/>
    </row>
    <row r="55" spans="1:21" s="34" customFormat="1" x14ac:dyDescent="0.3">
      <c r="A55" s="33">
        <v>419</v>
      </c>
      <c r="B55" s="34" t="s">
        <v>111</v>
      </c>
      <c r="C55" s="36">
        <v>47946</v>
      </c>
      <c r="D55" s="36">
        <v>7800</v>
      </c>
      <c r="E55" s="37">
        <f t="shared" si="1"/>
        <v>6146.9230769230771</v>
      </c>
      <c r="F55" s="38">
        <f t="shared" si="8"/>
        <v>0.77222465649076344</v>
      </c>
      <c r="G55" s="39">
        <f t="shared" si="2"/>
        <v>1087.8576618365878</v>
      </c>
      <c r="H55" s="39">
        <f t="shared" si="3"/>
        <v>355.98296477190092</v>
      </c>
      <c r="I55" s="37">
        <f t="shared" si="4"/>
        <v>1443.8406266084887</v>
      </c>
      <c r="J55" s="40">
        <f t="shared" si="10"/>
        <v>-103.24583741739909</v>
      </c>
      <c r="K55" s="37">
        <f t="shared" si="5"/>
        <v>1340.5947891910896</v>
      </c>
      <c r="L55" s="37">
        <f t="shared" si="6"/>
        <v>11261956.887546211</v>
      </c>
      <c r="M55" s="37">
        <f t="shared" si="7"/>
        <v>10456639.3556905</v>
      </c>
      <c r="N55" s="41">
        <f>'jan-mar'!M55</f>
        <v>9475350.0738130305</v>
      </c>
      <c r="O55" s="41">
        <f t="shared" si="9"/>
        <v>981289.28187746927</v>
      </c>
      <c r="Q55" s="4"/>
      <c r="R55" s="4"/>
      <c r="S55" s="4"/>
      <c r="T55" s="4"/>
      <c r="U55" s="4"/>
    </row>
    <row r="56" spans="1:21" s="34" customFormat="1" x14ac:dyDescent="0.3">
      <c r="A56" s="33">
        <v>420</v>
      </c>
      <c r="B56" s="34" t="s">
        <v>112</v>
      </c>
      <c r="C56" s="36">
        <v>32041</v>
      </c>
      <c r="D56" s="36">
        <v>6219</v>
      </c>
      <c r="E56" s="37">
        <f t="shared" si="1"/>
        <v>5152.1144878597843</v>
      </c>
      <c r="F56" s="38">
        <f t="shared" si="8"/>
        <v>0.64724900422540232</v>
      </c>
      <c r="G56" s="39">
        <f t="shared" si="2"/>
        <v>1684.7428152745636</v>
      </c>
      <c r="H56" s="39">
        <f t="shared" si="3"/>
        <v>704.16597094405336</v>
      </c>
      <c r="I56" s="37">
        <f t="shared" si="4"/>
        <v>2388.908786218617</v>
      </c>
      <c r="J56" s="40">
        <f t="shared" si="10"/>
        <v>-103.24583741739909</v>
      </c>
      <c r="K56" s="37">
        <f t="shared" si="5"/>
        <v>2285.6629488012181</v>
      </c>
      <c r="L56" s="37">
        <f t="shared" si="6"/>
        <v>14856623.741493579</v>
      </c>
      <c r="M56" s="37">
        <f t="shared" si="7"/>
        <v>14214537.878594775</v>
      </c>
      <c r="N56" s="41">
        <f>'jan-mar'!M56</f>
        <v>13228211.520390155</v>
      </c>
      <c r="O56" s="41">
        <f t="shared" si="9"/>
        <v>986326.35820461996</v>
      </c>
      <c r="Q56" s="4"/>
      <c r="R56" s="4"/>
      <c r="S56" s="4"/>
      <c r="T56" s="4"/>
      <c r="U56" s="4"/>
    </row>
    <row r="57" spans="1:21" s="34" customFormat="1" x14ac:dyDescent="0.3">
      <c r="A57" s="33">
        <v>423</v>
      </c>
      <c r="B57" s="34" t="s">
        <v>113</v>
      </c>
      <c r="C57" s="36">
        <v>26988</v>
      </c>
      <c r="D57" s="36">
        <v>4853</v>
      </c>
      <c r="E57" s="37">
        <f t="shared" si="1"/>
        <v>5561.0962291366168</v>
      </c>
      <c r="F57" s="38">
        <f t="shared" si="8"/>
        <v>0.69862849616246214</v>
      </c>
      <c r="G57" s="39">
        <f t="shared" si="2"/>
        <v>1439.3537705084639</v>
      </c>
      <c r="H57" s="39">
        <f t="shared" si="3"/>
        <v>561.02236149716202</v>
      </c>
      <c r="I57" s="37">
        <f t="shared" si="4"/>
        <v>2000.376132005626</v>
      </c>
      <c r="J57" s="40">
        <f t="shared" si="10"/>
        <v>-103.24583741739909</v>
      </c>
      <c r="K57" s="37">
        <f t="shared" si="5"/>
        <v>1897.1302945882269</v>
      </c>
      <c r="L57" s="37">
        <f t="shared" si="6"/>
        <v>9707825.3686233032</v>
      </c>
      <c r="M57" s="37">
        <f t="shared" si="7"/>
        <v>9206773.3196366653</v>
      </c>
      <c r="N57" s="41">
        <f>'jan-mar'!M57</f>
        <v>8344348.4818223864</v>
      </c>
      <c r="O57" s="41">
        <f t="shared" si="9"/>
        <v>862424.8378142789</v>
      </c>
      <c r="Q57" s="4"/>
      <c r="R57" s="4"/>
      <c r="S57" s="4"/>
      <c r="T57" s="4"/>
      <c r="U57" s="4"/>
    </row>
    <row r="58" spans="1:21" s="34" customFormat="1" x14ac:dyDescent="0.3">
      <c r="A58" s="33">
        <v>425</v>
      </c>
      <c r="B58" s="34" t="s">
        <v>114</v>
      </c>
      <c r="C58" s="36">
        <v>41343</v>
      </c>
      <c r="D58" s="36">
        <v>7561</v>
      </c>
      <c r="E58" s="37">
        <f t="shared" si="1"/>
        <v>5467.9275228144425</v>
      </c>
      <c r="F58" s="38">
        <f t="shared" si="8"/>
        <v>0.68692391301818378</v>
      </c>
      <c r="G58" s="39">
        <f t="shared" si="2"/>
        <v>1495.2549943017686</v>
      </c>
      <c r="H58" s="39">
        <f t="shared" si="3"/>
        <v>593.63140870992299</v>
      </c>
      <c r="I58" s="37">
        <f t="shared" si="4"/>
        <v>2088.8864030116915</v>
      </c>
      <c r="J58" s="40">
        <f t="shared" si="10"/>
        <v>-103.24583741739909</v>
      </c>
      <c r="K58" s="37">
        <f t="shared" si="5"/>
        <v>1985.6405655942924</v>
      </c>
      <c r="L58" s="37">
        <f t="shared" si="6"/>
        <v>15794070.093171399</v>
      </c>
      <c r="M58" s="37">
        <f t="shared" si="7"/>
        <v>15013428.316458445</v>
      </c>
      <c r="N58" s="41">
        <f>'jan-mar'!M58</f>
        <v>13910431.943346191</v>
      </c>
      <c r="O58" s="41">
        <f t="shared" si="9"/>
        <v>1102996.3731122538</v>
      </c>
      <c r="Q58" s="4"/>
      <c r="R58" s="4"/>
      <c r="S58" s="4"/>
      <c r="T58" s="4"/>
      <c r="U58" s="4"/>
    </row>
    <row r="59" spans="1:21" s="34" customFormat="1" x14ac:dyDescent="0.3">
      <c r="A59" s="33">
        <v>426</v>
      </c>
      <c r="B59" s="34" t="s">
        <v>80</v>
      </c>
      <c r="C59" s="36">
        <v>21473</v>
      </c>
      <c r="D59" s="36">
        <v>3790</v>
      </c>
      <c r="E59" s="37">
        <f t="shared" si="1"/>
        <v>5665.6992084432713</v>
      </c>
      <c r="F59" s="38">
        <f t="shared" si="8"/>
        <v>0.71176954230085399</v>
      </c>
      <c r="G59" s="39">
        <f t="shared" si="2"/>
        <v>1376.5919829244713</v>
      </c>
      <c r="H59" s="39">
        <f t="shared" si="3"/>
        <v>524.41131873983295</v>
      </c>
      <c r="I59" s="37">
        <f t="shared" si="4"/>
        <v>1901.0033016643042</v>
      </c>
      <c r="J59" s="40">
        <f t="shared" si="10"/>
        <v>-103.24583741739909</v>
      </c>
      <c r="K59" s="37">
        <f t="shared" si="5"/>
        <v>1797.7574642469051</v>
      </c>
      <c r="L59" s="37">
        <f t="shared" si="6"/>
        <v>7204802.513307713</v>
      </c>
      <c r="M59" s="37">
        <f t="shared" si="7"/>
        <v>6813500.7894957699</v>
      </c>
      <c r="N59" s="41">
        <f>'jan-mar'!M59</f>
        <v>6834167.215352742</v>
      </c>
      <c r="O59" s="41">
        <f t="shared" si="9"/>
        <v>-20666.425856972113</v>
      </c>
      <c r="Q59" s="4"/>
      <c r="R59" s="4"/>
      <c r="S59" s="4"/>
      <c r="T59" s="4"/>
      <c r="U59" s="4"/>
    </row>
    <row r="60" spans="1:21" s="34" customFormat="1" x14ac:dyDescent="0.3">
      <c r="A60" s="33">
        <v>427</v>
      </c>
      <c r="B60" s="34" t="s">
        <v>115</v>
      </c>
      <c r="C60" s="36">
        <v>131742</v>
      </c>
      <c r="D60" s="36">
        <v>20794</v>
      </c>
      <c r="E60" s="37">
        <f t="shared" si="1"/>
        <v>6335.5775704530151</v>
      </c>
      <c r="F60" s="38">
        <f t="shared" si="8"/>
        <v>0.79592491264144227</v>
      </c>
      <c r="G60" s="39">
        <f t="shared" si="2"/>
        <v>974.6649657186249</v>
      </c>
      <c r="H60" s="39">
        <f t="shared" si="3"/>
        <v>289.95389203642259</v>
      </c>
      <c r="I60" s="37">
        <f t="shared" si="4"/>
        <v>1264.6188577550474</v>
      </c>
      <c r="J60" s="40">
        <f t="shared" si="10"/>
        <v>-103.24583741739909</v>
      </c>
      <c r="K60" s="37">
        <f t="shared" si="5"/>
        <v>1161.3730203376483</v>
      </c>
      <c r="L60" s="37">
        <f t="shared" si="6"/>
        <v>26296484.528158456</v>
      </c>
      <c r="M60" s="37">
        <f t="shared" si="7"/>
        <v>24149590.584901057</v>
      </c>
      <c r="N60" s="41">
        <f>'jan-mar'!M60</f>
        <v>22162735.376265138</v>
      </c>
      <c r="O60" s="41">
        <f t="shared" si="9"/>
        <v>1986855.2086359188</v>
      </c>
      <c r="Q60" s="4"/>
      <c r="R60" s="4"/>
      <c r="S60" s="4"/>
      <c r="T60" s="4"/>
      <c r="U60" s="4"/>
    </row>
    <row r="61" spans="1:21" s="34" customFormat="1" x14ac:dyDescent="0.3">
      <c r="A61" s="33">
        <v>428</v>
      </c>
      <c r="B61" s="34" t="s">
        <v>116</v>
      </c>
      <c r="C61" s="36">
        <v>39334</v>
      </c>
      <c r="D61" s="36">
        <v>6569</v>
      </c>
      <c r="E61" s="37">
        <f t="shared" si="1"/>
        <v>5987.8215862383922</v>
      </c>
      <c r="F61" s="38">
        <f t="shared" si="8"/>
        <v>0.7522370801938677</v>
      </c>
      <c r="G61" s="39">
        <f t="shared" si="2"/>
        <v>1183.3185562473986</v>
      </c>
      <c r="H61" s="39">
        <f t="shared" si="3"/>
        <v>411.66848651154061</v>
      </c>
      <c r="I61" s="37">
        <f t="shared" si="4"/>
        <v>1594.9870427589392</v>
      </c>
      <c r="J61" s="40">
        <f t="shared" si="10"/>
        <v>-103.24583741739909</v>
      </c>
      <c r="K61" s="37">
        <f t="shared" si="5"/>
        <v>1491.7412053415401</v>
      </c>
      <c r="L61" s="37">
        <f t="shared" si="6"/>
        <v>10477469.883883471</v>
      </c>
      <c r="M61" s="37">
        <f t="shared" si="7"/>
        <v>9799247.9778885767</v>
      </c>
      <c r="N61" s="41">
        <f>'jan-mar'!M61</f>
        <v>9637670.4980612528</v>
      </c>
      <c r="O61" s="41">
        <f t="shared" si="9"/>
        <v>161577.47982732393</v>
      </c>
      <c r="Q61" s="4"/>
      <c r="R61" s="4"/>
      <c r="S61" s="4"/>
      <c r="T61" s="4"/>
      <c r="U61" s="4"/>
    </row>
    <row r="62" spans="1:21" s="34" customFormat="1" x14ac:dyDescent="0.3">
      <c r="A62" s="33">
        <v>429</v>
      </c>
      <c r="B62" s="34" t="s">
        <v>117</v>
      </c>
      <c r="C62" s="36">
        <v>30471</v>
      </c>
      <c r="D62" s="36">
        <v>4456</v>
      </c>
      <c r="E62" s="37">
        <f t="shared" si="1"/>
        <v>6838.1956912028727</v>
      </c>
      <c r="F62" s="38">
        <f t="shared" si="8"/>
        <v>0.85906774048961132</v>
      </c>
      <c r="G62" s="39">
        <f t="shared" si="2"/>
        <v>673.09409326871048</v>
      </c>
      <c r="H62" s="39">
        <f t="shared" si="3"/>
        <v>114.03754977397247</v>
      </c>
      <c r="I62" s="37">
        <f t="shared" si="4"/>
        <v>787.13164304268298</v>
      </c>
      <c r="J62" s="40">
        <f t="shared" si="10"/>
        <v>-103.24583741739909</v>
      </c>
      <c r="K62" s="37">
        <f t="shared" si="5"/>
        <v>683.88580562528387</v>
      </c>
      <c r="L62" s="37">
        <f t="shared" si="6"/>
        <v>3507458.6013981951</v>
      </c>
      <c r="M62" s="37">
        <f t="shared" si="7"/>
        <v>3047395.1498662648</v>
      </c>
      <c r="N62" s="41">
        <f>'jan-mar'!M62</f>
        <v>4617762.2985783173</v>
      </c>
      <c r="O62" s="41">
        <f t="shared" si="9"/>
        <v>-1570367.1487120525</v>
      </c>
      <c r="Q62" s="4"/>
      <c r="R62" s="4"/>
      <c r="S62" s="4"/>
      <c r="T62" s="4"/>
      <c r="U62" s="4"/>
    </row>
    <row r="63" spans="1:21" s="34" customFormat="1" x14ac:dyDescent="0.3">
      <c r="A63" s="33">
        <v>430</v>
      </c>
      <c r="B63" s="34" t="s">
        <v>118</v>
      </c>
      <c r="C63" s="36">
        <v>14719</v>
      </c>
      <c r="D63" s="36">
        <v>2619</v>
      </c>
      <c r="E63" s="37">
        <f t="shared" si="1"/>
        <v>5620.0840015273006</v>
      </c>
      <c r="F63" s="38">
        <f t="shared" si="8"/>
        <v>0.70603900247619222</v>
      </c>
      <c r="G63" s="39">
        <f t="shared" si="2"/>
        <v>1403.9611070740536</v>
      </c>
      <c r="H63" s="39">
        <f t="shared" si="3"/>
        <v>540.37664116042265</v>
      </c>
      <c r="I63" s="37">
        <f t="shared" si="4"/>
        <v>1944.3377482344763</v>
      </c>
      <c r="J63" s="40">
        <f t="shared" si="10"/>
        <v>-103.24583741739909</v>
      </c>
      <c r="K63" s="37">
        <f t="shared" si="5"/>
        <v>1841.0919108170772</v>
      </c>
      <c r="L63" s="37">
        <f t="shared" si="6"/>
        <v>5092220.5626260936</v>
      </c>
      <c r="M63" s="37">
        <f t="shared" si="7"/>
        <v>4821819.7144299252</v>
      </c>
      <c r="N63" s="41">
        <f>'jan-mar'!M63</f>
        <v>4704569.178630298</v>
      </c>
      <c r="O63" s="41">
        <f t="shared" si="9"/>
        <v>117250.53579962719</v>
      </c>
      <c r="Q63" s="4"/>
      <c r="R63" s="4"/>
      <c r="S63" s="4"/>
      <c r="T63" s="4"/>
      <c r="U63" s="4"/>
    </row>
    <row r="64" spans="1:21" s="34" customFormat="1" x14ac:dyDescent="0.3">
      <c r="A64" s="33">
        <v>432</v>
      </c>
      <c r="B64" s="34" t="s">
        <v>119</v>
      </c>
      <c r="C64" s="36">
        <v>14965</v>
      </c>
      <c r="D64" s="36">
        <v>1885</v>
      </c>
      <c r="E64" s="37">
        <f t="shared" si="1"/>
        <v>7938.9920424403181</v>
      </c>
      <c r="F64" s="38">
        <f t="shared" si="8"/>
        <v>0.99735840617110416</v>
      </c>
      <c r="G64" s="39">
        <f t="shared" si="2"/>
        <v>12.61628252624323</v>
      </c>
      <c r="H64" s="39">
        <f t="shared" si="3"/>
        <v>0</v>
      </c>
      <c r="I64" s="37">
        <f t="shared" si="4"/>
        <v>12.61628252624323</v>
      </c>
      <c r="J64" s="40">
        <f t="shared" si="10"/>
        <v>-103.24583741739909</v>
      </c>
      <c r="K64" s="37">
        <f t="shared" si="5"/>
        <v>-90.629554891155863</v>
      </c>
      <c r="L64" s="37">
        <f t="shared" si="6"/>
        <v>23781.692561968488</v>
      </c>
      <c r="M64" s="37">
        <f t="shared" si="7"/>
        <v>-170836.7109698288</v>
      </c>
      <c r="N64" s="41">
        <f>'jan-mar'!M64</f>
        <v>1447978.3511714821</v>
      </c>
      <c r="O64" s="41">
        <f t="shared" si="9"/>
        <v>-1618815.0621413109</v>
      </c>
      <c r="Q64" s="4"/>
      <c r="R64" s="4"/>
      <c r="S64" s="4"/>
      <c r="T64" s="4"/>
      <c r="U64" s="4"/>
    </row>
    <row r="65" spans="1:21" s="34" customFormat="1" x14ac:dyDescent="0.3">
      <c r="A65" s="33">
        <v>434</v>
      </c>
      <c r="B65" s="34" t="s">
        <v>120</v>
      </c>
      <c r="C65" s="36">
        <v>6681</v>
      </c>
      <c r="D65" s="36">
        <v>1359</v>
      </c>
      <c r="E65" s="37">
        <f t="shared" si="1"/>
        <v>4916.1147902869761</v>
      </c>
      <c r="F65" s="38">
        <f t="shared" si="8"/>
        <v>0.61760087245126749</v>
      </c>
      <c r="G65" s="39">
        <f t="shared" si="2"/>
        <v>1826.3426338182483</v>
      </c>
      <c r="H65" s="39">
        <f t="shared" si="3"/>
        <v>786.76586509453625</v>
      </c>
      <c r="I65" s="37">
        <f t="shared" si="4"/>
        <v>2613.1084989127844</v>
      </c>
      <c r="J65" s="40">
        <f t="shared" si="10"/>
        <v>-103.24583741739909</v>
      </c>
      <c r="K65" s="37">
        <f t="shared" si="5"/>
        <v>2509.8626614953855</v>
      </c>
      <c r="L65" s="37">
        <f t="shared" si="6"/>
        <v>3551214.4500224739</v>
      </c>
      <c r="M65" s="37">
        <f t="shared" si="7"/>
        <v>3410903.3569722287</v>
      </c>
      <c r="N65" s="41">
        <f>'jan-mar'!M65</f>
        <v>3204006.8590143467</v>
      </c>
      <c r="O65" s="41">
        <f t="shared" si="9"/>
        <v>206896.49795788201</v>
      </c>
      <c r="Q65" s="4"/>
      <c r="R65" s="4"/>
      <c r="S65" s="4"/>
      <c r="T65" s="4"/>
      <c r="U65" s="4"/>
    </row>
    <row r="66" spans="1:21" s="34" customFormat="1" x14ac:dyDescent="0.3">
      <c r="A66" s="33">
        <v>436</v>
      </c>
      <c r="B66" s="34" t="s">
        <v>121</v>
      </c>
      <c r="C66" s="36">
        <v>8056</v>
      </c>
      <c r="D66" s="36">
        <v>1656</v>
      </c>
      <c r="E66" s="37">
        <f t="shared" si="1"/>
        <v>4864.7342995169083</v>
      </c>
      <c r="F66" s="38">
        <f t="shared" si="8"/>
        <v>0.61114605248057352</v>
      </c>
      <c r="G66" s="39">
        <f t="shared" si="2"/>
        <v>1857.170928280289</v>
      </c>
      <c r="H66" s="39">
        <f t="shared" si="3"/>
        <v>804.74903686405992</v>
      </c>
      <c r="I66" s="37">
        <f t="shared" si="4"/>
        <v>2661.9199651443487</v>
      </c>
      <c r="J66" s="40">
        <f t="shared" si="10"/>
        <v>-103.24583741739909</v>
      </c>
      <c r="K66" s="37">
        <f t="shared" si="5"/>
        <v>2558.6741277269498</v>
      </c>
      <c r="L66" s="37">
        <f t="shared" si="6"/>
        <v>4408139.4622790413</v>
      </c>
      <c r="M66" s="37">
        <f t="shared" si="7"/>
        <v>4237164.3555158293</v>
      </c>
      <c r="N66" s="41">
        <f>'jan-mar'!M66</f>
        <v>3995640.4772095359</v>
      </c>
      <c r="O66" s="41">
        <f t="shared" si="9"/>
        <v>241523.87830629339</v>
      </c>
      <c r="Q66" s="4"/>
      <c r="R66" s="4"/>
      <c r="S66" s="4"/>
      <c r="T66" s="4"/>
      <c r="U66" s="4"/>
    </row>
    <row r="67" spans="1:21" s="34" customFormat="1" x14ac:dyDescent="0.3">
      <c r="A67" s="33">
        <v>437</v>
      </c>
      <c r="B67" s="34" t="s">
        <v>122</v>
      </c>
      <c r="C67" s="36">
        <v>36037</v>
      </c>
      <c r="D67" s="36">
        <v>5562</v>
      </c>
      <c r="E67" s="37">
        <f t="shared" si="1"/>
        <v>6479.1441927364258</v>
      </c>
      <c r="F67" s="38">
        <f t="shared" si="8"/>
        <v>0.8139608770075103</v>
      </c>
      <c r="G67" s="39">
        <f t="shared" si="2"/>
        <v>888.52499234857862</v>
      </c>
      <c r="H67" s="39">
        <f t="shared" si="3"/>
        <v>239.70557423722889</v>
      </c>
      <c r="I67" s="37">
        <f t="shared" si="4"/>
        <v>1128.2305665858075</v>
      </c>
      <c r="J67" s="40">
        <f t="shared" si="10"/>
        <v>-103.24583741739909</v>
      </c>
      <c r="K67" s="37">
        <f t="shared" si="5"/>
        <v>1024.9847291684084</v>
      </c>
      <c r="L67" s="37">
        <f t="shared" si="6"/>
        <v>6275218.4113502614</v>
      </c>
      <c r="M67" s="37">
        <f t="shared" si="7"/>
        <v>5700965.063634688</v>
      </c>
      <c r="N67" s="41">
        <f>'jan-mar'!M67</f>
        <v>6496488.6680189855</v>
      </c>
      <c r="O67" s="41">
        <f t="shared" si="9"/>
        <v>-795523.60438429751</v>
      </c>
      <c r="Q67" s="4"/>
      <c r="R67" s="4"/>
      <c r="S67" s="4"/>
      <c r="T67" s="4"/>
      <c r="U67" s="4"/>
    </row>
    <row r="68" spans="1:21" s="34" customFormat="1" x14ac:dyDescent="0.3">
      <c r="A68" s="33">
        <v>438</v>
      </c>
      <c r="B68" s="34" t="s">
        <v>123</v>
      </c>
      <c r="C68" s="36">
        <v>16113</v>
      </c>
      <c r="D68" s="36">
        <v>2418</v>
      </c>
      <c r="E68" s="37">
        <f t="shared" si="1"/>
        <v>6663.7717121588094</v>
      </c>
      <c r="F68" s="38">
        <f t="shared" si="8"/>
        <v>0.83715523310738504</v>
      </c>
      <c r="G68" s="39">
        <f t="shared" si="2"/>
        <v>777.74848069514849</v>
      </c>
      <c r="H68" s="39">
        <f t="shared" si="3"/>
        <v>175.08594243939464</v>
      </c>
      <c r="I68" s="37">
        <f t="shared" si="4"/>
        <v>952.83442313454316</v>
      </c>
      <c r="J68" s="40">
        <f t="shared" si="10"/>
        <v>-103.24583741739909</v>
      </c>
      <c r="K68" s="37">
        <f t="shared" si="5"/>
        <v>849.58858571714404</v>
      </c>
      <c r="L68" s="37">
        <f t="shared" si="6"/>
        <v>2303953.6351393252</v>
      </c>
      <c r="M68" s="37">
        <f t="shared" si="7"/>
        <v>2054305.2002640544</v>
      </c>
      <c r="N68" s="41">
        <f>'jan-mar'!M68</f>
        <v>2866156.0228820387</v>
      </c>
      <c r="O68" s="41">
        <f t="shared" si="9"/>
        <v>-811850.82261798438</v>
      </c>
      <c r="Q68" s="4"/>
      <c r="R68" s="4"/>
      <c r="S68" s="4"/>
      <c r="T68" s="4"/>
      <c r="U68" s="4"/>
    </row>
    <row r="69" spans="1:21" s="34" customFormat="1" x14ac:dyDescent="0.3">
      <c r="A69" s="33">
        <v>439</v>
      </c>
      <c r="B69" s="34" t="s">
        <v>124</v>
      </c>
      <c r="C69" s="36">
        <v>9578</v>
      </c>
      <c r="D69" s="36">
        <v>1597</v>
      </c>
      <c r="E69" s="37">
        <f t="shared" si="1"/>
        <v>5997.4953036944271</v>
      </c>
      <c r="F69" s="38">
        <f t="shared" si="8"/>
        <v>0.75345236840326801</v>
      </c>
      <c r="G69" s="39">
        <f t="shared" si="2"/>
        <v>1177.5143257737777</v>
      </c>
      <c r="H69" s="39">
        <f t="shared" si="3"/>
        <v>408.2826854019284</v>
      </c>
      <c r="I69" s="37">
        <f t="shared" si="4"/>
        <v>1585.7970111757061</v>
      </c>
      <c r="J69" s="40">
        <f t="shared" si="10"/>
        <v>-103.24583741739909</v>
      </c>
      <c r="K69" s="37">
        <f t="shared" si="5"/>
        <v>1482.551173758307</v>
      </c>
      <c r="L69" s="37">
        <f t="shared" si="6"/>
        <v>2532517.8268476026</v>
      </c>
      <c r="M69" s="37">
        <f t="shared" si="7"/>
        <v>2367634.2244920162</v>
      </c>
      <c r="N69" s="41">
        <f>'jan-mar'!M69</f>
        <v>2648416.9638306932</v>
      </c>
      <c r="O69" s="41">
        <f t="shared" si="9"/>
        <v>-280782.73933867691</v>
      </c>
      <c r="Q69" s="4"/>
      <c r="R69" s="4"/>
      <c r="S69" s="4"/>
      <c r="T69" s="4"/>
      <c r="U69" s="4"/>
    </row>
    <row r="70" spans="1:21" s="34" customFormat="1" x14ac:dyDescent="0.3">
      <c r="A70" s="33">
        <v>441</v>
      </c>
      <c r="B70" s="34" t="s">
        <v>125</v>
      </c>
      <c r="C70" s="36">
        <v>11174</v>
      </c>
      <c r="D70" s="36">
        <v>1991</v>
      </c>
      <c r="E70" s="37">
        <f t="shared" si="1"/>
        <v>5612.2551481667506</v>
      </c>
      <c r="F70" s="38">
        <f t="shared" si="8"/>
        <v>0.70505548055450684</v>
      </c>
      <c r="G70" s="39">
        <f t="shared" si="2"/>
        <v>1408.6584190903836</v>
      </c>
      <c r="H70" s="39">
        <f t="shared" si="3"/>
        <v>543.11673983661512</v>
      </c>
      <c r="I70" s="37">
        <f t="shared" si="4"/>
        <v>1951.7751589269988</v>
      </c>
      <c r="J70" s="40">
        <f t="shared" si="10"/>
        <v>-103.24583741739909</v>
      </c>
      <c r="K70" s="37">
        <f t="shared" si="5"/>
        <v>1848.5293215095996</v>
      </c>
      <c r="L70" s="37">
        <f t="shared" si="6"/>
        <v>3885984.3414236545</v>
      </c>
      <c r="M70" s="37">
        <f t="shared" si="7"/>
        <v>3680421.8791256128</v>
      </c>
      <c r="N70" s="41">
        <f>'jan-mar'!M70</f>
        <v>3344529.0701232995</v>
      </c>
      <c r="O70" s="41">
        <f t="shared" si="9"/>
        <v>335892.8090023133</v>
      </c>
      <c r="Q70" s="4"/>
      <c r="R70" s="4"/>
      <c r="S70" s="4"/>
      <c r="T70" s="4"/>
      <c r="U70" s="4"/>
    </row>
    <row r="71" spans="1:21" s="34" customFormat="1" x14ac:dyDescent="0.3">
      <c r="A71" s="33">
        <v>501</v>
      </c>
      <c r="B71" s="34" t="s">
        <v>126</v>
      </c>
      <c r="C71" s="36">
        <v>198527</v>
      </c>
      <c r="D71" s="36">
        <v>27300</v>
      </c>
      <c r="E71" s="37">
        <f t="shared" si="1"/>
        <v>7272.0512820512822</v>
      </c>
      <c r="F71" s="38">
        <f t="shared" si="8"/>
        <v>0.91357208037102333</v>
      </c>
      <c r="G71" s="39">
        <f t="shared" si="2"/>
        <v>412.78073875966476</v>
      </c>
      <c r="H71" s="39">
        <f t="shared" si="3"/>
        <v>0</v>
      </c>
      <c r="I71" s="37">
        <f t="shared" si="4"/>
        <v>412.78073875966476</v>
      </c>
      <c r="J71" s="40">
        <f t="shared" si="10"/>
        <v>-103.24583741739909</v>
      </c>
      <c r="K71" s="37">
        <f t="shared" si="5"/>
        <v>309.5349013422657</v>
      </c>
      <c r="L71" s="37">
        <f t="shared" si="6"/>
        <v>11268914.168138849</v>
      </c>
      <c r="M71" s="37">
        <f t="shared" si="7"/>
        <v>8450302.806643853</v>
      </c>
      <c r="N71" s="41">
        <f>'jan-mar'!M71</f>
        <v>6734543.0240962002</v>
      </c>
      <c r="O71" s="41">
        <f t="shared" si="9"/>
        <v>1715759.7825476527</v>
      </c>
      <c r="Q71" s="4"/>
      <c r="R71" s="4"/>
      <c r="S71" s="4"/>
      <c r="T71" s="4"/>
      <c r="U71" s="4"/>
    </row>
    <row r="72" spans="1:21" s="34" customFormat="1" x14ac:dyDescent="0.3">
      <c r="A72" s="33">
        <v>502</v>
      </c>
      <c r="B72" s="34" t="s">
        <v>127</v>
      </c>
      <c r="C72" s="36">
        <v>191217</v>
      </c>
      <c r="D72" s="36">
        <v>30063</v>
      </c>
      <c r="E72" s="37">
        <f t="shared" ref="E72:E135" si="11">(C72*1000)/D72</f>
        <v>6360.5428599940124</v>
      </c>
      <c r="F72" s="38">
        <f t="shared" si="8"/>
        <v>0.79906124799145928</v>
      </c>
      <c r="G72" s="39">
        <f t="shared" ref="G72:G135" si="12">(E$437-E72)*0.6</f>
        <v>959.68579199402666</v>
      </c>
      <c r="H72" s="39">
        <f t="shared" ref="H72:H135" si="13">IF(E72&gt;=E$437*0.9,0,IF(E72&lt;0.9*E$437,(E$437*0.9-E72)*0.35))</f>
        <v>281.21604069707359</v>
      </c>
      <c r="I72" s="37">
        <f t="shared" ref="I72:I135" si="14">G72+H72</f>
        <v>1240.9018326911003</v>
      </c>
      <c r="J72" s="40">
        <f t="shared" si="10"/>
        <v>-103.24583741739909</v>
      </c>
      <c r="K72" s="37">
        <f t="shared" ref="K72:K135" si="15">I72+J72</f>
        <v>1137.6559952737011</v>
      </c>
      <c r="L72" s="37">
        <f t="shared" ref="L72:L135" si="16">(I72*D72)</f>
        <v>37305231.796192549</v>
      </c>
      <c r="M72" s="37">
        <f t="shared" ref="M72:M135" si="17">(K72*D72)</f>
        <v>34201352.18591328</v>
      </c>
      <c r="N72" s="41">
        <f>'jan-mar'!M72</f>
        <v>30160175.130646303</v>
      </c>
      <c r="O72" s="41">
        <f t="shared" si="9"/>
        <v>4041177.0552669764</v>
      </c>
      <c r="Q72" s="4"/>
      <c r="R72" s="4"/>
      <c r="S72" s="4"/>
      <c r="T72" s="4"/>
      <c r="U72" s="4"/>
    </row>
    <row r="73" spans="1:21" s="34" customFormat="1" x14ac:dyDescent="0.3">
      <c r="A73" s="33">
        <v>511</v>
      </c>
      <c r="B73" s="34" t="s">
        <v>128</v>
      </c>
      <c r="C73" s="36">
        <v>15913</v>
      </c>
      <c r="D73" s="36">
        <v>2745</v>
      </c>
      <c r="E73" s="37">
        <f t="shared" si="11"/>
        <v>5797.0856102003645</v>
      </c>
      <c r="F73" s="38">
        <f t="shared" ref="F73:F136" si="18">IF(ISNUMBER(C73),E73/E$437,"")</f>
        <v>0.72827533189586802</v>
      </c>
      <c r="G73" s="39">
        <f t="shared" si="12"/>
        <v>1297.7601418702154</v>
      </c>
      <c r="H73" s="39">
        <f t="shared" si="13"/>
        <v>478.42607812485033</v>
      </c>
      <c r="I73" s="37">
        <f t="shared" si="14"/>
        <v>1776.1862199950658</v>
      </c>
      <c r="J73" s="40">
        <f t="shared" si="10"/>
        <v>-103.24583741739909</v>
      </c>
      <c r="K73" s="37">
        <f t="shared" si="15"/>
        <v>1672.9403825776667</v>
      </c>
      <c r="L73" s="37">
        <f t="shared" si="16"/>
        <v>4875631.1738864556</v>
      </c>
      <c r="M73" s="37">
        <f t="shared" si="17"/>
        <v>4592221.3501756955</v>
      </c>
      <c r="N73" s="41">
        <f>'jan-mar'!M73</f>
        <v>4291180.4105918929</v>
      </c>
      <c r="O73" s="41">
        <f t="shared" ref="O73:O136" si="19">M73-N73</f>
        <v>301040.9395838026</v>
      </c>
      <c r="Q73" s="4"/>
      <c r="R73" s="4"/>
      <c r="S73" s="4"/>
      <c r="T73" s="4"/>
      <c r="U73" s="4"/>
    </row>
    <row r="74" spans="1:21" s="34" customFormat="1" x14ac:dyDescent="0.3">
      <c r="A74" s="33">
        <v>512</v>
      </c>
      <c r="B74" s="34" t="s">
        <v>129</v>
      </c>
      <c r="C74" s="36">
        <v>13334</v>
      </c>
      <c r="D74" s="36">
        <v>2059</v>
      </c>
      <c r="E74" s="37">
        <f t="shared" si="11"/>
        <v>6475.9592034968427</v>
      </c>
      <c r="F74" s="38">
        <f t="shared" si="18"/>
        <v>0.81356075369529623</v>
      </c>
      <c r="G74" s="39">
        <f t="shared" si="12"/>
        <v>890.4359858923284</v>
      </c>
      <c r="H74" s="39">
        <f t="shared" si="13"/>
        <v>240.82032047108294</v>
      </c>
      <c r="I74" s="37">
        <f t="shared" si="14"/>
        <v>1131.2563063634113</v>
      </c>
      <c r="J74" s="40">
        <f t="shared" ref="J74:J137" si="20">I$439</f>
        <v>-103.24583741739909</v>
      </c>
      <c r="K74" s="37">
        <f t="shared" si="15"/>
        <v>1028.0104689460122</v>
      </c>
      <c r="L74" s="37">
        <f t="shared" si="16"/>
        <v>2329256.7348022638</v>
      </c>
      <c r="M74" s="37">
        <f t="shared" si="17"/>
        <v>2116673.5555598391</v>
      </c>
      <c r="N74" s="41">
        <f>'jan-mar'!M74</f>
        <v>2533274.8143565422</v>
      </c>
      <c r="O74" s="41">
        <f t="shared" si="19"/>
        <v>-416601.25879670307</v>
      </c>
      <c r="Q74" s="4"/>
      <c r="R74" s="4"/>
      <c r="S74" s="4"/>
      <c r="T74" s="4"/>
      <c r="U74" s="4"/>
    </row>
    <row r="75" spans="1:21" s="34" customFormat="1" x14ac:dyDescent="0.3">
      <c r="A75" s="33">
        <v>513</v>
      </c>
      <c r="B75" s="34" t="s">
        <v>130</v>
      </c>
      <c r="C75" s="36">
        <v>24458</v>
      </c>
      <c r="D75" s="36">
        <v>2245</v>
      </c>
      <c r="E75" s="37">
        <f t="shared" si="11"/>
        <v>10894.432071269488</v>
      </c>
      <c r="F75" s="38">
        <f t="shared" si="18"/>
        <v>1.3686439473241707</v>
      </c>
      <c r="G75" s="39">
        <f t="shared" si="12"/>
        <v>-1760.6477347712587</v>
      </c>
      <c r="H75" s="39">
        <f t="shared" si="13"/>
        <v>0</v>
      </c>
      <c r="I75" s="37">
        <f t="shared" si="14"/>
        <v>-1760.6477347712587</v>
      </c>
      <c r="J75" s="40">
        <f t="shared" si="20"/>
        <v>-103.24583741739909</v>
      </c>
      <c r="K75" s="37">
        <f t="shared" si="15"/>
        <v>-1863.8935721886578</v>
      </c>
      <c r="L75" s="37">
        <f t="shared" si="16"/>
        <v>-3952654.1645614756</v>
      </c>
      <c r="M75" s="37">
        <f t="shared" si="17"/>
        <v>-4184441.0695635369</v>
      </c>
      <c r="N75" s="41">
        <f>'jan-mar'!M75</f>
        <v>-862123.18354959774</v>
      </c>
      <c r="O75" s="41">
        <f t="shared" si="19"/>
        <v>-3322317.886013939</v>
      </c>
      <c r="Q75" s="4"/>
      <c r="R75" s="4"/>
      <c r="S75" s="4"/>
      <c r="T75" s="4"/>
      <c r="U75" s="4"/>
    </row>
    <row r="76" spans="1:21" s="34" customFormat="1" x14ac:dyDescent="0.3">
      <c r="A76" s="33">
        <v>514</v>
      </c>
      <c r="B76" s="34" t="s">
        <v>131</v>
      </c>
      <c r="C76" s="36">
        <v>15040</v>
      </c>
      <c r="D76" s="36">
        <v>2356</v>
      </c>
      <c r="E76" s="37">
        <f t="shared" si="11"/>
        <v>6383.7011884550084</v>
      </c>
      <c r="F76" s="38">
        <f t="shared" si="18"/>
        <v>0.8019705787276501</v>
      </c>
      <c r="G76" s="39">
        <f t="shared" si="12"/>
        <v>945.79079491742903</v>
      </c>
      <c r="H76" s="39">
        <f t="shared" si="13"/>
        <v>273.11062573572497</v>
      </c>
      <c r="I76" s="37">
        <f t="shared" si="14"/>
        <v>1218.901420653154</v>
      </c>
      <c r="J76" s="40">
        <f t="shared" si="20"/>
        <v>-103.24583741739909</v>
      </c>
      <c r="K76" s="37">
        <f t="shared" si="15"/>
        <v>1115.6555832357549</v>
      </c>
      <c r="L76" s="37">
        <f t="shared" si="16"/>
        <v>2871731.7470588307</v>
      </c>
      <c r="M76" s="37">
        <f t="shared" si="17"/>
        <v>2628484.5541034383</v>
      </c>
      <c r="N76" s="41">
        <f>'jan-mar'!M76</f>
        <v>3277408.4325517309</v>
      </c>
      <c r="O76" s="41">
        <f t="shared" si="19"/>
        <v>-648923.87844829261</v>
      </c>
      <c r="Q76" s="4"/>
      <c r="R76" s="4"/>
      <c r="S76" s="4"/>
      <c r="T76" s="4"/>
      <c r="U76" s="4"/>
    </row>
    <row r="77" spans="1:21" s="34" customFormat="1" x14ac:dyDescent="0.3">
      <c r="A77" s="33">
        <v>515</v>
      </c>
      <c r="B77" s="34" t="s">
        <v>132</v>
      </c>
      <c r="C77" s="36">
        <v>22963</v>
      </c>
      <c r="D77" s="36">
        <v>3675</v>
      </c>
      <c r="E77" s="37">
        <f t="shared" si="11"/>
        <v>6248.4353741496598</v>
      </c>
      <c r="F77" s="38">
        <f t="shared" si="18"/>
        <v>0.7849774269214983</v>
      </c>
      <c r="G77" s="39">
        <f t="shared" si="12"/>
        <v>1026.9502835006381</v>
      </c>
      <c r="H77" s="39">
        <f t="shared" si="13"/>
        <v>320.45366074259698</v>
      </c>
      <c r="I77" s="37">
        <f t="shared" si="14"/>
        <v>1347.4039442432349</v>
      </c>
      <c r="J77" s="40">
        <f t="shared" si="20"/>
        <v>-103.24583741739909</v>
      </c>
      <c r="K77" s="37">
        <f t="shared" si="15"/>
        <v>1244.1581068258358</v>
      </c>
      <c r="L77" s="37">
        <f t="shared" si="16"/>
        <v>4951709.4950938886</v>
      </c>
      <c r="M77" s="37">
        <f t="shared" si="17"/>
        <v>4572281.0425849464</v>
      </c>
      <c r="N77" s="41">
        <f>'jan-mar'!M77</f>
        <v>5496294.2655465249</v>
      </c>
      <c r="O77" s="41">
        <f t="shared" si="19"/>
        <v>-924013.22296157852</v>
      </c>
      <c r="Q77" s="4"/>
      <c r="R77" s="4"/>
      <c r="S77" s="4"/>
      <c r="T77" s="4"/>
      <c r="U77" s="4"/>
    </row>
    <row r="78" spans="1:21" s="34" customFormat="1" x14ac:dyDescent="0.3">
      <c r="A78" s="33">
        <v>516</v>
      </c>
      <c r="B78" s="34" t="s">
        <v>133</v>
      </c>
      <c r="C78" s="36">
        <v>53930</v>
      </c>
      <c r="D78" s="36">
        <v>5754</v>
      </c>
      <c r="E78" s="37">
        <f t="shared" si="11"/>
        <v>9372.6103580118179</v>
      </c>
      <c r="F78" s="38">
        <f t="shared" si="18"/>
        <v>1.177460775669964</v>
      </c>
      <c r="G78" s="39">
        <f t="shared" si="12"/>
        <v>-847.55470681665668</v>
      </c>
      <c r="H78" s="39">
        <f t="shared" si="13"/>
        <v>0</v>
      </c>
      <c r="I78" s="37">
        <f t="shared" si="14"/>
        <v>-847.55470681665668</v>
      </c>
      <c r="J78" s="40">
        <f t="shared" si="20"/>
        <v>-103.24583741739909</v>
      </c>
      <c r="K78" s="37">
        <f t="shared" si="15"/>
        <v>-950.80054423405579</v>
      </c>
      <c r="L78" s="37">
        <f t="shared" si="16"/>
        <v>-4876829.7830230426</v>
      </c>
      <c r="M78" s="37">
        <f t="shared" si="17"/>
        <v>-5470906.3315227572</v>
      </c>
      <c r="N78" s="41">
        <f>'jan-mar'!M78</f>
        <v>-555047.39338280039</v>
      </c>
      <c r="O78" s="41">
        <f t="shared" si="19"/>
        <v>-4915858.9381399564</v>
      </c>
      <c r="Q78" s="4"/>
      <c r="R78" s="4"/>
      <c r="S78" s="4"/>
      <c r="T78" s="4"/>
      <c r="U78" s="4"/>
    </row>
    <row r="79" spans="1:21" s="34" customFormat="1" x14ac:dyDescent="0.3">
      <c r="A79" s="33">
        <v>517</v>
      </c>
      <c r="B79" s="34" t="s">
        <v>134</v>
      </c>
      <c r="C79" s="36">
        <v>31243</v>
      </c>
      <c r="D79" s="36">
        <v>5965</v>
      </c>
      <c r="E79" s="37">
        <f t="shared" si="11"/>
        <v>5237.720033528919</v>
      </c>
      <c r="F79" s="38">
        <f t="shared" si="18"/>
        <v>0.65800344384841158</v>
      </c>
      <c r="G79" s="39">
        <f t="shared" si="12"/>
        <v>1633.3794878730826</v>
      </c>
      <c r="H79" s="39">
        <f t="shared" si="13"/>
        <v>674.20402995985626</v>
      </c>
      <c r="I79" s="37">
        <f t="shared" si="14"/>
        <v>2307.5835178329389</v>
      </c>
      <c r="J79" s="40">
        <f t="shared" si="20"/>
        <v>-103.24583741739909</v>
      </c>
      <c r="K79" s="37">
        <f t="shared" si="15"/>
        <v>2204.33768041554</v>
      </c>
      <c r="L79" s="37">
        <f t="shared" si="16"/>
        <v>13764735.68387348</v>
      </c>
      <c r="M79" s="37">
        <f t="shared" si="17"/>
        <v>13148874.263678696</v>
      </c>
      <c r="N79" s="41">
        <f>'jan-mar'!M79</f>
        <v>12450773.005165989</v>
      </c>
      <c r="O79" s="41">
        <f t="shared" si="19"/>
        <v>698101.25851270743</v>
      </c>
      <c r="Q79" s="4"/>
      <c r="R79" s="4"/>
      <c r="S79" s="4"/>
      <c r="T79" s="4"/>
      <c r="U79" s="4"/>
    </row>
    <row r="80" spans="1:21" s="34" customFormat="1" x14ac:dyDescent="0.3">
      <c r="A80" s="33">
        <v>519</v>
      </c>
      <c r="B80" s="34" t="s">
        <v>135</v>
      </c>
      <c r="C80" s="36">
        <v>26562</v>
      </c>
      <c r="D80" s="36">
        <v>3204</v>
      </c>
      <c r="E80" s="37">
        <f t="shared" si="11"/>
        <v>8290.2621722846434</v>
      </c>
      <c r="F80" s="38">
        <f t="shared" si="18"/>
        <v>1.0414877131365465</v>
      </c>
      <c r="G80" s="39">
        <f t="shared" si="12"/>
        <v>-198.14579538035196</v>
      </c>
      <c r="H80" s="39">
        <f t="shared" si="13"/>
        <v>0</v>
      </c>
      <c r="I80" s="37">
        <f t="shared" si="14"/>
        <v>-198.14579538035196</v>
      </c>
      <c r="J80" s="40">
        <f t="shared" si="20"/>
        <v>-103.24583741739909</v>
      </c>
      <c r="K80" s="37">
        <f t="shared" si="15"/>
        <v>-301.39163279775107</v>
      </c>
      <c r="L80" s="37">
        <f t="shared" si="16"/>
        <v>-634859.12839864765</v>
      </c>
      <c r="M80" s="37">
        <f t="shared" si="17"/>
        <v>-965658.79148399446</v>
      </c>
      <c r="N80" s="41">
        <f>'jan-mar'!M80</f>
        <v>1091668.9175532684</v>
      </c>
      <c r="O80" s="41">
        <f t="shared" si="19"/>
        <v>-2057327.7090372629</v>
      </c>
      <c r="Q80" s="4"/>
      <c r="R80" s="4"/>
      <c r="S80" s="4"/>
      <c r="T80" s="4"/>
      <c r="U80" s="4"/>
    </row>
    <row r="81" spans="1:21" s="34" customFormat="1" x14ac:dyDescent="0.3">
      <c r="A81" s="33">
        <v>520</v>
      </c>
      <c r="B81" s="34" t="s">
        <v>136</v>
      </c>
      <c r="C81" s="36">
        <v>27057</v>
      </c>
      <c r="D81" s="36">
        <v>4459</v>
      </c>
      <c r="E81" s="37">
        <f t="shared" si="11"/>
        <v>6067.9524557075574</v>
      </c>
      <c r="F81" s="38">
        <f t="shared" si="18"/>
        <v>0.76230374808213852</v>
      </c>
      <c r="G81" s="39">
        <f t="shared" si="12"/>
        <v>1135.2400345658996</v>
      </c>
      <c r="H81" s="39">
        <f t="shared" si="13"/>
        <v>383.62268219733278</v>
      </c>
      <c r="I81" s="37">
        <f t="shared" si="14"/>
        <v>1518.8627167632324</v>
      </c>
      <c r="J81" s="40">
        <f t="shared" si="20"/>
        <v>-103.24583741739909</v>
      </c>
      <c r="K81" s="37">
        <f t="shared" si="15"/>
        <v>1415.6168793458332</v>
      </c>
      <c r="L81" s="37">
        <f t="shared" si="16"/>
        <v>6772608.8540472528</v>
      </c>
      <c r="M81" s="37">
        <f t="shared" si="17"/>
        <v>6312235.6650030706</v>
      </c>
      <c r="N81" s="41">
        <f>'jan-mar'!M81</f>
        <v>5998086.3755297801</v>
      </c>
      <c r="O81" s="41">
        <f t="shared" si="19"/>
        <v>314149.28947329056</v>
      </c>
      <c r="Q81" s="4"/>
      <c r="R81" s="4"/>
      <c r="S81" s="4"/>
      <c r="T81" s="4"/>
      <c r="U81" s="4"/>
    </row>
    <row r="82" spans="1:21" s="34" customFormat="1" x14ac:dyDescent="0.3">
      <c r="A82" s="33">
        <v>521</v>
      </c>
      <c r="B82" s="34" t="s">
        <v>137</v>
      </c>
      <c r="C82" s="36">
        <v>35316</v>
      </c>
      <c r="D82" s="36">
        <v>5065</v>
      </c>
      <c r="E82" s="37">
        <f t="shared" si="11"/>
        <v>6972.5567620927941</v>
      </c>
      <c r="F82" s="38">
        <f t="shared" si="18"/>
        <v>0.87594723133654051</v>
      </c>
      <c r="G82" s="39">
        <f t="shared" si="12"/>
        <v>592.47745073475755</v>
      </c>
      <c r="H82" s="39">
        <f t="shared" si="13"/>
        <v>67.011174962499993</v>
      </c>
      <c r="I82" s="37">
        <f t="shared" si="14"/>
        <v>659.48862569725759</v>
      </c>
      <c r="J82" s="40">
        <f t="shared" si="20"/>
        <v>-103.24583741739909</v>
      </c>
      <c r="K82" s="37">
        <f t="shared" si="15"/>
        <v>556.24278827985847</v>
      </c>
      <c r="L82" s="37">
        <f t="shared" si="16"/>
        <v>3340309.8891566098</v>
      </c>
      <c r="M82" s="37">
        <f t="shared" si="17"/>
        <v>2817369.7226374834</v>
      </c>
      <c r="N82" s="41">
        <f>'jan-mar'!M82</f>
        <v>3061149.9197260262</v>
      </c>
      <c r="O82" s="41">
        <f t="shared" si="19"/>
        <v>-243780.19708854286</v>
      </c>
      <c r="Q82" s="4"/>
      <c r="R82" s="4"/>
      <c r="S82" s="4"/>
      <c r="T82" s="4"/>
      <c r="U82" s="4"/>
    </row>
    <row r="83" spans="1:21" s="34" customFormat="1" x14ac:dyDescent="0.3">
      <c r="A83" s="33">
        <v>522</v>
      </c>
      <c r="B83" s="34" t="s">
        <v>138</v>
      </c>
      <c r="C83" s="36">
        <v>38122</v>
      </c>
      <c r="D83" s="36">
        <v>6210</v>
      </c>
      <c r="E83" s="37">
        <f t="shared" si="11"/>
        <v>6138.8083735909822</v>
      </c>
      <c r="F83" s="38">
        <f t="shared" si="18"/>
        <v>0.77120522385516133</v>
      </c>
      <c r="G83" s="39">
        <f t="shared" si="12"/>
        <v>1092.7264838358446</v>
      </c>
      <c r="H83" s="39">
        <f t="shared" si="13"/>
        <v>358.82311093813411</v>
      </c>
      <c r="I83" s="37">
        <f t="shared" si="14"/>
        <v>1451.5495947739787</v>
      </c>
      <c r="J83" s="40">
        <f t="shared" si="20"/>
        <v>-103.24583741739909</v>
      </c>
      <c r="K83" s="37">
        <f t="shared" si="15"/>
        <v>1348.3037573565796</v>
      </c>
      <c r="L83" s="37">
        <f t="shared" si="16"/>
        <v>9014122.9835464079</v>
      </c>
      <c r="M83" s="37">
        <f t="shared" si="17"/>
        <v>8372966.3331843596</v>
      </c>
      <c r="N83" s="41">
        <f>'jan-mar'!M83</f>
        <v>8115389.2895357599</v>
      </c>
      <c r="O83" s="41">
        <f t="shared" si="19"/>
        <v>257577.04364859965</v>
      </c>
      <c r="Q83" s="4"/>
      <c r="R83" s="4"/>
      <c r="S83" s="4"/>
      <c r="T83" s="4"/>
      <c r="U83" s="4"/>
    </row>
    <row r="84" spans="1:21" s="34" customFormat="1" x14ac:dyDescent="0.3">
      <c r="A84" s="33">
        <v>528</v>
      </c>
      <c r="B84" s="34" t="s">
        <v>139</v>
      </c>
      <c r="C84" s="36">
        <v>89783</v>
      </c>
      <c r="D84" s="36">
        <v>14796</v>
      </c>
      <c r="E84" s="37">
        <f t="shared" si="11"/>
        <v>6068.0589348472558</v>
      </c>
      <c r="F84" s="38">
        <f t="shared" si="18"/>
        <v>0.76231712482625069</v>
      </c>
      <c r="G84" s="39">
        <f t="shared" si="12"/>
        <v>1135.1761470820804</v>
      </c>
      <c r="H84" s="39">
        <f t="shared" si="13"/>
        <v>383.58541449843835</v>
      </c>
      <c r="I84" s="37">
        <f t="shared" si="14"/>
        <v>1518.7615615805189</v>
      </c>
      <c r="J84" s="40">
        <f t="shared" si="20"/>
        <v>-103.24583741739909</v>
      </c>
      <c r="K84" s="37">
        <f t="shared" si="15"/>
        <v>1415.5157241631198</v>
      </c>
      <c r="L84" s="37">
        <f t="shared" si="16"/>
        <v>22471596.065145358</v>
      </c>
      <c r="M84" s="37">
        <f t="shared" si="17"/>
        <v>20943970.65471752</v>
      </c>
      <c r="N84" s="41">
        <f>'jan-mar'!M84</f>
        <v>18907297.524633024</v>
      </c>
      <c r="O84" s="41">
        <f t="shared" si="19"/>
        <v>2036673.130084496</v>
      </c>
      <c r="Q84" s="4"/>
      <c r="R84" s="4"/>
      <c r="S84" s="4"/>
      <c r="T84" s="4"/>
      <c r="U84" s="4"/>
    </row>
    <row r="85" spans="1:21" s="34" customFormat="1" x14ac:dyDescent="0.3">
      <c r="A85" s="33">
        <v>529</v>
      </c>
      <c r="B85" s="34" t="s">
        <v>140</v>
      </c>
      <c r="C85" s="36">
        <v>79278</v>
      </c>
      <c r="D85" s="36">
        <v>13152</v>
      </c>
      <c r="E85" s="37">
        <f t="shared" si="11"/>
        <v>6027.8284671532847</v>
      </c>
      <c r="F85" s="38">
        <f t="shared" si="18"/>
        <v>0.75726305814822892</v>
      </c>
      <c r="G85" s="39">
        <f t="shared" si="12"/>
        <v>1159.3144276984633</v>
      </c>
      <c r="H85" s="39">
        <f t="shared" si="13"/>
        <v>397.66607819132827</v>
      </c>
      <c r="I85" s="37">
        <f t="shared" si="14"/>
        <v>1556.9805058897916</v>
      </c>
      <c r="J85" s="40">
        <f t="shared" si="20"/>
        <v>-103.24583741739909</v>
      </c>
      <c r="K85" s="37">
        <f t="shared" si="15"/>
        <v>1453.7346684723925</v>
      </c>
      <c r="L85" s="37">
        <f t="shared" si="16"/>
        <v>20477407.613462541</v>
      </c>
      <c r="M85" s="37">
        <f t="shared" si="17"/>
        <v>19119518.359748907</v>
      </c>
      <c r="N85" s="41">
        <f>'jan-mar'!M85</f>
        <v>17104153.355229359</v>
      </c>
      <c r="O85" s="41">
        <f t="shared" si="19"/>
        <v>2015365.0045195483</v>
      </c>
      <c r="Q85" s="4"/>
      <c r="R85" s="4"/>
      <c r="S85" s="4"/>
      <c r="T85" s="4"/>
      <c r="U85" s="4"/>
    </row>
    <row r="86" spans="1:21" s="34" customFormat="1" x14ac:dyDescent="0.3">
      <c r="A86" s="33">
        <v>532</v>
      </c>
      <c r="B86" s="34" t="s">
        <v>141</v>
      </c>
      <c r="C86" s="36">
        <v>40088</v>
      </c>
      <c r="D86" s="36">
        <v>6599</v>
      </c>
      <c r="E86" s="37">
        <f t="shared" si="11"/>
        <v>6074.8598272465524</v>
      </c>
      <c r="F86" s="38">
        <f t="shared" si="18"/>
        <v>0.76317150623482788</v>
      </c>
      <c r="G86" s="39">
        <f t="shared" si="12"/>
        <v>1131.0956116425025</v>
      </c>
      <c r="H86" s="39">
        <f t="shared" si="13"/>
        <v>381.20510215868455</v>
      </c>
      <c r="I86" s="37">
        <f t="shared" si="14"/>
        <v>1512.3007138011872</v>
      </c>
      <c r="J86" s="40">
        <f t="shared" si="20"/>
        <v>-103.24583741739909</v>
      </c>
      <c r="K86" s="37">
        <f t="shared" si="15"/>
        <v>1409.054876383788</v>
      </c>
      <c r="L86" s="37">
        <f t="shared" si="16"/>
        <v>9979672.4103740342</v>
      </c>
      <c r="M86" s="37">
        <f t="shared" si="17"/>
        <v>9298353.1292566173</v>
      </c>
      <c r="N86" s="41">
        <f>'jan-mar'!M86</f>
        <v>8489811.2675759178</v>
      </c>
      <c r="O86" s="41">
        <f t="shared" si="19"/>
        <v>808541.86168069951</v>
      </c>
      <c r="Q86" s="4"/>
      <c r="R86" s="4"/>
      <c r="S86" s="4"/>
      <c r="T86" s="4"/>
      <c r="U86" s="4"/>
    </row>
    <row r="87" spans="1:21" s="34" customFormat="1" x14ac:dyDescent="0.3">
      <c r="A87" s="33">
        <v>533</v>
      </c>
      <c r="B87" s="34" t="s">
        <v>142</v>
      </c>
      <c r="C87" s="36">
        <v>62115</v>
      </c>
      <c r="D87" s="36">
        <v>9003</v>
      </c>
      <c r="E87" s="37">
        <f t="shared" si="11"/>
        <v>6899.3668777074308</v>
      </c>
      <c r="F87" s="38">
        <f t="shared" si="18"/>
        <v>0.8667525443979206</v>
      </c>
      <c r="G87" s="39">
        <f t="shared" si="12"/>
        <v>636.39138136597558</v>
      </c>
      <c r="H87" s="39">
        <f t="shared" si="13"/>
        <v>92.62763449737713</v>
      </c>
      <c r="I87" s="37">
        <f t="shared" si="14"/>
        <v>729.01901586335271</v>
      </c>
      <c r="J87" s="40">
        <f t="shared" si="20"/>
        <v>-103.24583741739909</v>
      </c>
      <c r="K87" s="37">
        <f t="shared" si="15"/>
        <v>625.77317844595359</v>
      </c>
      <c r="L87" s="37">
        <f t="shared" si="16"/>
        <v>6563358.1998177646</v>
      </c>
      <c r="M87" s="37">
        <f t="shared" si="17"/>
        <v>5633835.9255489204</v>
      </c>
      <c r="N87" s="41">
        <f>'jan-mar'!M87</f>
        <v>4581954.9313511122</v>
      </c>
      <c r="O87" s="41">
        <f t="shared" si="19"/>
        <v>1051880.9941978082</v>
      </c>
      <c r="Q87" s="4"/>
      <c r="R87" s="4"/>
      <c r="S87" s="4"/>
      <c r="T87" s="4"/>
      <c r="U87" s="4"/>
    </row>
    <row r="88" spans="1:21" s="34" customFormat="1" x14ac:dyDescent="0.3">
      <c r="A88" s="33">
        <v>534</v>
      </c>
      <c r="B88" s="34" t="s">
        <v>143</v>
      </c>
      <c r="C88" s="36">
        <v>87385</v>
      </c>
      <c r="D88" s="36">
        <v>13685</v>
      </c>
      <c r="E88" s="37">
        <f t="shared" si="11"/>
        <v>6385.4585312385825</v>
      </c>
      <c r="F88" s="38">
        <f t="shared" si="18"/>
        <v>0.802191349902171</v>
      </c>
      <c r="G88" s="39">
        <f t="shared" si="12"/>
        <v>944.73638924728448</v>
      </c>
      <c r="H88" s="39">
        <f t="shared" si="13"/>
        <v>272.49555576147401</v>
      </c>
      <c r="I88" s="37">
        <f t="shared" si="14"/>
        <v>1217.2319450087584</v>
      </c>
      <c r="J88" s="40">
        <f t="shared" si="20"/>
        <v>-103.24583741739909</v>
      </c>
      <c r="K88" s="37">
        <f t="shared" si="15"/>
        <v>1113.9861075913593</v>
      </c>
      <c r="L88" s="37">
        <f t="shared" si="16"/>
        <v>16657819.167444859</v>
      </c>
      <c r="M88" s="37">
        <f t="shared" si="17"/>
        <v>15244899.882387752</v>
      </c>
      <c r="N88" s="41">
        <f>'jan-mar'!M88</f>
        <v>14177031.026939912</v>
      </c>
      <c r="O88" s="41">
        <f t="shared" si="19"/>
        <v>1067868.8554478399</v>
      </c>
      <c r="Q88" s="4"/>
      <c r="R88" s="4"/>
      <c r="S88" s="4"/>
      <c r="T88" s="4"/>
      <c r="U88" s="4"/>
    </row>
    <row r="89" spans="1:21" s="34" customFormat="1" x14ac:dyDescent="0.3">
      <c r="A89" s="33">
        <v>536</v>
      </c>
      <c r="B89" s="34" t="s">
        <v>144</v>
      </c>
      <c r="C89" s="36">
        <v>29685</v>
      </c>
      <c r="D89" s="36">
        <v>5772</v>
      </c>
      <c r="E89" s="37">
        <f t="shared" si="11"/>
        <v>5142.931392931393</v>
      </c>
      <c r="F89" s="38">
        <f t="shared" si="18"/>
        <v>0.64609535186342271</v>
      </c>
      <c r="G89" s="39">
        <f t="shared" si="12"/>
        <v>1690.2526722315981</v>
      </c>
      <c r="H89" s="39">
        <f t="shared" si="13"/>
        <v>707.38005416899034</v>
      </c>
      <c r="I89" s="37">
        <f t="shared" si="14"/>
        <v>2397.6327264005886</v>
      </c>
      <c r="J89" s="40">
        <f t="shared" si="20"/>
        <v>-103.24583741739909</v>
      </c>
      <c r="K89" s="37">
        <f t="shared" si="15"/>
        <v>2294.3868889831897</v>
      </c>
      <c r="L89" s="37">
        <f t="shared" si="16"/>
        <v>13839136.096784197</v>
      </c>
      <c r="M89" s="37">
        <f t="shared" si="17"/>
        <v>13243201.12321097</v>
      </c>
      <c r="N89" s="41">
        <f>'jan-mar'!M89</f>
        <v>12388474.054621637</v>
      </c>
      <c r="O89" s="41">
        <f t="shared" si="19"/>
        <v>854727.06858933344</v>
      </c>
      <c r="Q89" s="4"/>
      <c r="R89" s="4"/>
      <c r="S89" s="4"/>
      <c r="T89" s="4"/>
      <c r="U89" s="4"/>
    </row>
    <row r="90" spans="1:21" s="34" customFormat="1" x14ac:dyDescent="0.3">
      <c r="A90" s="33">
        <v>538</v>
      </c>
      <c r="B90" s="34" t="s">
        <v>145</v>
      </c>
      <c r="C90" s="36">
        <v>41577</v>
      </c>
      <c r="D90" s="36">
        <v>6740</v>
      </c>
      <c r="E90" s="37">
        <f t="shared" si="11"/>
        <v>6168.6943620178045</v>
      </c>
      <c r="F90" s="38">
        <f t="shared" si="18"/>
        <v>0.77495973596764123</v>
      </c>
      <c r="G90" s="39">
        <f t="shared" si="12"/>
        <v>1074.7948907797513</v>
      </c>
      <c r="H90" s="39">
        <f t="shared" si="13"/>
        <v>348.36301498874633</v>
      </c>
      <c r="I90" s="37">
        <f t="shared" si="14"/>
        <v>1423.1579057684976</v>
      </c>
      <c r="J90" s="40">
        <f t="shared" si="20"/>
        <v>-103.24583741739909</v>
      </c>
      <c r="K90" s="37">
        <f t="shared" si="15"/>
        <v>1319.9120683510985</v>
      </c>
      <c r="L90" s="37">
        <f t="shared" si="16"/>
        <v>9592084.2848796733</v>
      </c>
      <c r="M90" s="37">
        <f t="shared" si="17"/>
        <v>8896207.3406864032</v>
      </c>
      <c r="N90" s="41">
        <f>'jan-mar'!M90</f>
        <v>10276492.884294847</v>
      </c>
      <c r="O90" s="41">
        <f t="shared" si="19"/>
        <v>-1380285.5436084438</v>
      </c>
      <c r="Q90" s="4"/>
      <c r="R90" s="4"/>
      <c r="S90" s="4"/>
      <c r="T90" s="4"/>
      <c r="U90" s="4"/>
    </row>
    <row r="91" spans="1:21" s="34" customFormat="1" x14ac:dyDescent="0.3">
      <c r="A91" s="33">
        <v>540</v>
      </c>
      <c r="B91" s="34" t="s">
        <v>146</v>
      </c>
      <c r="C91" s="36">
        <v>20286</v>
      </c>
      <c r="D91" s="36">
        <v>3094</v>
      </c>
      <c r="E91" s="37">
        <f t="shared" si="11"/>
        <v>6556.5610859728504</v>
      </c>
      <c r="F91" s="38">
        <f t="shared" si="18"/>
        <v>0.82368659392928534</v>
      </c>
      <c r="G91" s="39">
        <f t="shared" si="12"/>
        <v>842.07485640672382</v>
      </c>
      <c r="H91" s="39">
        <f t="shared" si="13"/>
        <v>212.60966160448027</v>
      </c>
      <c r="I91" s="37">
        <f t="shared" si="14"/>
        <v>1054.6845180112041</v>
      </c>
      <c r="J91" s="40">
        <f t="shared" si="20"/>
        <v>-103.24583741739909</v>
      </c>
      <c r="K91" s="37">
        <f t="shared" si="15"/>
        <v>951.43868059380497</v>
      </c>
      <c r="L91" s="37">
        <f t="shared" si="16"/>
        <v>3263193.8987266654</v>
      </c>
      <c r="M91" s="37">
        <f t="shared" si="17"/>
        <v>2943751.2777572325</v>
      </c>
      <c r="N91" s="41">
        <f>'jan-mar'!M91</f>
        <v>4189681.3626125022</v>
      </c>
      <c r="O91" s="41">
        <f t="shared" si="19"/>
        <v>-1245930.0848552696</v>
      </c>
      <c r="Q91" s="4"/>
      <c r="R91" s="4"/>
      <c r="S91" s="4"/>
      <c r="T91" s="4"/>
      <c r="U91" s="4"/>
    </row>
    <row r="92" spans="1:21" s="34" customFormat="1" x14ac:dyDescent="0.3">
      <c r="A92" s="33">
        <v>541</v>
      </c>
      <c r="B92" s="34" t="s">
        <v>147</v>
      </c>
      <c r="C92" s="36">
        <v>7218</v>
      </c>
      <c r="D92" s="36">
        <v>1402</v>
      </c>
      <c r="E92" s="37">
        <f t="shared" si="11"/>
        <v>5148.3594864479319</v>
      </c>
      <c r="F92" s="38">
        <f t="shared" si="18"/>
        <v>0.64677727151635378</v>
      </c>
      <c r="G92" s="39">
        <f t="shared" si="12"/>
        <v>1686.9958161216748</v>
      </c>
      <c r="H92" s="39">
        <f t="shared" si="13"/>
        <v>705.48022143820174</v>
      </c>
      <c r="I92" s="37">
        <f t="shared" si="14"/>
        <v>2392.4760375598767</v>
      </c>
      <c r="J92" s="40">
        <f t="shared" si="20"/>
        <v>-103.24583741739909</v>
      </c>
      <c r="K92" s="37">
        <f t="shared" si="15"/>
        <v>2289.2302001424778</v>
      </c>
      <c r="L92" s="37">
        <f t="shared" si="16"/>
        <v>3354251.4046589471</v>
      </c>
      <c r="M92" s="37">
        <f t="shared" si="17"/>
        <v>3209500.7405997538</v>
      </c>
      <c r="N92" s="41">
        <f>'jan-mar'!M92</f>
        <v>2975951.9619853678</v>
      </c>
      <c r="O92" s="41">
        <f t="shared" si="19"/>
        <v>233548.77861438598</v>
      </c>
      <c r="Q92" s="4"/>
      <c r="R92" s="4"/>
      <c r="S92" s="4"/>
      <c r="T92" s="4"/>
      <c r="U92" s="4"/>
    </row>
    <row r="93" spans="1:21" s="34" customFormat="1" x14ac:dyDescent="0.3">
      <c r="A93" s="33">
        <v>542</v>
      </c>
      <c r="B93" s="34" t="s">
        <v>148</v>
      </c>
      <c r="C93" s="36">
        <v>47508</v>
      </c>
      <c r="D93" s="36">
        <v>6466</v>
      </c>
      <c r="E93" s="37">
        <f t="shared" si="11"/>
        <v>7347.3553974636561</v>
      </c>
      <c r="F93" s="38">
        <f t="shared" si="18"/>
        <v>0.92303237358259382</v>
      </c>
      <c r="G93" s="39">
        <f t="shared" si="12"/>
        <v>367.59826951224039</v>
      </c>
      <c r="H93" s="39">
        <f t="shared" si="13"/>
        <v>0</v>
      </c>
      <c r="I93" s="37">
        <f t="shared" si="14"/>
        <v>367.59826951224039</v>
      </c>
      <c r="J93" s="40">
        <f t="shared" si="20"/>
        <v>-103.24583741739909</v>
      </c>
      <c r="K93" s="37">
        <f t="shared" si="15"/>
        <v>264.35243209484133</v>
      </c>
      <c r="L93" s="37">
        <f t="shared" si="16"/>
        <v>2376890.4106661463</v>
      </c>
      <c r="M93" s="37">
        <f t="shared" si="17"/>
        <v>1709302.825925244</v>
      </c>
      <c r="N93" s="41">
        <f>'jan-mar'!M93</f>
        <v>3599093.8560609026</v>
      </c>
      <c r="O93" s="41">
        <f t="shared" si="19"/>
        <v>-1889791.0301356586</v>
      </c>
      <c r="Q93" s="4"/>
      <c r="R93" s="4"/>
      <c r="S93" s="4"/>
      <c r="T93" s="4"/>
      <c r="U93" s="4"/>
    </row>
    <row r="94" spans="1:21" s="34" customFormat="1" x14ac:dyDescent="0.3">
      <c r="A94" s="33">
        <v>543</v>
      </c>
      <c r="B94" s="34" t="s">
        <v>149</v>
      </c>
      <c r="C94" s="36">
        <v>14914</v>
      </c>
      <c r="D94" s="36">
        <v>2180</v>
      </c>
      <c r="E94" s="37">
        <f t="shared" si="11"/>
        <v>6841.2844036697252</v>
      </c>
      <c r="F94" s="38">
        <f t="shared" si="18"/>
        <v>0.85945576875901797</v>
      </c>
      <c r="G94" s="39">
        <f t="shared" si="12"/>
        <v>671.24086578859897</v>
      </c>
      <c r="H94" s="39">
        <f t="shared" si="13"/>
        <v>112.95650041057409</v>
      </c>
      <c r="I94" s="37">
        <f t="shared" si="14"/>
        <v>784.19736619917308</v>
      </c>
      <c r="J94" s="40">
        <f t="shared" si="20"/>
        <v>-103.24583741739909</v>
      </c>
      <c r="K94" s="37">
        <f t="shared" si="15"/>
        <v>680.95152878177396</v>
      </c>
      <c r="L94" s="37">
        <f t="shared" si="16"/>
        <v>1709550.2583141974</v>
      </c>
      <c r="M94" s="37">
        <f t="shared" si="17"/>
        <v>1484474.3327442673</v>
      </c>
      <c r="N94" s="41">
        <f>'jan-mar'!M94</f>
        <v>1731695.918065693</v>
      </c>
      <c r="O94" s="41">
        <f t="shared" si="19"/>
        <v>-247221.58532142569</v>
      </c>
      <c r="Q94" s="4"/>
      <c r="R94" s="4"/>
      <c r="S94" s="4"/>
      <c r="T94" s="4"/>
      <c r="U94" s="4"/>
    </row>
    <row r="95" spans="1:21" s="34" customFormat="1" x14ac:dyDescent="0.3">
      <c r="A95" s="33">
        <v>544</v>
      </c>
      <c r="B95" s="34" t="s">
        <v>150</v>
      </c>
      <c r="C95" s="36">
        <v>24662</v>
      </c>
      <c r="D95" s="36">
        <v>3199</v>
      </c>
      <c r="E95" s="37">
        <f t="shared" si="11"/>
        <v>7709.28415129728</v>
      </c>
      <c r="F95" s="38">
        <f t="shared" si="18"/>
        <v>0.96850070043584002</v>
      </c>
      <c r="G95" s="39">
        <f t="shared" si="12"/>
        <v>150.44101721206607</v>
      </c>
      <c r="H95" s="39">
        <f t="shared" si="13"/>
        <v>0</v>
      </c>
      <c r="I95" s="37">
        <f t="shared" si="14"/>
        <v>150.44101721206607</v>
      </c>
      <c r="J95" s="40">
        <f t="shared" si="20"/>
        <v>-103.24583741739909</v>
      </c>
      <c r="K95" s="37">
        <f t="shared" si="15"/>
        <v>47.195179794666984</v>
      </c>
      <c r="L95" s="37">
        <f t="shared" si="16"/>
        <v>481260.81406139937</v>
      </c>
      <c r="M95" s="37">
        <f t="shared" si="17"/>
        <v>150977.38016313969</v>
      </c>
      <c r="N95" s="41">
        <f>'jan-mar'!M95</f>
        <v>328013.06718255568</v>
      </c>
      <c r="O95" s="41">
        <f t="shared" si="19"/>
        <v>-177035.68701941599</v>
      </c>
      <c r="Q95" s="4"/>
      <c r="R95" s="4"/>
      <c r="S95" s="4"/>
      <c r="T95" s="4"/>
      <c r="U95" s="4"/>
    </row>
    <row r="96" spans="1:21" s="34" customFormat="1" x14ac:dyDescent="0.3">
      <c r="A96" s="33">
        <v>545</v>
      </c>
      <c r="B96" s="34" t="s">
        <v>151</v>
      </c>
      <c r="C96" s="36">
        <v>15305</v>
      </c>
      <c r="D96" s="36">
        <v>1619</v>
      </c>
      <c r="E96" s="37">
        <f t="shared" si="11"/>
        <v>9453.366275478691</v>
      </c>
      <c r="F96" s="38">
        <f t="shared" si="18"/>
        <v>1.1876059669868315</v>
      </c>
      <c r="G96" s="39">
        <f t="shared" si="12"/>
        <v>-896.00825729678047</v>
      </c>
      <c r="H96" s="39">
        <f t="shared" si="13"/>
        <v>0</v>
      </c>
      <c r="I96" s="37">
        <f t="shared" si="14"/>
        <v>-896.00825729678047</v>
      </c>
      <c r="J96" s="40">
        <f t="shared" si="20"/>
        <v>-103.24583741739909</v>
      </c>
      <c r="K96" s="37">
        <f t="shared" si="15"/>
        <v>-999.25409471417959</v>
      </c>
      <c r="L96" s="37">
        <f t="shared" si="16"/>
        <v>-1450637.3685634877</v>
      </c>
      <c r="M96" s="37">
        <f t="shared" si="17"/>
        <v>-1617792.3793422568</v>
      </c>
      <c r="N96" s="41">
        <f>'jan-mar'!M96</f>
        <v>-27235.649962939515</v>
      </c>
      <c r="O96" s="41">
        <f t="shared" si="19"/>
        <v>-1590556.7293793173</v>
      </c>
      <c r="Q96" s="4"/>
      <c r="R96" s="4"/>
      <c r="S96" s="4"/>
      <c r="T96" s="4"/>
      <c r="U96" s="4"/>
    </row>
    <row r="97" spans="1:21" s="34" customFormat="1" x14ac:dyDescent="0.3">
      <c r="A97" s="33">
        <v>602</v>
      </c>
      <c r="B97" s="34" t="s">
        <v>152</v>
      </c>
      <c r="C97" s="36">
        <v>503625</v>
      </c>
      <c r="D97" s="36">
        <v>67016</v>
      </c>
      <c r="E97" s="37">
        <f t="shared" si="11"/>
        <v>7514.9964187656678</v>
      </c>
      <c r="F97" s="38">
        <f t="shared" si="18"/>
        <v>0.94409275264845782</v>
      </c>
      <c r="G97" s="39">
        <f t="shared" si="12"/>
        <v>267.01365673103334</v>
      </c>
      <c r="H97" s="39">
        <f t="shared" si="13"/>
        <v>0</v>
      </c>
      <c r="I97" s="37">
        <f t="shared" si="14"/>
        <v>267.01365673103334</v>
      </c>
      <c r="J97" s="40">
        <f t="shared" si="20"/>
        <v>-103.24583741739909</v>
      </c>
      <c r="K97" s="37">
        <f t="shared" si="15"/>
        <v>163.76781931363425</v>
      </c>
      <c r="L97" s="37">
        <f t="shared" si="16"/>
        <v>17894187.219486929</v>
      </c>
      <c r="M97" s="37">
        <f t="shared" si="17"/>
        <v>10975064.179122513</v>
      </c>
      <c r="N97" s="41">
        <f>'jan-mar'!M97</f>
        <v>6953693.6887483848</v>
      </c>
      <c r="O97" s="41">
        <f t="shared" si="19"/>
        <v>4021370.4903741283</v>
      </c>
      <c r="Q97" s="4"/>
      <c r="R97" s="4"/>
      <c r="S97" s="4"/>
      <c r="T97" s="4"/>
      <c r="U97" s="4"/>
    </row>
    <row r="98" spans="1:21" s="34" customFormat="1" x14ac:dyDescent="0.3">
      <c r="A98" s="33">
        <v>604</v>
      </c>
      <c r="B98" s="34" t="s">
        <v>153</v>
      </c>
      <c r="C98" s="36">
        <v>234521</v>
      </c>
      <c r="D98" s="36">
        <v>26711</v>
      </c>
      <c r="E98" s="37">
        <f t="shared" si="11"/>
        <v>8779.9408483396346</v>
      </c>
      <c r="F98" s="38">
        <f t="shared" si="18"/>
        <v>1.1030049865228113</v>
      </c>
      <c r="G98" s="39">
        <f t="shared" si="12"/>
        <v>-491.95300101334669</v>
      </c>
      <c r="H98" s="39">
        <f t="shared" si="13"/>
        <v>0</v>
      </c>
      <c r="I98" s="37">
        <f t="shared" si="14"/>
        <v>-491.95300101334669</v>
      </c>
      <c r="J98" s="40">
        <f t="shared" si="20"/>
        <v>-103.24583741739909</v>
      </c>
      <c r="K98" s="37">
        <f t="shared" si="15"/>
        <v>-595.19883843074581</v>
      </c>
      <c r="L98" s="37">
        <f t="shared" si="16"/>
        <v>-13140556.610067504</v>
      </c>
      <c r="M98" s="37">
        <f t="shared" si="17"/>
        <v>-15898356.173323652</v>
      </c>
      <c r="N98" s="41">
        <f>'jan-mar'!M98</f>
        <v>-17105316.149573859</v>
      </c>
      <c r="O98" s="41">
        <f t="shared" si="19"/>
        <v>1206959.9762502071</v>
      </c>
      <c r="Q98" s="4"/>
      <c r="R98" s="4"/>
      <c r="S98" s="4"/>
      <c r="T98" s="4"/>
      <c r="U98" s="4"/>
    </row>
    <row r="99" spans="1:21" s="34" customFormat="1" x14ac:dyDescent="0.3">
      <c r="A99" s="33">
        <v>605</v>
      </c>
      <c r="B99" s="34" t="s">
        <v>154</v>
      </c>
      <c r="C99" s="36">
        <v>199379</v>
      </c>
      <c r="D99" s="36">
        <v>29712</v>
      </c>
      <c r="E99" s="37">
        <f t="shared" si="11"/>
        <v>6710.3863758750676</v>
      </c>
      <c r="F99" s="38">
        <f t="shared" si="18"/>
        <v>0.84301133252903893</v>
      </c>
      <c r="G99" s="39">
        <f t="shared" si="12"/>
        <v>749.77968246539342</v>
      </c>
      <c r="H99" s="39">
        <f t="shared" si="13"/>
        <v>158.77081013870423</v>
      </c>
      <c r="I99" s="37">
        <f t="shared" si="14"/>
        <v>908.5504926040976</v>
      </c>
      <c r="J99" s="40">
        <f t="shared" si="20"/>
        <v>-103.24583741739909</v>
      </c>
      <c r="K99" s="37">
        <f t="shared" si="15"/>
        <v>805.30465518669848</v>
      </c>
      <c r="L99" s="37">
        <f t="shared" si="16"/>
        <v>26994852.236252949</v>
      </c>
      <c r="M99" s="37">
        <f t="shared" si="17"/>
        <v>23927211.914907183</v>
      </c>
      <c r="N99" s="41">
        <f>'jan-mar'!M99</f>
        <v>22936558.127324693</v>
      </c>
      <c r="O99" s="41">
        <f t="shared" si="19"/>
        <v>990653.78758249059</v>
      </c>
      <c r="Q99" s="4"/>
      <c r="R99" s="4"/>
      <c r="S99" s="4"/>
      <c r="T99" s="4"/>
      <c r="U99" s="4"/>
    </row>
    <row r="100" spans="1:21" s="34" customFormat="1" x14ac:dyDescent="0.3">
      <c r="A100" s="33">
        <v>612</v>
      </c>
      <c r="B100" s="34" t="s">
        <v>155</v>
      </c>
      <c r="C100" s="36">
        <v>62587</v>
      </c>
      <c r="D100" s="36">
        <v>6698</v>
      </c>
      <c r="E100" s="37">
        <f t="shared" si="11"/>
        <v>9344.1325768886236</v>
      </c>
      <c r="F100" s="38">
        <f t="shared" si="18"/>
        <v>1.1738831735964912</v>
      </c>
      <c r="G100" s="39">
        <f t="shared" si="12"/>
        <v>-830.46803814274006</v>
      </c>
      <c r="H100" s="39">
        <f t="shared" si="13"/>
        <v>0</v>
      </c>
      <c r="I100" s="37">
        <f t="shared" si="14"/>
        <v>-830.46803814274006</v>
      </c>
      <c r="J100" s="40">
        <f t="shared" si="20"/>
        <v>-103.24583741739909</v>
      </c>
      <c r="K100" s="37">
        <f t="shared" si="15"/>
        <v>-933.71387556013917</v>
      </c>
      <c r="L100" s="37">
        <f t="shared" si="16"/>
        <v>-5562474.9194800733</v>
      </c>
      <c r="M100" s="37">
        <f t="shared" si="17"/>
        <v>-6254015.5385018121</v>
      </c>
      <c r="N100" s="41">
        <f>'jan-mar'!M100</f>
        <v>-6420022.8433920769</v>
      </c>
      <c r="O100" s="41">
        <f t="shared" si="19"/>
        <v>166007.30489026476</v>
      </c>
      <c r="Q100" s="4"/>
      <c r="R100" s="4"/>
      <c r="S100" s="4"/>
      <c r="T100" s="4"/>
      <c r="U100" s="4"/>
    </row>
    <row r="101" spans="1:21" s="34" customFormat="1" x14ac:dyDescent="0.3">
      <c r="A101" s="33">
        <v>615</v>
      </c>
      <c r="B101" s="34" t="s">
        <v>156</v>
      </c>
      <c r="C101" s="36">
        <v>7196</v>
      </c>
      <c r="D101" s="36">
        <v>1033</v>
      </c>
      <c r="E101" s="37">
        <f t="shared" si="11"/>
        <v>6966.1181026137465</v>
      </c>
      <c r="F101" s="38">
        <f t="shared" si="18"/>
        <v>0.87513835646658567</v>
      </c>
      <c r="G101" s="39">
        <f t="shared" si="12"/>
        <v>596.34064642218618</v>
      </c>
      <c r="H101" s="39">
        <f t="shared" si="13"/>
        <v>69.264705780166651</v>
      </c>
      <c r="I101" s="37">
        <f t="shared" si="14"/>
        <v>665.60535220235283</v>
      </c>
      <c r="J101" s="40">
        <f t="shared" si="20"/>
        <v>-103.24583741739909</v>
      </c>
      <c r="K101" s="37">
        <f t="shared" si="15"/>
        <v>562.35951478495372</v>
      </c>
      <c r="L101" s="37">
        <f t="shared" si="16"/>
        <v>687570.32882503048</v>
      </c>
      <c r="M101" s="37">
        <f t="shared" si="17"/>
        <v>580917.37877285713</v>
      </c>
      <c r="N101" s="41">
        <f>'jan-mar'!M101</f>
        <v>490140.49695498188</v>
      </c>
      <c r="O101" s="41">
        <f t="shared" si="19"/>
        <v>90776.881817875255</v>
      </c>
      <c r="Q101" s="4"/>
      <c r="R101" s="4"/>
      <c r="S101" s="4"/>
      <c r="T101" s="4"/>
      <c r="U101" s="4"/>
    </row>
    <row r="102" spans="1:21" s="34" customFormat="1" x14ac:dyDescent="0.3">
      <c r="A102" s="33">
        <v>616</v>
      </c>
      <c r="B102" s="34" t="s">
        <v>100</v>
      </c>
      <c r="C102" s="36">
        <v>25295</v>
      </c>
      <c r="D102" s="36">
        <v>3414</v>
      </c>
      <c r="E102" s="37">
        <f t="shared" si="11"/>
        <v>7409.1974223784418</v>
      </c>
      <c r="F102" s="38">
        <f t="shared" si="18"/>
        <v>0.93080145347002563</v>
      </c>
      <c r="G102" s="39">
        <f t="shared" si="12"/>
        <v>330.49305456336896</v>
      </c>
      <c r="H102" s="39">
        <f t="shared" si="13"/>
        <v>0</v>
      </c>
      <c r="I102" s="37">
        <f t="shared" si="14"/>
        <v>330.49305456336896</v>
      </c>
      <c r="J102" s="40">
        <f t="shared" si="20"/>
        <v>-103.24583741739909</v>
      </c>
      <c r="K102" s="37">
        <f t="shared" si="15"/>
        <v>227.24721714596987</v>
      </c>
      <c r="L102" s="37">
        <f t="shared" si="16"/>
        <v>1128303.2882793415</v>
      </c>
      <c r="M102" s="37">
        <f t="shared" si="17"/>
        <v>775821.99933634116</v>
      </c>
      <c r="N102" s="41">
        <f>'jan-mar'!M102</f>
        <v>1392649.5707689347</v>
      </c>
      <c r="O102" s="41">
        <f t="shared" si="19"/>
        <v>-616827.57143259351</v>
      </c>
      <c r="Q102" s="4"/>
      <c r="R102" s="4"/>
      <c r="S102" s="4"/>
      <c r="T102" s="4"/>
      <c r="U102" s="4"/>
    </row>
    <row r="103" spans="1:21" s="34" customFormat="1" x14ac:dyDescent="0.3">
      <c r="A103" s="33">
        <v>617</v>
      </c>
      <c r="B103" s="34" t="s">
        <v>157</v>
      </c>
      <c r="C103" s="36">
        <v>40141</v>
      </c>
      <c r="D103" s="36">
        <v>4588</v>
      </c>
      <c r="E103" s="37">
        <f t="shared" si="11"/>
        <v>8749.1281604184824</v>
      </c>
      <c r="F103" s="38">
        <f t="shared" si="18"/>
        <v>1.0991340551563855</v>
      </c>
      <c r="G103" s="39">
        <f t="shared" si="12"/>
        <v>-473.46538826065535</v>
      </c>
      <c r="H103" s="39">
        <f t="shared" si="13"/>
        <v>0</v>
      </c>
      <c r="I103" s="37">
        <f t="shared" si="14"/>
        <v>-473.46538826065535</v>
      </c>
      <c r="J103" s="40">
        <f t="shared" si="20"/>
        <v>-103.24583741739909</v>
      </c>
      <c r="K103" s="37">
        <f t="shared" si="15"/>
        <v>-576.71122567805446</v>
      </c>
      <c r="L103" s="37">
        <f t="shared" si="16"/>
        <v>-2172259.2013398865</v>
      </c>
      <c r="M103" s="37">
        <f t="shared" si="17"/>
        <v>-2645951.1034109141</v>
      </c>
      <c r="N103" s="41">
        <f>'jan-mar'!M103</f>
        <v>-685591.69983320881</v>
      </c>
      <c r="O103" s="41">
        <f t="shared" si="19"/>
        <v>-1960359.4035777054</v>
      </c>
      <c r="Q103" s="4"/>
      <c r="R103" s="4"/>
      <c r="S103" s="4"/>
      <c r="T103" s="4"/>
      <c r="U103" s="4"/>
    </row>
    <row r="104" spans="1:21" s="34" customFormat="1" x14ac:dyDescent="0.3">
      <c r="A104" s="33">
        <v>618</v>
      </c>
      <c r="B104" s="34" t="s">
        <v>158</v>
      </c>
      <c r="C104" s="36">
        <v>22164</v>
      </c>
      <c r="D104" s="36">
        <v>2344</v>
      </c>
      <c r="E104" s="37">
        <f t="shared" si="11"/>
        <v>9455.6313993174062</v>
      </c>
      <c r="F104" s="38">
        <f t="shared" si="18"/>
        <v>1.1878905295974858</v>
      </c>
      <c r="G104" s="39">
        <f t="shared" si="12"/>
        <v>-897.36733160000961</v>
      </c>
      <c r="H104" s="39">
        <f t="shared" si="13"/>
        <v>0</v>
      </c>
      <c r="I104" s="37">
        <f t="shared" si="14"/>
        <v>-897.36733160000961</v>
      </c>
      <c r="J104" s="40">
        <f t="shared" si="20"/>
        <v>-103.24583741739909</v>
      </c>
      <c r="K104" s="37">
        <f t="shared" si="15"/>
        <v>-1000.6131690174087</v>
      </c>
      <c r="L104" s="37">
        <f t="shared" si="16"/>
        <v>-2103429.0252704225</v>
      </c>
      <c r="M104" s="37">
        <f t="shared" si="17"/>
        <v>-2345437.2681768062</v>
      </c>
      <c r="N104" s="41">
        <f>'jan-mar'!M104</f>
        <v>-984137.34620946844</v>
      </c>
      <c r="O104" s="41">
        <f t="shared" si="19"/>
        <v>-1361299.9219673378</v>
      </c>
      <c r="Q104" s="4"/>
      <c r="R104" s="4"/>
      <c r="S104" s="4"/>
      <c r="T104" s="4"/>
      <c r="U104" s="4"/>
    </row>
    <row r="105" spans="1:21" s="34" customFormat="1" x14ac:dyDescent="0.3">
      <c r="A105" s="33">
        <v>619</v>
      </c>
      <c r="B105" s="34" t="s">
        <v>159</v>
      </c>
      <c r="C105" s="36">
        <v>43075</v>
      </c>
      <c r="D105" s="36">
        <v>4716</v>
      </c>
      <c r="E105" s="37">
        <f t="shared" si="11"/>
        <v>9133.7998303647164</v>
      </c>
      <c r="F105" s="38">
        <f t="shared" si="18"/>
        <v>1.1474595253906172</v>
      </c>
      <c r="G105" s="39">
        <f t="shared" si="12"/>
        <v>-704.26839022839579</v>
      </c>
      <c r="H105" s="39">
        <f t="shared" si="13"/>
        <v>0</v>
      </c>
      <c r="I105" s="37">
        <f t="shared" si="14"/>
        <v>-704.26839022839579</v>
      </c>
      <c r="J105" s="40">
        <f t="shared" si="20"/>
        <v>-103.24583741739909</v>
      </c>
      <c r="K105" s="37">
        <f t="shared" si="15"/>
        <v>-807.5142276457949</v>
      </c>
      <c r="L105" s="37">
        <f t="shared" si="16"/>
        <v>-3321329.7283171145</v>
      </c>
      <c r="M105" s="37">
        <f t="shared" si="17"/>
        <v>-3808237.0975775686</v>
      </c>
      <c r="N105" s="41">
        <f>'jan-mar'!M105</f>
        <v>-635401.93034294108</v>
      </c>
      <c r="O105" s="41">
        <f t="shared" si="19"/>
        <v>-3172835.1672346275</v>
      </c>
      <c r="Q105" s="4"/>
      <c r="R105" s="4"/>
      <c r="S105" s="4"/>
      <c r="T105" s="4"/>
      <c r="U105" s="4"/>
    </row>
    <row r="106" spans="1:21" s="34" customFormat="1" x14ac:dyDescent="0.3">
      <c r="A106" s="33">
        <v>620</v>
      </c>
      <c r="B106" s="34" t="s">
        <v>160</v>
      </c>
      <c r="C106" s="36">
        <v>55566</v>
      </c>
      <c r="D106" s="36">
        <v>4471</v>
      </c>
      <c r="E106" s="37">
        <f t="shared" si="11"/>
        <v>12428.092149407292</v>
      </c>
      <c r="F106" s="38">
        <f t="shared" si="18"/>
        <v>1.5613143471636941</v>
      </c>
      <c r="G106" s="39">
        <f t="shared" si="12"/>
        <v>-2680.8437816539408</v>
      </c>
      <c r="H106" s="39">
        <f t="shared" si="13"/>
        <v>0</v>
      </c>
      <c r="I106" s="37">
        <f t="shared" si="14"/>
        <v>-2680.8437816539408</v>
      </c>
      <c r="J106" s="40">
        <f t="shared" si="20"/>
        <v>-103.24583741739909</v>
      </c>
      <c r="K106" s="37">
        <f t="shared" si="15"/>
        <v>-2784.0896190713397</v>
      </c>
      <c r="L106" s="37">
        <f t="shared" si="16"/>
        <v>-11986052.547774769</v>
      </c>
      <c r="M106" s="37">
        <f t="shared" si="17"/>
        <v>-12447664.68686796</v>
      </c>
      <c r="N106" s="41">
        <f>'jan-mar'!M106</f>
        <v>-6273738.5985079072</v>
      </c>
      <c r="O106" s="41">
        <f t="shared" si="19"/>
        <v>-6173926.0883600526</v>
      </c>
      <c r="Q106" s="4"/>
      <c r="R106" s="4"/>
      <c r="S106" s="4"/>
      <c r="T106" s="4"/>
      <c r="U106" s="4"/>
    </row>
    <row r="107" spans="1:21" s="34" customFormat="1" x14ac:dyDescent="0.3">
      <c r="A107" s="33">
        <v>621</v>
      </c>
      <c r="B107" s="34" t="s">
        <v>161</v>
      </c>
      <c r="C107" s="36">
        <v>23749</v>
      </c>
      <c r="D107" s="36">
        <v>3520</v>
      </c>
      <c r="E107" s="37">
        <f t="shared" si="11"/>
        <v>6746.875</v>
      </c>
      <c r="F107" s="38">
        <f t="shared" si="18"/>
        <v>0.84759531948935751</v>
      </c>
      <c r="G107" s="39">
        <f t="shared" si="12"/>
        <v>727.8865079904341</v>
      </c>
      <c r="H107" s="39">
        <f t="shared" si="13"/>
        <v>145.99979169497792</v>
      </c>
      <c r="I107" s="37">
        <f t="shared" si="14"/>
        <v>873.88629968541204</v>
      </c>
      <c r="J107" s="40">
        <f t="shared" si="20"/>
        <v>-103.24583741739909</v>
      </c>
      <c r="K107" s="37">
        <f t="shared" si="15"/>
        <v>770.64046226801293</v>
      </c>
      <c r="L107" s="37">
        <f t="shared" si="16"/>
        <v>3076079.7748926505</v>
      </c>
      <c r="M107" s="37">
        <f t="shared" si="17"/>
        <v>2712654.4271834055</v>
      </c>
      <c r="N107" s="41">
        <f>'jan-mar'!M107</f>
        <v>2255600.2897207518</v>
      </c>
      <c r="O107" s="41">
        <f t="shared" si="19"/>
        <v>457054.13746265369</v>
      </c>
      <c r="Q107" s="4"/>
      <c r="R107" s="4"/>
      <c r="S107" s="4"/>
      <c r="T107" s="4"/>
      <c r="U107" s="4"/>
    </row>
    <row r="108" spans="1:21" s="34" customFormat="1" x14ac:dyDescent="0.3">
      <c r="A108" s="33">
        <v>622</v>
      </c>
      <c r="B108" s="34" t="s">
        <v>162</v>
      </c>
      <c r="C108" s="36">
        <v>16745</v>
      </c>
      <c r="D108" s="36">
        <v>2268</v>
      </c>
      <c r="E108" s="37">
        <f t="shared" si="11"/>
        <v>7383.1569664903</v>
      </c>
      <c r="F108" s="38">
        <f t="shared" si="18"/>
        <v>0.92753004729632926</v>
      </c>
      <c r="G108" s="39">
        <f t="shared" si="12"/>
        <v>346.11732809625408</v>
      </c>
      <c r="H108" s="39">
        <f t="shared" si="13"/>
        <v>0</v>
      </c>
      <c r="I108" s="37">
        <f t="shared" si="14"/>
        <v>346.11732809625408</v>
      </c>
      <c r="J108" s="40">
        <f t="shared" si="20"/>
        <v>-103.24583741739909</v>
      </c>
      <c r="K108" s="37">
        <f t="shared" si="15"/>
        <v>242.871490678855</v>
      </c>
      <c r="L108" s="37">
        <f t="shared" si="16"/>
        <v>784994.10012230428</v>
      </c>
      <c r="M108" s="37">
        <f t="shared" si="17"/>
        <v>550832.54085964314</v>
      </c>
      <c r="N108" s="41">
        <f>'jan-mar'!M108</f>
        <v>461893.72815568413</v>
      </c>
      <c r="O108" s="41">
        <f t="shared" si="19"/>
        <v>88938.812703959004</v>
      </c>
      <c r="Q108" s="4"/>
      <c r="R108" s="4"/>
      <c r="S108" s="4"/>
      <c r="T108" s="4"/>
      <c r="U108" s="4"/>
    </row>
    <row r="109" spans="1:21" s="34" customFormat="1" x14ac:dyDescent="0.3">
      <c r="A109" s="33">
        <v>623</v>
      </c>
      <c r="B109" s="34" t="s">
        <v>163</v>
      </c>
      <c r="C109" s="36">
        <v>97595</v>
      </c>
      <c r="D109" s="36">
        <v>13685</v>
      </c>
      <c r="E109" s="37">
        <f t="shared" si="11"/>
        <v>7131.5308732188523</v>
      </c>
      <c r="F109" s="38">
        <f t="shared" si="18"/>
        <v>0.89591880521488088</v>
      </c>
      <c r="G109" s="39">
        <f t="shared" si="12"/>
        <v>497.09298405912267</v>
      </c>
      <c r="H109" s="39">
        <f t="shared" si="13"/>
        <v>11.370236068379608</v>
      </c>
      <c r="I109" s="37">
        <f t="shared" si="14"/>
        <v>508.46322012750227</v>
      </c>
      <c r="J109" s="40">
        <f t="shared" si="20"/>
        <v>-103.24583741739909</v>
      </c>
      <c r="K109" s="37">
        <f t="shared" si="15"/>
        <v>405.21738271010315</v>
      </c>
      <c r="L109" s="37">
        <f t="shared" si="16"/>
        <v>6958319.1674448689</v>
      </c>
      <c r="M109" s="37">
        <f t="shared" si="17"/>
        <v>5545399.882387762</v>
      </c>
      <c r="N109" s="41">
        <f>'jan-mar'!M109</f>
        <v>9232281.0269399043</v>
      </c>
      <c r="O109" s="41">
        <f t="shared" si="19"/>
        <v>-3686881.1445521424</v>
      </c>
      <c r="Q109" s="4"/>
      <c r="R109" s="4"/>
      <c r="S109" s="4"/>
      <c r="T109" s="4"/>
      <c r="U109" s="4"/>
    </row>
    <row r="110" spans="1:21" s="34" customFormat="1" x14ac:dyDescent="0.3">
      <c r="A110" s="33">
        <v>624</v>
      </c>
      <c r="B110" s="34" t="s">
        <v>164</v>
      </c>
      <c r="C110" s="36">
        <v>128124</v>
      </c>
      <c r="D110" s="36">
        <v>18039</v>
      </c>
      <c r="E110" s="37">
        <f t="shared" si="11"/>
        <v>7102.6110094794612</v>
      </c>
      <c r="F110" s="38">
        <f t="shared" si="18"/>
        <v>0.89228566525811903</v>
      </c>
      <c r="G110" s="39">
        <f t="shared" si="12"/>
        <v>514.44490230275733</v>
      </c>
      <c r="H110" s="39">
        <f t="shared" si="13"/>
        <v>21.492188377166485</v>
      </c>
      <c r="I110" s="37">
        <f t="shared" si="14"/>
        <v>535.93709067992381</v>
      </c>
      <c r="J110" s="40">
        <f t="shared" si="20"/>
        <v>-103.24583741739909</v>
      </c>
      <c r="K110" s="37">
        <f t="shared" si="15"/>
        <v>432.6912532625247</v>
      </c>
      <c r="L110" s="37">
        <f t="shared" si="16"/>
        <v>9667769.1787751447</v>
      </c>
      <c r="M110" s="37">
        <f t="shared" si="17"/>
        <v>7805317.517602683</v>
      </c>
      <c r="N110" s="41">
        <f>'jan-mar'!M110</f>
        <v>8498624.7091683596</v>
      </c>
      <c r="O110" s="41">
        <f t="shared" si="19"/>
        <v>-693307.19156567659</v>
      </c>
      <c r="Q110" s="4"/>
      <c r="R110" s="4"/>
      <c r="S110" s="4"/>
      <c r="T110" s="4"/>
      <c r="U110" s="4"/>
    </row>
    <row r="111" spans="1:21" s="34" customFormat="1" x14ac:dyDescent="0.3">
      <c r="A111" s="33">
        <v>625</v>
      </c>
      <c r="B111" s="34" t="s">
        <v>165</v>
      </c>
      <c r="C111" s="36">
        <v>164519</v>
      </c>
      <c r="D111" s="36">
        <v>24154</v>
      </c>
      <c r="E111" s="37">
        <f t="shared" si="11"/>
        <v>6811.2527945681877</v>
      </c>
      <c r="F111" s="38">
        <f t="shared" si="18"/>
        <v>0.85568296263600585</v>
      </c>
      <c r="G111" s="39">
        <f t="shared" si="12"/>
        <v>689.25983124952143</v>
      </c>
      <c r="H111" s="39">
        <f t="shared" si="13"/>
        <v>123.46756359611221</v>
      </c>
      <c r="I111" s="37">
        <f t="shared" si="14"/>
        <v>812.72739484563363</v>
      </c>
      <c r="J111" s="40">
        <f t="shared" si="20"/>
        <v>-103.24583741739909</v>
      </c>
      <c r="K111" s="37">
        <f t="shared" si="15"/>
        <v>709.48155742823451</v>
      </c>
      <c r="L111" s="37">
        <f t="shared" si="16"/>
        <v>19630617.495101433</v>
      </c>
      <c r="M111" s="37">
        <f t="shared" si="17"/>
        <v>17136817.538121577</v>
      </c>
      <c r="N111" s="41">
        <f>'jan-mar'!M111</f>
        <v>14529901.561907688</v>
      </c>
      <c r="O111" s="41">
        <f t="shared" si="19"/>
        <v>2606915.9762138892</v>
      </c>
      <c r="Q111" s="4"/>
      <c r="R111" s="4"/>
      <c r="S111" s="4"/>
      <c r="T111" s="4"/>
      <c r="U111" s="4"/>
    </row>
    <row r="112" spans="1:21" s="34" customFormat="1" x14ac:dyDescent="0.3">
      <c r="A112" s="33">
        <v>626</v>
      </c>
      <c r="B112" s="34" t="s">
        <v>166</v>
      </c>
      <c r="C112" s="36">
        <v>216395</v>
      </c>
      <c r="D112" s="36">
        <v>25378</v>
      </c>
      <c r="E112" s="37">
        <f t="shared" si="11"/>
        <v>8526.873670107967</v>
      </c>
      <c r="F112" s="38">
        <f t="shared" si="18"/>
        <v>1.0712127040534398</v>
      </c>
      <c r="G112" s="39">
        <f t="shared" si="12"/>
        <v>-340.11269407434611</v>
      </c>
      <c r="H112" s="39">
        <f t="shared" si="13"/>
        <v>0</v>
      </c>
      <c r="I112" s="37">
        <f t="shared" si="14"/>
        <v>-340.11269407434611</v>
      </c>
      <c r="J112" s="40">
        <f t="shared" si="20"/>
        <v>-103.24583741739909</v>
      </c>
      <c r="K112" s="37">
        <f t="shared" si="15"/>
        <v>-443.35853149174523</v>
      </c>
      <c r="L112" s="37">
        <f t="shared" si="16"/>
        <v>-8631379.9502187558</v>
      </c>
      <c r="M112" s="37">
        <f t="shared" si="17"/>
        <v>-11251552.81219751</v>
      </c>
      <c r="N112" s="41">
        <f>'jan-mar'!M112</f>
        <v>-13163165.8584061</v>
      </c>
      <c r="O112" s="41">
        <f t="shared" si="19"/>
        <v>1911613.0462085903</v>
      </c>
      <c r="Q112" s="4"/>
      <c r="R112" s="4"/>
      <c r="S112" s="4"/>
      <c r="T112" s="4"/>
      <c r="U112" s="4"/>
    </row>
    <row r="113" spans="1:21" s="34" customFormat="1" x14ac:dyDescent="0.3">
      <c r="A113" s="33">
        <v>627</v>
      </c>
      <c r="B113" s="34" t="s">
        <v>167</v>
      </c>
      <c r="C113" s="36">
        <v>167066</v>
      </c>
      <c r="D113" s="36">
        <v>21038</v>
      </c>
      <c r="E113" s="37">
        <f t="shared" si="11"/>
        <v>7941.1541021009598</v>
      </c>
      <c r="F113" s="38">
        <f t="shared" si="18"/>
        <v>0.99763002105189214</v>
      </c>
      <c r="G113" s="39">
        <f t="shared" si="12"/>
        <v>11.319046729858201</v>
      </c>
      <c r="H113" s="39">
        <f t="shared" si="13"/>
        <v>0</v>
      </c>
      <c r="I113" s="37">
        <f t="shared" si="14"/>
        <v>11.319046729858201</v>
      </c>
      <c r="J113" s="40">
        <f t="shared" si="20"/>
        <v>-103.24583741739909</v>
      </c>
      <c r="K113" s="37">
        <f t="shared" si="15"/>
        <v>-91.926790687540887</v>
      </c>
      <c r="L113" s="37">
        <f t="shared" si="16"/>
        <v>238130.10510275682</v>
      </c>
      <c r="M113" s="37">
        <f t="shared" si="17"/>
        <v>-1933955.8224844851</v>
      </c>
      <c r="N113" s="41">
        <f>'jan-mar'!M113</f>
        <v>-3407443.9801854966</v>
      </c>
      <c r="O113" s="41">
        <f t="shared" si="19"/>
        <v>1473488.1577010115</v>
      </c>
      <c r="Q113" s="4"/>
      <c r="R113" s="4"/>
      <c r="S113" s="4"/>
      <c r="T113" s="4"/>
      <c r="U113" s="4"/>
    </row>
    <row r="114" spans="1:21" s="34" customFormat="1" x14ac:dyDescent="0.3">
      <c r="A114" s="33">
        <v>628</v>
      </c>
      <c r="B114" s="34" t="s">
        <v>168</v>
      </c>
      <c r="C114" s="36">
        <v>63879</v>
      </c>
      <c r="D114" s="36">
        <v>9365</v>
      </c>
      <c r="E114" s="37">
        <f t="shared" si="11"/>
        <v>6821.035771489589</v>
      </c>
      <c r="F114" s="38">
        <f t="shared" si="18"/>
        <v>0.85691197687582088</v>
      </c>
      <c r="G114" s="39">
        <f t="shared" si="12"/>
        <v>683.39004509668064</v>
      </c>
      <c r="H114" s="39">
        <f t="shared" si="13"/>
        <v>120.04352167362175</v>
      </c>
      <c r="I114" s="37">
        <f t="shared" si="14"/>
        <v>803.43356677030238</v>
      </c>
      <c r="J114" s="40">
        <f t="shared" si="20"/>
        <v>-103.24583741739909</v>
      </c>
      <c r="K114" s="37">
        <f t="shared" si="15"/>
        <v>700.18772935290326</v>
      </c>
      <c r="L114" s="37">
        <f t="shared" si="16"/>
        <v>7524155.3528038822</v>
      </c>
      <c r="M114" s="37">
        <f t="shared" si="17"/>
        <v>6557258.0853899391</v>
      </c>
      <c r="N114" s="41">
        <f>'jan-mar'!M114</f>
        <v>5338510.2168280762</v>
      </c>
      <c r="O114" s="41">
        <f t="shared" si="19"/>
        <v>1218747.868561863</v>
      </c>
      <c r="Q114" s="4"/>
      <c r="R114" s="4"/>
      <c r="S114" s="4"/>
      <c r="T114" s="4"/>
      <c r="U114" s="4"/>
    </row>
    <row r="115" spans="1:21" s="34" customFormat="1" x14ac:dyDescent="0.3">
      <c r="A115" s="33">
        <v>631</v>
      </c>
      <c r="B115" s="34" t="s">
        <v>169</v>
      </c>
      <c r="C115" s="36">
        <v>19449</v>
      </c>
      <c r="D115" s="36">
        <v>2671</v>
      </c>
      <c r="E115" s="37">
        <f t="shared" si="11"/>
        <v>7281.5424934481471</v>
      </c>
      <c r="F115" s="38">
        <f t="shared" si="18"/>
        <v>0.91476444073878871</v>
      </c>
      <c r="G115" s="39">
        <f t="shared" si="12"/>
        <v>407.08601192154583</v>
      </c>
      <c r="H115" s="39">
        <f t="shared" si="13"/>
        <v>0</v>
      </c>
      <c r="I115" s="37">
        <f t="shared" si="14"/>
        <v>407.08601192154583</v>
      </c>
      <c r="J115" s="40">
        <f t="shared" si="20"/>
        <v>-103.24583741739909</v>
      </c>
      <c r="K115" s="37">
        <f t="shared" si="15"/>
        <v>303.84017450414672</v>
      </c>
      <c r="L115" s="37">
        <f t="shared" si="16"/>
        <v>1087326.737842449</v>
      </c>
      <c r="M115" s="37">
        <f t="shared" si="17"/>
        <v>811557.10610057588</v>
      </c>
      <c r="N115" s="41">
        <f>'jan-mar'!M115</f>
        <v>896555.26803519996</v>
      </c>
      <c r="O115" s="41">
        <f t="shared" si="19"/>
        <v>-84998.161934624077</v>
      </c>
      <c r="Q115" s="4"/>
      <c r="R115" s="4"/>
      <c r="S115" s="4"/>
      <c r="T115" s="4"/>
      <c r="U115" s="4"/>
    </row>
    <row r="116" spans="1:21" s="34" customFormat="1" x14ac:dyDescent="0.3">
      <c r="A116" s="33">
        <v>632</v>
      </c>
      <c r="B116" s="34" t="s">
        <v>170</v>
      </c>
      <c r="C116" s="36">
        <v>11860</v>
      </c>
      <c r="D116" s="36">
        <v>1375</v>
      </c>
      <c r="E116" s="37">
        <f t="shared" si="11"/>
        <v>8625.454545454546</v>
      </c>
      <c r="F116" s="38">
        <f t="shared" si="18"/>
        <v>1.0835972062911312</v>
      </c>
      <c r="G116" s="39">
        <f t="shared" si="12"/>
        <v>-399.2612192822935</v>
      </c>
      <c r="H116" s="39">
        <f t="shared" si="13"/>
        <v>0</v>
      </c>
      <c r="I116" s="37">
        <f t="shared" si="14"/>
        <v>-399.2612192822935</v>
      </c>
      <c r="J116" s="40">
        <f t="shared" si="20"/>
        <v>-103.24583741739909</v>
      </c>
      <c r="K116" s="37">
        <f t="shared" si="15"/>
        <v>-502.50705669969261</v>
      </c>
      <c r="L116" s="37">
        <f t="shared" si="16"/>
        <v>-548984.17651315359</v>
      </c>
      <c r="M116" s="37">
        <f t="shared" si="17"/>
        <v>-690947.20296207734</v>
      </c>
      <c r="N116" s="41">
        <f>'jan-mar'!M116</f>
        <v>131958.85194623732</v>
      </c>
      <c r="O116" s="41">
        <f t="shared" si="19"/>
        <v>-822906.05490831472</v>
      </c>
      <c r="Q116" s="4"/>
      <c r="R116" s="4"/>
      <c r="S116" s="4"/>
      <c r="T116" s="4"/>
      <c r="U116" s="4"/>
    </row>
    <row r="117" spans="1:21" s="34" customFormat="1" x14ac:dyDescent="0.3">
      <c r="A117" s="33">
        <v>633</v>
      </c>
      <c r="B117" s="34" t="s">
        <v>171</v>
      </c>
      <c r="C117" s="36">
        <v>39270</v>
      </c>
      <c r="D117" s="36">
        <v>2541</v>
      </c>
      <c r="E117" s="37">
        <f t="shared" si="11"/>
        <v>15454.545454545454</v>
      </c>
      <c r="F117" s="38">
        <f t="shared" si="18"/>
        <v>1.9415211326885782</v>
      </c>
      <c r="G117" s="39">
        <f t="shared" si="12"/>
        <v>-4496.7157647368385</v>
      </c>
      <c r="H117" s="39">
        <f t="shared" si="13"/>
        <v>0</v>
      </c>
      <c r="I117" s="37">
        <f t="shared" si="14"/>
        <v>-4496.7157647368385</v>
      </c>
      <c r="J117" s="40">
        <f t="shared" si="20"/>
        <v>-103.24583741739909</v>
      </c>
      <c r="K117" s="37">
        <f t="shared" si="15"/>
        <v>-4599.9616021542379</v>
      </c>
      <c r="L117" s="37">
        <f t="shared" si="16"/>
        <v>-11426154.758196307</v>
      </c>
      <c r="M117" s="37">
        <f t="shared" si="17"/>
        <v>-11688502.431073919</v>
      </c>
      <c r="N117" s="41">
        <f>'jan-mar'!M117</f>
        <v>-5120696.8416033518</v>
      </c>
      <c r="O117" s="41">
        <f t="shared" si="19"/>
        <v>-6567805.5894705672</v>
      </c>
      <c r="Q117" s="4"/>
      <c r="R117" s="4"/>
      <c r="S117" s="4"/>
      <c r="T117" s="4"/>
      <c r="U117" s="4"/>
    </row>
    <row r="118" spans="1:21" s="34" customFormat="1" x14ac:dyDescent="0.3">
      <c r="A118" s="33">
        <v>701</v>
      </c>
      <c r="B118" s="34" t="s">
        <v>172</v>
      </c>
      <c r="C118" s="36">
        <v>170194</v>
      </c>
      <c r="D118" s="36">
        <v>26903</v>
      </c>
      <c r="E118" s="37">
        <f t="shared" si="11"/>
        <v>6326.2089729769914</v>
      </c>
      <c r="F118" s="38">
        <f t="shared" si="18"/>
        <v>0.79474795599546055</v>
      </c>
      <c r="G118" s="39">
        <f t="shared" si="12"/>
        <v>980.28612420423917</v>
      </c>
      <c r="H118" s="39">
        <f t="shared" si="13"/>
        <v>293.23290115303092</v>
      </c>
      <c r="I118" s="37">
        <f t="shared" si="14"/>
        <v>1273.51902535727</v>
      </c>
      <c r="J118" s="40">
        <f t="shared" si="20"/>
        <v>-103.24583741739909</v>
      </c>
      <c r="K118" s="37">
        <f t="shared" si="15"/>
        <v>1170.2731879398709</v>
      </c>
      <c r="L118" s="37">
        <f t="shared" si="16"/>
        <v>34261482.339186639</v>
      </c>
      <c r="M118" s="37">
        <f t="shared" si="17"/>
        <v>31483859.575146347</v>
      </c>
      <c r="N118" s="41">
        <f>'jan-mar'!M118</f>
        <v>27483464.075101517</v>
      </c>
      <c r="O118" s="41">
        <f t="shared" si="19"/>
        <v>4000395.5000448301</v>
      </c>
      <c r="Q118" s="4"/>
      <c r="R118" s="4"/>
      <c r="S118" s="4"/>
      <c r="T118" s="4"/>
      <c r="U118" s="4"/>
    </row>
    <row r="119" spans="1:21" s="34" customFormat="1" x14ac:dyDescent="0.3">
      <c r="A119" s="33">
        <v>702</v>
      </c>
      <c r="B119" s="34" t="s">
        <v>173</v>
      </c>
      <c r="C119" s="36">
        <v>70827</v>
      </c>
      <c r="D119" s="36">
        <v>10661</v>
      </c>
      <c r="E119" s="37">
        <f t="shared" si="11"/>
        <v>6643.5606415908451</v>
      </c>
      <c r="F119" s="38">
        <f t="shared" si="18"/>
        <v>0.83461616000831695</v>
      </c>
      <c r="G119" s="39">
        <f t="shared" si="12"/>
        <v>789.875123035927</v>
      </c>
      <c r="H119" s="39">
        <f t="shared" si="13"/>
        <v>182.15981713818212</v>
      </c>
      <c r="I119" s="37">
        <f t="shared" si="14"/>
        <v>972.03494017410912</v>
      </c>
      <c r="J119" s="40">
        <f t="shared" si="20"/>
        <v>-103.24583741739909</v>
      </c>
      <c r="K119" s="37">
        <f t="shared" si="15"/>
        <v>868.78910275671001</v>
      </c>
      <c r="L119" s="37">
        <f t="shared" si="16"/>
        <v>10362864.497196177</v>
      </c>
      <c r="M119" s="37">
        <f t="shared" si="17"/>
        <v>9262160.6244892851</v>
      </c>
      <c r="N119" s="41">
        <f>'jan-mar'!M119</f>
        <v>7708011.4598616278</v>
      </c>
      <c r="O119" s="41">
        <f t="shared" si="19"/>
        <v>1554149.1646276573</v>
      </c>
      <c r="Q119" s="4"/>
      <c r="R119" s="4"/>
      <c r="S119" s="4"/>
      <c r="T119" s="4"/>
      <c r="U119" s="4"/>
    </row>
    <row r="120" spans="1:21" s="34" customFormat="1" x14ac:dyDescent="0.3">
      <c r="A120" s="33">
        <v>704</v>
      </c>
      <c r="B120" s="34" t="s">
        <v>174</v>
      </c>
      <c r="C120" s="36">
        <v>315168</v>
      </c>
      <c r="D120" s="36">
        <v>41920</v>
      </c>
      <c r="E120" s="37">
        <f t="shared" si="11"/>
        <v>7518.320610687023</v>
      </c>
      <c r="F120" s="38">
        <f t="shared" si="18"/>
        <v>0.94451036369262642</v>
      </c>
      <c r="G120" s="39">
        <f t="shared" si="12"/>
        <v>265.01914157822029</v>
      </c>
      <c r="H120" s="39">
        <f t="shared" si="13"/>
        <v>0</v>
      </c>
      <c r="I120" s="37">
        <f t="shared" si="14"/>
        <v>265.01914157822029</v>
      </c>
      <c r="J120" s="40">
        <f t="shared" si="20"/>
        <v>-103.24583741739909</v>
      </c>
      <c r="K120" s="37">
        <f t="shared" si="15"/>
        <v>161.7733041608212</v>
      </c>
      <c r="L120" s="37">
        <f t="shared" si="16"/>
        <v>11109602.414958995</v>
      </c>
      <c r="M120" s="37">
        <f t="shared" si="17"/>
        <v>6781536.9104216248</v>
      </c>
      <c r="N120" s="41">
        <f>'jan-mar'!M120</f>
        <v>4406249.5080627473</v>
      </c>
      <c r="O120" s="41">
        <f t="shared" si="19"/>
        <v>2375287.4023588775</v>
      </c>
      <c r="Q120" s="4"/>
      <c r="R120" s="4"/>
      <c r="S120" s="4"/>
      <c r="T120" s="4"/>
      <c r="U120" s="4"/>
    </row>
    <row r="121" spans="1:21" s="34" customFormat="1" x14ac:dyDescent="0.3">
      <c r="A121" s="33">
        <v>706</v>
      </c>
      <c r="B121" s="34" t="s">
        <v>175</v>
      </c>
      <c r="C121" s="36">
        <v>315071</v>
      </c>
      <c r="D121" s="36">
        <v>45281</v>
      </c>
      <c r="E121" s="37">
        <f t="shared" si="11"/>
        <v>6958.1281332126055</v>
      </c>
      <c r="F121" s="38">
        <f t="shared" si="18"/>
        <v>0.87413459388505421</v>
      </c>
      <c r="G121" s="39">
        <f t="shared" si="12"/>
        <v>601.13462806287077</v>
      </c>
      <c r="H121" s="39">
        <f t="shared" si="13"/>
        <v>72.061195070566001</v>
      </c>
      <c r="I121" s="37">
        <f t="shared" si="14"/>
        <v>673.19582313343676</v>
      </c>
      <c r="J121" s="40">
        <f t="shared" si="20"/>
        <v>-103.24583741739909</v>
      </c>
      <c r="K121" s="37">
        <f t="shared" si="15"/>
        <v>569.94998571603765</v>
      </c>
      <c r="L121" s="37">
        <f t="shared" si="16"/>
        <v>30482980.067305151</v>
      </c>
      <c r="M121" s="37">
        <f t="shared" si="17"/>
        <v>25807905.3032079</v>
      </c>
      <c r="N121" s="41">
        <f>'jan-mar'!M121</f>
        <v>21903959.479785595</v>
      </c>
      <c r="O121" s="41">
        <f t="shared" si="19"/>
        <v>3903945.8234223053</v>
      </c>
      <c r="Q121" s="4"/>
      <c r="R121" s="4"/>
      <c r="S121" s="4"/>
      <c r="T121" s="4"/>
      <c r="U121" s="4"/>
    </row>
    <row r="122" spans="1:21" s="34" customFormat="1" x14ac:dyDescent="0.3">
      <c r="A122" s="33">
        <v>709</v>
      </c>
      <c r="B122" s="34" t="s">
        <v>176</v>
      </c>
      <c r="C122" s="36">
        <v>291333</v>
      </c>
      <c r="D122" s="36">
        <v>43506</v>
      </c>
      <c r="E122" s="37">
        <f t="shared" si="11"/>
        <v>6696.3867052820297</v>
      </c>
      <c r="F122" s="38">
        <f t="shared" si="18"/>
        <v>0.84125258417975846</v>
      </c>
      <c r="G122" s="39">
        <f t="shared" si="12"/>
        <v>758.17948482121631</v>
      </c>
      <c r="H122" s="39">
        <f t="shared" si="13"/>
        <v>163.67069484626754</v>
      </c>
      <c r="I122" s="37">
        <f t="shared" si="14"/>
        <v>921.85017966748387</v>
      </c>
      <c r="J122" s="40">
        <f t="shared" si="20"/>
        <v>-103.24583741739909</v>
      </c>
      <c r="K122" s="37">
        <f t="shared" si="15"/>
        <v>818.60434225008476</v>
      </c>
      <c r="L122" s="37">
        <f t="shared" si="16"/>
        <v>40106013.916613556</v>
      </c>
      <c r="M122" s="37">
        <f t="shared" si="17"/>
        <v>35614200.513932191</v>
      </c>
      <c r="N122" s="41">
        <f>'jan-mar'!M122</f>
        <v>31005413.950167913</v>
      </c>
      <c r="O122" s="41">
        <f t="shared" si="19"/>
        <v>4608786.5637642778</v>
      </c>
      <c r="Q122" s="4"/>
      <c r="R122" s="4"/>
      <c r="S122" s="4"/>
      <c r="T122" s="4"/>
      <c r="U122" s="4"/>
    </row>
    <row r="123" spans="1:21" s="34" customFormat="1" x14ac:dyDescent="0.3">
      <c r="A123" s="33">
        <v>711</v>
      </c>
      <c r="B123" s="34" t="s">
        <v>177</v>
      </c>
      <c r="C123" s="36">
        <v>44140</v>
      </c>
      <c r="D123" s="36">
        <v>6601</v>
      </c>
      <c r="E123" s="37">
        <f t="shared" si="11"/>
        <v>6686.8656264202391</v>
      </c>
      <c r="F123" s="38">
        <f t="shared" si="18"/>
        <v>0.84005647162694808</v>
      </c>
      <c r="G123" s="39">
        <f t="shared" si="12"/>
        <v>763.89213213829055</v>
      </c>
      <c r="H123" s="39">
        <f t="shared" si="13"/>
        <v>167.00307244789423</v>
      </c>
      <c r="I123" s="37">
        <f t="shared" si="14"/>
        <v>930.89520458618472</v>
      </c>
      <c r="J123" s="40">
        <f t="shared" si="20"/>
        <v>-103.24583741739909</v>
      </c>
      <c r="K123" s="37">
        <f t="shared" si="15"/>
        <v>827.6493671687856</v>
      </c>
      <c r="L123" s="37">
        <f t="shared" si="16"/>
        <v>6144839.2454734053</v>
      </c>
      <c r="M123" s="37">
        <f t="shared" si="17"/>
        <v>5463313.4726811536</v>
      </c>
      <c r="N123" s="41">
        <f>'jan-mar'!M123</f>
        <v>6226577.3188768988</v>
      </c>
      <c r="O123" s="41">
        <f t="shared" si="19"/>
        <v>-763263.84619574528</v>
      </c>
      <c r="Q123" s="4"/>
      <c r="R123" s="4"/>
      <c r="S123" s="4"/>
      <c r="T123" s="4"/>
      <c r="U123" s="4"/>
    </row>
    <row r="124" spans="1:21" s="34" customFormat="1" x14ac:dyDescent="0.3">
      <c r="A124" s="33">
        <v>713</v>
      </c>
      <c r="B124" s="34" t="s">
        <v>178</v>
      </c>
      <c r="C124" s="36">
        <v>64244</v>
      </c>
      <c r="D124" s="36">
        <v>9149</v>
      </c>
      <c r="E124" s="37">
        <f t="shared" si="11"/>
        <v>7021.9696141654822</v>
      </c>
      <c r="F124" s="38">
        <f t="shared" si="18"/>
        <v>0.88215486111172237</v>
      </c>
      <c r="G124" s="39">
        <f t="shared" si="12"/>
        <v>562.82973949114478</v>
      </c>
      <c r="H124" s="39">
        <f t="shared" si="13"/>
        <v>49.716676737059146</v>
      </c>
      <c r="I124" s="37">
        <f t="shared" si="14"/>
        <v>612.54641622820395</v>
      </c>
      <c r="J124" s="40">
        <f t="shared" si="20"/>
        <v>-103.24583741739909</v>
      </c>
      <c r="K124" s="37">
        <f t="shared" si="15"/>
        <v>509.30057881080484</v>
      </c>
      <c r="L124" s="37">
        <f t="shared" si="16"/>
        <v>5604187.162071838</v>
      </c>
      <c r="M124" s="37">
        <f t="shared" si="17"/>
        <v>4659590.9955400536</v>
      </c>
      <c r="N124" s="41">
        <f>'jan-mar'!M124</f>
        <v>3474576.6763224849</v>
      </c>
      <c r="O124" s="41">
        <f t="shared" si="19"/>
        <v>1185014.3192175687</v>
      </c>
      <c r="Q124" s="4"/>
      <c r="R124" s="4"/>
      <c r="S124" s="4"/>
      <c r="T124" s="4"/>
      <c r="U124" s="4"/>
    </row>
    <row r="125" spans="1:21" s="34" customFormat="1" x14ac:dyDescent="0.3">
      <c r="A125" s="33">
        <v>714</v>
      </c>
      <c r="B125" s="34" t="s">
        <v>179</v>
      </c>
      <c r="C125" s="36">
        <v>19587</v>
      </c>
      <c r="D125" s="36">
        <v>3114</v>
      </c>
      <c r="E125" s="37">
        <f t="shared" si="11"/>
        <v>6289.9807321772641</v>
      </c>
      <c r="F125" s="38">
        <f t="shared" si="18"/>
        <v>0.79019668042933822</v>
      </c>
      <c r="G125" s="39">
        <f t="shared" si="12"/>
        <v>1002.0230686840755</v>
      </c>
      <c r="H125" s="39">
        <f t="shared" si="13"/>
        <v>305.91278543293544</v>
      </c>
      <c r="I125" s="37">
        <f t="shared" si="14"/>
        <v>1307.9358541170109</v>
      </c>
      <c r="J125" s="40">
        <f t="shared" si="20"/>
        <v>-103.24583741739909</v>
      </c>
      <c r="K125" s="37">
        <f t="shared" si="15"/>
        <v>1204.6900166996118</v>
      </c>
      <c r="L125" s="37">
        <f t="shared" si="16"/>
        <v>4072912.2497203718</v>
      </c>
      <c r="M125" s="37">
        <f t="shared" si="17"/>
        <v>3751404.7120025912</v>
      </c>
      <c r="N125" s="41">
        <f>'jan-mar'!M125</f>
        <v>3286691.875622279</v>
      </c>
      <c r="O125" s="41">
        <f t="shared" si="19"/>
        <v>464712.83638031222</v>
      </c>
      <c r="Q125" s="4"/>
      <c r="R125" s="4"/>
      <c r="S125" s="4"/>
      <c r="T125" s="4"/>
      <c r="U125" s="4"/>
    </row>
    <row r="126" spans="1:21" s="34" customFormat="1" x14ac:dyDescent="0.3">
      <c r="A126" s="33">
        <v>716</v>
      </c>
      <c r="B126" s="34" t="s">
        <v>180</v>
      </c>
      <c r="C126" s="36">
        <v>59712</v>
      </c>
      <c r="D126" s="36">
        <v>9253</v>
      </c>
      <c r="E126" s="37">
        <f t="shared" si="11"/>
        <v>6453.2584026802115</v>
      </c>
      <c r="F126" s="38">
        <f t="shared" si="18"/>
        <v>0.81070890116789096</v>
      </c>
      <c r="G126" s="39">
        <f t="shared" si="12"/>
        <v>904.05646638230712</v>
      </c>
      <c r="H126" s="39">
        <f t="shared" si="13"/>
        <v>248.76560075690389</v>
      </c>
      <c r="I126" s="37">
        <f t="shared" si="14"/>
        <v>1152.822067139211</v>
      </c>
      <c r="J126" s="40">
        <f t="shared" si="20"/>
        <v>-103.24583741739909</v>
      </c>
      <c r="K126" s="37">
        <f t="shared" si="15"/>
        <v>1049.5762297218118</v>
      </c>
      <c r="L126" s="37">
        <f t="shared" si="16"/>
        <v>10667062.587239118</v>
      </c>
      <c r="M126" s="37">
        <f t="shared" si="17"/>
        <v>9711728.8536159247</v>
      </c>
      <c r="N126" s="41">
        <f>'jan-mar'!M126</f>
        <v>8803811.3439733274</v>
      </c>
      <c r="O126" s="41">
        <f t="shared" si="19"/>
        <v>907917.50964259729</v>
      </c>
      <c r="Q126" s="4"/>
      <c r="R126" s="4"/>
      <c r="S126" s="4"/>
      <c r="T126" s="4"/>
      <c r="U126" s="4"/>
    </row>
    <row r="127" spans="1:21" s="34" customFormat="1" x14ac:dyDescent="0.3">
      <c r="A127" s="33">
        <v>719</v>
      </c>
      <c r="B127" s="34" t="s">
        <v>181</v>
      </c>
      <c r="C127" s="36">
        <v>35057</v>
      </c>
      <c r="D127" s="36">
        <v>5860</v>
      </c>
      <c r="E127" s="37">
        <f t="shared" si="11"/>
        <v>5982.4232081911259</v>
      </c>
      <c r="F127" s="38">
        <f t="shared" si="18"/>
        <v>0.75155889363109651</v>
      </c>
      <c r="G127" s="39">
        <f t="shared" si="12"/>
        <v>1186.5575830757584</v>
      </c>
      <c r="H127" s="39">
        <f t="shared" si="13"/>
        <v>413.55791882808381</v>
      </c>
      <c r="I127" s="37">
        <f t="shared" si="14"/>
        <v>1600.1155019038422</v>
      </c>
      <c r="J127" s="40">
        <f t="shared" si="20"/>
        <v>-103.24583741739909</v>
      </c>
      <c r="K127" s="37">
        <f t="shared" si="15"/>
        <v>1496.8696644864431</v>
      </c>
      <c r="L127" s="37">
        <f t="shared" si="16"/>
        <v>9376676.8411565144</v>
      </c>
      <c r="M127" s="37">
        <f t="shared" si="17"/>
        <v>8771656.2338905558</v>
      </c>
      <c r="N127" s="41">
        <f>'jan-mar'!M127</f>
        <v>7969580.3118646583</v>
      </c>
      <c r="O127" s="41">
        <f t="shared" si="19"/>
        <v>802075.92202589754</v>
      </c>
      <c r="Q127" s="4"/>
      <c r="R127" s="4"/>
      <c r="S127" s="4"/>
      <c r="T127" s="4"/>
      <c r="U127" s="4"/>
    </row>
    <row r="128" spans="1:21" s="34" customFormat="1" x14ac:dyDescent="0.3">
      <c r="A128" s="33">
        <v>720</v>
      </c>
      <c r="B128" s="34" t="s">
        <v>182</v>
      </c>
      <c r="C128" s="36">
        <v>74669</v>
      </c>
      <c r="D128" s="36">
        <v>11506</v>
      </c>
      <c r="E128" s="37">
        <f t="shared" si="11"/>
        <v>6489.5706587867198</v>
      </c>
      <c r="F128" s="38">
        <f t="shared" si="18"/>
        <v>0.81527073139536299</v>
      </c>
      <c r="G128" s="39">
        <f t="shared" si="12"/>
        <v>882.2691127184022</v>
      </c>
      <c r="H128" s="39">
        <f t="shared" si="13"/>
        <v>236.05631111962597</v>
      </c>
      <c r="I128" s="37">
        <f t="shared" si="14"/>
        <v>1118.3254238380282</v>
      </c>
      <c r="J128" s="40">
        <f t="shared" si="20"/>
        <v>-103.24583741739909</v>
      </c>
      <c r="K128" s="37">
        <f t="shared" si="15"/>
        <v>1015.0795864206291</v>
      </c>
      <c r="L128" s="37">
        <f t="shared" si="16"/>
        <v>12867452.326680353</v>
      </c>
      <c r="M128" s="37">
        <f t="shared" si="17"/>
        <v>11679505.721355759</v>
      </c>
      <c r="N128" s="41">
        <f>'jan-mar'!M128</f>
        <v>10070643.134524703</v>
      </c>
      <c r="O128" s="41">
        <f t="shared" si="19"/>
        <v>1608862.5868310556</v>
      </c>
      <c r="Q128" s="4"/>
      <c r="R128" s="4"/>
      <c r="S128" s="4"/>
      <c r="T128" s="4"/>
      <c r="U128" s="4"/>
    </row>
    <row r="129" spans="1:21" s="34" customFormat="1" x14ac:dyDescent="0.3">
      <c r="A129" s="33">
        <v>722</v>
      </c>
      <c r="B129" s="34" t="s">
        <v>183</v>
      </c>
      <c r="C129" s="36">
        <v>169035</v>
      </c>
      <c r="D129" s="36">
        <v>21483</v>
      </c>
      <c r="E129" s="37">
        <f t="shared" si="11"/>
        <v>7868.314481217707</v>
      </c>
      <c r="F129" s="38">
        <f t="shared" si="18"/>
        <v>0.98847933695977186</v>
      </c>
      <c r="G129" s="39">
        <f t="shared" si="12"/>
        <v>55.022819259809872</v>
      </c>
      <c r="H129" s="39">
        <f t="shared" si="13"/>
        <v>0</v>
      </c>
      <c r="I129" s="37">
        <f t="shared" si="14"/>
        <v>55.022819259809872</v>
      </c>
      <c r="J129" s="40">
        <f t="shared" si="20"/>
        <v>-103.24583741739909</v>
      </c>
      <c r="K129" s="37">
        <f t="shared" si="15"/>
        <v>-48.223018157589216</v>
      </c>
      <c r="L129" s="37">
        <f t="shared" si="16"/>
        <v>1182055.2261584955</v>
      </c>
      <c r="M129" s="37">
        <f t="shared" si="17"/>
        <v>-1035975.0990794891</v>
      </c>
      <c r="N129" s="41">
        <f>'jan-mar'!M129</f>
        <v>-1910673.2971919891</v>
      </c>
      <c r="O129" s="41">
        <f t="shared" si="19"/>
        <v>874698.19811250002</v>
      </c>
      <c r="Q129" s="4"/>
      <c r="R129" s="4"/>
      <c r="S129" s="4"/>
      <c r="T129" s="4"/>
      <c r="U129" s="4"/>
    </row>
    <row r="130" spans="1:21" s="34" customFormat="1" x14ac:dyDescent="0.3">
      <c r="A130" s="33">
        <v>723</v>
      </c>
      <c r="B130" s="34" t="s">
        <v>184</v>
      </c>
      <c r="C130" s="36">
        <v>37640</v>
      </c>
      <c r="D130" s="36">
        <v>4962</v>
      </c>
      <c r="E130" s="37">
        <f t="shared" si="11"/>
        <v>7585.6509471987101</v>
      </c>
      <c r="F130" s="38">
        <f t="shared" si="18"/>
        <v>0.9529689283002335</v>
      </c>
      <c r="G130" s="39">
        <f t="shared" si="12"/>
        <v>224.62093967120799</v>
      </c>
      <c r="H130" s="39">
        <f t="shared" si="13"/>
        <v>0</v>
      </c>
      <c r="I130" s="37">
        <f t="shared" si="14"/>
        <v>224.62093967120799</v>
      </c>
      <c r="J130" s="40">
        <f t="shared" si="20"/>
        <v>-103.24583741739909</v>
      </c>
      <c r="K130" s="37">
        <f t="shared" si="15"/>
        <v>121.3751022538089</v>
      </c>
      <c r="L130" s="37">
        <f t="shared" si="16"/>
        <v>1114569.1026485341</v>
      </c>
      <c r="M130" s="37">
        <f t="shared" si="17"/>
        <v>602263.25738339976</v>
      </c>
      <c r="N130" s="41">
        <f>'jan-mar'!M130</f>
        <v>530265.90789616597</v>
      </c>
      <c r="O130" s="41">
        <f t="shared" si="19"/>
        <v>71997.349487233791</v>
      </c>
      <c r="Q130" s="4"/>
      <c r="R130" s="4"/>
      <c r="S130" s="4"/>
      <c r="T130" s="4"/>
      <c r="U130" s="4"/>
    </row>
    <row r="131" spans="1:21" s="34" customFormat="1" x14ac:dyDescent="0.3">
      <c r="A131" s="33">
        <v>728</v>
      </c>
      <c r="B131" s="34" t="s">
        <v>185</v>
      </c>
      <c r="C131" s="36">
        <v>16031</v>
      </c>
      <c r="D131" s="36">
        <v>2463</v>
      </c>
      <c r="E131" s="37">
        <f t="shared" si="11"/>
        <v>6508.7291920422249</v>
      </c>
      <c r="F131" s="38">
        <f t="shared" si="18"/>
        <v>0.81767757650745532</v>
      </c>
      <c r="G131" s="39">
        <f t="shared" si="12"/>
        <v>870.77399276509914</v>
      </c>
      <c r="H131" s="39">
        <f t="shared" si="13"/>
        <v>229.35082448019918</v>
      </c>
      <c r="I131" s="37">
        <f t="shared" si="14"/>
        <v>1100.1248172452983</v>
      </c>
      <c r="J131" s="40">
        <f t="shared" si="20"/>
        <v>-103.24583741739909</v>
      </c>
      <c r="K131" s="37">
        <f t="shared" si="15"/>
        <v>996.87897982789923</v>
      </c>
      <c r="L131" s="37">
        <f t="shared" si="16"/>
        <v>2709607.42487517</v>
      </c>
      <c r="M131" s="37">
        <f t="shared" si="17"/>
        <v>2455312.9273161157</v>
      </c>
      <c r="N131" s="41">
        <f>'jan-mar'!M131</f>
        <v>2222617.1771540376</v>
      </c>
      <c r="O131" s="41">
        <f t="shared" si="19"/>
        <v>232695.75016207807</v>
      </c>
      <c r="Q131" s="4"/>
      <c r="R131" s="4"/>
      <c r="S131" s="4"/>
      <c r="T131" s="4"/>
      <c r="U131" s="4"/>
    </row>
    <row r="132" spans="1:21" s="34" customFormat="1" x14ac:dyDescent="0.3">
      <c r="A132" s="33">
        <v>805</v>
      </c>
      <c r="B132" s="34" t="s">
        <v>186</v>
      </c>
      <c r="C132" s="36">
        <v>250577</v>
      </c>
      <c r="D132" s="36">
        <v>35755</v>
      </c>
      <c r="E132" s="37">
        <f t="shared" si="11"/>
        <v>7008.16668997343</v>
      </c>
      <c r="F132" s="38">
        <f t="shared" si="18"/>
        <v>0.88042082958743162</v>
      </c>
      <c r="G132" s="39">
        <f t="shared" si="12"/>
        <v>571.11149400637601</v>
      </c>
      <c r="H132" s="39">
        <f t="shared" si="13"/>
        <v>54.547700204277405</v>
      </c>
      <c r="I132" s="37">
        <f t="shared" si="14"/>
        <v>625.65919421065337</v>
      </c>
      <c r="J132" s="40">
        <f t="shared" si="20"/>
        <v>-103.24583741739909</v>
      </c>
      <c r="K132" s="37">
        <f t="shared" si="15"/>
        <v>522.41335679325425</v>
      </c>
      <c r="L132" s="37">
        <f t="shared" si="16"/>
        <v>22370444.489001911</v>
      </c>
      <c r="M132" s="37">
        <f t="shared" si="17"/>
        <v>18678889.572142806</v>
      </c>
      <c r="N132" s="41">
        <f>'jan-mar'!M132</f>
        <v>13947057.133228824</v>
      </c>
      <c r="O132" s="41">
        <f t="shared" si="19"/>
        <v>4731832.4389139824</v>
      </c>
      <c r="Q132" s="4"/>
      <c r="R132" s="4"/>
      <c r="S132" s="4"/>
      <c r="T132" s="4"/>
      <c r="U132" s="4"/>
    </row>
    <row r="133" spans="1:21" s="34" customFormat="1" x14ac:dyDescent="0.3">
      <c r="A133" s="33">
        <v>806</v>
      </c>
      <c r="B133" s="34" t="s">
        <v>187</v>
      </c>
      <c r="C133" s="36">
        <v>351428</v>
      </c>
      <c r="D133" s="36">
        <v>53745</v>
      </c>
      <c r="E133" s="37">
        <f t="shared" si="11"/>
        <v>6538.8036096381056</v>
      </c>
      <c r="F133" s="38">
        <f t="shared" si="18"/>
        <v>0.82145576056905967</v>
      </c>
      <c r="G133" s="39">
        <f t="shared" si="12"/>
        <v>852.72934220757065</v>
      </c>
      <c r="H133" s="39">
        <f t="shared" si="13"/>
        <v>218.82477832164093</v>
      </c>
      <c r="I133" s="37">
        <f t="shared" si="14"/>
        <v>1071.5541205292116</v>
      </c>
      <c r="J133" s="40">
        <f t="shared" si="20"/>
        <v>-103.24583741739909</v>
      </c>
      <c r="K133" s="37">
        <f t="shared" si="15"/>
        <v>968.30828311181244</v>
      </c>
      <c r="L133" s="37">
        <f t="shared" si="16"/>
        <v>57590676.207842477</v>
      </c>
      <c r="M133" s="37">
        <f t="shared" si="17"/>
        <v>52041728.675844356</v>
      </c>
      <c r="N133" s="41">
        <f>'jan-mar'!M133</f>
        <v>44721388.585523255</v>
      </c>
      <c r="O133" s="41">
        <f t="shared" si="19"/>
        <v>7320340.0903211012</v>
      </c>
      <c r="Q133" s="4"/>
      <c r="R133" s="4"/>
      <c r="S133" s="4"/>
      <c r="T133" s="4"/>
      <c r="U133" s="4"/>
    </row>
    <row r="134" spans="1:21" s="34" customFormat="1" x14ac:dyDescent="0.3">
      <c r="A134" s="33">
        <v>807</v>
      </c>
      <c r="B134" s="34" t="s">
        <v>188</v>
      </c>
      <c r="C134" s="36">
        <v>89466</v>
      </c>
      <c r="D134" s="36">
        <v>12599</v>
      </c>
      <c r="E134" s="37">
        <f t="shared" si="11"/>
        <v>7101.0397650607192</v>
      </c>
      <c r="F134" s="38">
        <f t="shared" si="18"/>
        <v>0.89208827321882689</v>
      </c>
      <c r="G134" s="39">
        <f t="shared" si="12"/>
        <v>515.38764895400254</v>
      </c>
      <c r="H134" s="39">
        <f t="shared" si="13"/>
        <v>22.042123923726194</v>
      </c>
      <c r="I134" s="37">
        <f t="shared" si="14"/>
        <v>537.42977287772874</v>
      </c>
      <c r="J134" s="40">
        <f t="shared" si="20"/>
        <v>-103.24583741739909</v>
      </c>
      <c r="K134" s="37">
        <f t="shared" si="15"/>
        <v>434.18393546032962</v>
      </c>
      <c r="L134" s="37">
        <f t="shared" si="16"/>
        <v>6771077.7084865039</v>
      </c>
      <c r="M134" s="37">
        <f t="shared" si="17"/>
        <v>5470283.4028646927</v>
      </c>
      <c r="N134" s="41">
        <f>'jan-mar'!M134</f>
        <v>7887915.1705090189</v>
      </c>
      <c r="O134" s="41">
        <f t="shared" si="19"/>
        <v>-2417631.7676443262</v>
      </c>
      <c r="Q134" s="4"/>
      <c r="R134" s="4"/>
      <c r="S134" s="4"/>
      <c r="T134" s="4"/>
      <c r="U134" s="4"/>
    </row>
    <row r="135" spans="1:21" s="34" customFormat="1" x14ac:dyDescent="0.3">
      <c r="A135" s="33">
        <v>811</v>
      </c>
      <c r="B135" s="34" t="s">
        <v>189</v>
      </c>
      <c r="C135" s="36">
        <v>14791</v>
      </c>
      <c r="D135" s="36">
        <v>2361</v>
      </c>
      <c r="E135" s="37">
        <f t="shared" si="11"/>
        <v>6264.7183396865739</v>
      </c>
      <c r="F135" s="38">
        <f t="shared" si="18"/>
        <v>0.7870230206780886</v>
      </c>
      <c r="G135" s="39">
        <f t="shared" si="12"/>
        <v>1017.1805041784896</v>
      </c>
      <c r="H135" s="39">
        <f t="shared" si="13"/>
        <v>314.75462280467701</v>
      </c>
      <c r="I135" s="37">
        <f t="shared" si="14"/>
        <v>1331.9351269831666</v>
      </c>
      <c r="J135" s="40">
        <f t="shared" si="20"/>
        <v>-103.24583741739909</v>
      </c>
      <c r="K135" s="37">
        <f t="shared" si="15"/>
        <v>1228.6892895657675</v>
      </c>
      <c r="L135" s="37">
        <f t="shared" si="16"/>
        <v>3144698.8348072562</v>
      </c>
      <c r="M135" s="37">
        <f t="shared" si="17"/>
        <v>2900935.4126647771</v>
      </c>
      <c r="N135" s="41">
        <f>'jan-mar'!M135</f>
        <v>2798248.5608041738</v>
      </c>
      <c r="O135" s="41">
        <f t="shared" si="19"/>
        <v>102686.85186060332</v>
      </c>
      <c r="Q135" s="4"/>
      <c r="R135" s="4"/>
      <c r="S135" s="4"/>
      <c r="T135" s="4"/>
      <c r="U135" s="4"/>
    </row>
    <row r="136" spans="1:21" s="34" customFormat="1" x14ac:dyDescent="0.3">
      <c r="A136" s="33">
        <v>814</v>
      </c>
      <c r="B136" s="34" t="s">
        <v>190</v>
      </c>
      <c r="C136" s="36">
        <v>96860</v>
      </c>
      <c r="D136" s="36">
        <v>14140</v>
      </c>
      <c r="E136" s="37">
        <f t="shared" ref="E136:E199" si="21">(C136*1000)/D136</f>
        <v>6850.0707213578498</v>
      </c>
      <c r="F136" s="38">
        <f t="shared" si="18"/>
        <v>0.86055957485413626</v>
      </c>
      <c r="G136" s="39">
        <f t="shared" ref="G136:G199" si="22">(E$437-E136)*0.6</f>
        <v>665.96907517572413</v>
      </c>
      <c r="H136" s="39">
        <f t="shared" ref="H136:H199" si="23">IF(E136&gt;=E$437*0.9,0,IF(E136&lt;0.9*E$437,(E$437*0.9-E136)*0.35))</f>
        <v>109.88128921973048</v>
      </c>
      <c r="I136" s="37">
        <f t="shared" ref="I136:I199" si="24">G136+H136</f>
        <v>775.85036439545456</v>
      </c>
      <c r="J136" s="40">
        <f t="shared" si="20"/>
        <v>-103.24583741739909</v>
      </c>
      <c r="K136" s="37">
        <f t="shared" ref="K136:K199" si="25">I136+J136</f>
        <v>672.60452697805545</v>
      </c>
      <c r="L136" s="37">
        <f t="shared" ref="L136:L199" si="26">(I136*D136)</f>
        <v>10970524.152551727</v>
      </c>
      <c r="M136" s="37">
        <f t="shared" ref="M136:M199" si="27">(K136*D136)</f>
        <v>9510628.0114697032</v>
      </c>
      <c r="N136" s="41">
        <f>'jan-mar'!M136</f>
        <v>7471482.6979123419</v>
      </c>
      <c r="O136" s="41">
        <f t="shared" si="19"/>
        <v>2039145.3135573613</v>
      </c>
      <c r="Q136" s="4"/>
      <c r="R136" s="4"/>
      <c r="S136" s="4"/>
      <c r="T136" s="4"/>
      <c r="U136" s="4"/>
    </row>
    <row r="137" spans="1:21" s="34" customFormat="1" x14ac:dyDescent="0.3">
      <c r="A137" s="33">
        <v>815</v>
      </c>
      <c r="B137" s="34" t="s">
        <v>191</v>
      </c>
      <c r="C137" s="36">
        <v>64369</v>
      </c>
      <c r="D137" s="36">
        <v>10636</v>
      </c>
      <c r="E137" s="37">
        <f t="shared" si="21"/>
        <v>6051.9932305377961</v>
      </c>
      <c r="F137" s="38">
        <f t="shared" ref="F137:F200" si="28">IF(ISNUMBER(C137),E137/E$437,"")</f>
        <v>0.76029882512794622</v>
      </c>
      <c r="G137" s="39">
        <f t="shared" si="22"/>
        <v>1144.8155696677563</v>
      </c>
      <c r="H137" s="39">
        <f t="shared" si="23"/>
        <v>389.20841100674926</v>
      </c>
      <c r="I137" s="37">
        <f t="shared" si="24"/>
        <v>1534.0239806745055</v>
      </c>
      <c r="J137" s="40">
        <f t="shared" si="20"/>
        <v>-103.24583741739909</v>
      </c>
      <c r="K137" s="37">
        <f t="shared" si="25"/>
        <v>1430.7781432571064</v>
      </c>
      <c r="L137" s="37">
        <f t="shared" si="26"/>
        <v>16315879.05845404</v>
      </c>
      <c r="M137" s="37">
        <f t="shared" si="27"/>
        <v>15217756.331682583</v>
      </c>
      <c r="N137" s="41">
        <f>'jan-mar'!M137</f>
        <v>13782210.818599412</v>
      </c>
      <c r="O137" s="41">
        <f t="shared" ref="O137:O200" si="29">M137-N137</f>
        <v>1435545.5130831711</v>
      </c>
      <c r="Q137" s="4"/>
      <c r="R137" s="4"/>
      <c r="S137" s="4"/>
      <c r="T137" s="4"/>
      <c r="U137" s="4"/>
    </row>
    <row r="138" spans="1:21" s="34" customFormat="1" x14ac:dyDescent="0.3">
      <c r="A138" s="33">
        <v>817</v>
      </c>
      <c r="B138" s="34" t="s">
        <v>192</v>
      </c>
      <c r="C138" s="36">
        <v>22240</v>
      </c>
      <c r="D138" s="36">
        <v>4111</v>
      </c>
      <c r="E138" s="37">
        <f t="shared" si="21"/>
        <v>5409.875942593043</v>
      </c>
      <c r="F138" s="38">
        <f t="shared" si="28"/>
        <v>0.67963101850263108</v>
      </c>
      <c r="G138" s="39">
        <f t="shared" si="22"/>
        <v>1530.0859424346083</v>
      </c>
      <c r="H138" s="39">
        <f t="shared" si="23"/>
        <v>613.94946178741282</v>
      </c>
      <c r="I138" s="37">
        <f t="shared" si="24"/>
        <v>2144.035404222021</v>
      </c>
      <c r="J138" s="40">
        <f t="shared" ref="J138:J201" si="30">I$439</f>
        <v>-103.24583741739909</v>
      </c>
      <c r="K138" s="37">
        <f t="shared" si="25"/>
        <v>2040.7895668046219</v>
      </c>
      <c r="L138" s="37">
        <f t="shared" si="26"/>
        <v>8814129.5467567276</v>
      </c>
      <c r="M138" s="37">
        <f t="shared" si="27"/>
        <v>8389685.9091338012</v>
      </c>
      <c r="N138" s="41">
        <f>'jan-mar'!M138</f>
        <v>7698743.4491596613</v>
      </c>
      <c r="O138" s="41">
        <f t="shared" si="29"/>
        <v>690942.45997413993</v>
      </c>
      <c r="Q138" s="4"/>
      <c r="R138" s="4"/>
      <c r="S138" s="4"/>
      <c r="T138" s="4"/>
      <c r="U138" s="4"/>
    </row>
    <row r="139" spans="1:21" s="34" customFormat="1" x14ac:dyDescent="0.3">
      <c r="A139" s="33">
        <v>819</v>
      </c>
      <c r="B139" s="34" t="s">
        <v>193</v>
      </c>
      <c r="C139" s="36">
        <v>44695</v>
      </c>
      <c r="D139" s="36">
        <v>6630</v>
      </c>
      <c r="E139" s="37">
        <f t="shared" si="21"/>
        <v>6741.3273001508296</v>
      </c>
      <c r="F139" s="38">
        <f t="shared" si="28"/>
        <v>0.84689837395144718</v>
      </c>
      <c r="G139" s="39">
        <f t="shared" si="22"/>
        <v>731.21512789993631</v>
      </c>
      <c r="H139" s="39">
        <f t="shared" si="23"/>
        <v>147.94148664218756</v>
      </c>
      <c r="I139" s="37">
        <f t="shared" si="24"/>
        <v>879.15661454212386</v>
      </c>
      <c r="J139" s="40">
        <f t="shared" si="30"/>
        <v>-103.24583741739909</v>
      </c>
      <c r="K139" s="37">
        <f t="shared" si="25"/>
        <v>775.91077712472475</v>
      </c>
      <c r="L139" s="37">
        <f t="shared" si="26"/>
        <v>5828808.3544142814</v>
      </c>
      <c r="M139" s="37">
        <f t="shared" si="27"/>
        <v>5144288.4523369251</v>
      </c>
      <c r="N139" s="41">
        <f>'jan-mar'!M139</f>
        <v>5676910.0627410775</v>
      </c>
      <c r="O139" s="41">
        <f t="shared" si="29"/>
        <v>-532621.61040415242</v>
      </c>
      <c r="Q139" s="4"/>
      <c r="R139" s="4"/>
      <c r="S139" s="4"/>
      <c r="T139" s="4"/>
      <c r="U139" s="4"/>
    </row>
    <row r="140" spans="1:21" s="34" customFormat="1" x14ac:dyDescent="0.3">
      <c r="A140" s="33">
        <v>821</v>
      </c>
      <c r="B140" s="34" t="s">
        <v>194</v>
      </c>
      <c r="C140" s="36">
        <v>34854</v>
      </c>
      <c r="D140" s="36">
        <v>5977</v>
      </c>
      <c r="E140" s="37">
        <f t="shared" si="21"/>
        <v>5831.3535218336956</v>
      </c>
      <c r="F140" s="38">
        <f t="shared" si="28"/>
        <v>0.73258033554705271</v>
      </c>
      <c r="G140" s="39">
        <f t="shared" si="22"/>
        <v>1277.1993948902166</v>
      </c>
      <c r="H140" s="39">
        <f t="shared" si="23"/>
        <v>466.43230905318444</v>
      </c>
      <c r="I140" s="37">
        <f t="shared" si="24"/>
        <v>1743.6317039434011</v>
      </c>
      <c r="J140" s="40">
        <f t="shared" si="30"/>
        <v>-103.24583741739909</v>
      </c>
      <c r="K140" s="37">
        <f t="shared" si="25"/>
        <v>1640.385866526002</v>
      </c>
      <c r="L140" s="37">
        <f t="shared" si="26"/>
        <v>10421686.694469709</v>
      </c>
      <c r="M140" s="37">
        <f t="shared" si="27"/>
        <v>9804586.3242259137</v>
      </c>
      <c r="N140" s="41">
        <f>'jan-mar'!M140</f>
        <v>8990769.3129718583</v>
      </c>
      <c r="O140" s="41">
        <f t="shared" si="29"/>
        <v>813817.01125405543</v>
      </c>
      <c r="Q140" s="4"/>
      <c r="R140" s="4"/>
      <c r="S140" s="4"/>
      <c r="T140" s="4"/>
      <c r="U140" s="4"/>
    </row>
    <row r="141" spans="1:21" s="34" customFormat="1" x14ac:dyDescent="0.3">
      <c r="A141" s="33">
        <v>822</v>
      </c>
      <c r="B141" s="34" t="s">
        <v>195</v>
      </c>
      <c r="C141" s="36">
        <v>26237</v>
      </c>
      <c r="D141" s="36">
        <v>4346</v>
      </c>
      <c r="E141" s="37">
        <f t="shared" si="21"/>
        <v>6037.0455591348364</v>
      </c>
      <c r="F141" s="38">
        <f t="shared" si="28"/>
        <v>0.75842098148649539</v>
      </c>
      <c r="G141" s="39">
        <f t="shared" si="22"/>
        <v>1153.7841725095323</v>
      </c>
      <c r="H141" s="39">
        <f t="shared" si="23"/>
        <v>394.44009599778519</v>
      </c>
      <c r="I141" s="37">
        <f t="shared" si="24"/>
        <v>1548.2242685073174</v>
      </c>
      <c r="J141" s="40">
        <f t="shared" si="30"/>
        <v>-103.24583741739909</v>
      </c>
      <c r="K141" s="37">
        <f t="shared" si="25"/>
        <v>1444.9784310899183</v>
      </c>
      <c r="L141" s="37">
        <f t="shared" si="26"/>
        <v>6728582.6709328014</v>
      </c>
      <c r="M141" s="37">
        <f t="shared" si="27"/>
        <v>6279876.2615167852</v>
      </c>
      <c r="N141" s="41">
        <f>'jan-mar'!M141</f>
        <v>5550979.4770245412</v>
      </c>
      <c r="O141" s="41">
        <f t="shared" si="29"/>
        <v>728896.78449224401</v>
      </c>
      <c r="Q141" s="4"/>
      <c r="R141" s="4"/>
      <c r="S141" s="4"/>
      <c r="T141" s="4"/>
      <c r="U141" s="4"/>
    </row>
    <row r="142" spans="1:21" s="34" customFormat="1" x14ac:dyDescent="0.3">
      <c r="A142" s="33">
        <v>826</v>
      </c>
      <c r="B142" s="34" t="s">
        <v>196</v>
      </c>
      <c r="C142" s="36">
        <v>81713</v>
      </c>
      <c r="D142" s="36">
        <v>5913</v>
      </c>
      <c r="E142" s="37">
        <f t="shared" si="21"/>
        <v>13819.211905969896</v>
      </c>
      <c r="F142" s="38">
        <f t="shared" si="28"/>
        <v>1.7360777145762574</v>
      </c>
      <c r="G142" s="39">
        <f t="shared" si="22"/>
        <v>-3515.5156355915037</v>
      </c>
      <c r="H142" s="39">
        <f t="shared" si="23"/>
        <v>0</v>
      </c>
      <c r="I142" s="37">
        <f t="shared" si="24"/>
        <v>-3515.5156355915037</v>
      </c>
      <c r="J142" s="40">
        <f t="shared" si="30"/>
        <v>-103.24583741739909</v>
      </c>
      <c r="K142" s="37">
        <f t="shared" si="25"/>
        <v>-3618.7614730089026</v>
      </c>
      <c r="L142" s="37">
        <f t="shared" si="26"/>
        <v>-20787243.953252561</v>
      </c>
      <c r="M142" s="37">
        <f t="shared" si="27"/>
        <v>-21397736.589901641</v>
      </c>
      <c r="N142" s="41">
        <f>'jan-mar'!M142</f>
        <v>-9799991.3515941072</v>
      </c>
      <c r="O142" s="41">
        <f t="shared" si="29"/>
        <v>-11597745.238307534</v>
      </c>
      <c r="Q142" s="4"/>
      <c r="R142" s="4"/>
      <c r="S142" s="4"/>
      <c r="T142" s="4"/>
      <c r="U142" s="4"/>
    </row>
    <row r="143" spans="1:21" s="34" customFormat="1" x14ac:dyDescent="0.3">
      <c r="A143" s="33">
        <v>827</v>
      </c>
      <c r="B143" s="34" t="s">
        <v>197</v>
      </c>
      <c r="C143" s="36">
        <v>15535</v>
      </c>
      <c r="D143" s="36">
        <v>1594</v>
      </c>
      <c r="E143" s="37">
        <f t="shared" si="21"/>
        <v>9745.9222082810538</v>
      </c>
      <c r="F143" s="38">
        <f t="shared" si="28"/>
        <v>1.2243591363181332</v>
      </c>
      <c r="G143" s="39">
        <f t="shared" si="22"/>
        <v>-1071.5418169781981</v>
      </c>
      <c r="H143" s="39">
        <f t="shared" si="23"/>
        <v>0</v>
      </c>
      <c r="I143" s="37">
        <f t="shared" si="24"/>
        <v>-1071.5418169781981</v>
      </c>
      <c r="J143" s="40">
        <f t="shared" si="30"/>
        <v>-103.24583741739909</v>
      </c>
      <c r="K143" s="37">
        <f t="shared" si="25"/>
        <v>-1174.7876543955972</v>
      </c>
      <c r="L143" s="37">
        <f t="shared" si="26"/>
        <v>-1708037.6562632478</v>
      </c>
      <c r="M143" s="37">
        <f t="shared" si="27"/>
        <v>-1872611.5211065819</v>
      </c>
      <c r="N143" s="41">
        <f>'jan-mar'!M143</f>
        <v>-462714.90181650745</v>
      </c>
      <c r="O143" s="41">
        <f t="shared" si="29"/>
        <v>-1409896.6192900743</v>
      </c>
      <c r="Q143" s="4"/>
      <c r="R143" s="4"/>
      <c r="S143" s="4"/>
      <c r="T143" s="4"/>
      <c r="U143" s="4"/>
    </row>
    <row r="144" spans="1:21" s="34" customFormat="1" x14ac:dyDescent="0.3">
      <c r="A144" s="33">
        <v>828</v>
      </c>
      <c r="B144" s="34" t="s">
        <v>198</v>
      </c>
      <c r="C144" s="36">
        <v>22509</v>
      </c>
      <c r="D144" s="36">
        <v>3002</v>
      </c>
      <c r="E144" s="37">
        <f t="shared" si="21"/>
        <v>7498.0013324450365</v>
      </c>
      <c r="F144" s="38">
        <f t="shared" si="28"/>
        <v>0.94195769669741602</v>
      </c>
      <c r="G144" s="39">
        <f t="shared" si="22"/>
        <v>277.21070852341217</v>
      </c>
      <c r="H144" s="39">
        <f t="shared" si="23"/>
        <v>0</v>
      </c>
      <c r="I144" s="37">
        <f t="shared" si="24"/>
        <v>277.21070852341217</v>
      </c>
      <c r="J144" s="40">
        <f t="shared" si="30"/>
        <v>-103.24583741739909</v>
      </c>
      <c r="K144" s="37">
        <f t="shared" si="25"/>
        <v>173.96487110601308</v>
      </c>
      <c r="L144" s="37">
        <f t="shared" si="26"/>
        <v>832186.54698728328</v>
      </c>
      <c r="M144" s="37">
        <f t="shared" si="27"/>
        <v>522242.54306025128</v>
      </c>
      <c r="N144" s="41">
        <f>'jan-mar'!M144</f>
        <v>1616293.0027675277</v>
      </c>
      <c r="O144" s="41">
        <f t="shared" si="29"/>
        <v>-1094050.4597072764</v>
      </c>
      <c r="Q144" s="4"/>
      <c r="R144" s="4"/>
      <c r="S144" s="4"/>
      <c r="T144" s="4"/>
      <c r="U144" s="4"/>
    </row>
    <row r="145" spans="1:21" s="34" customFormat="1" x14ac:dyDescent="0.3">
      <c r="A145" s="33">
        <v>829</v>
      </c>
      <c r="B145" s="34" t="s">
        <v>199</v>
      </c>
      <c r="C145" s="36">
        <v>16245</v>
      </c>
      <c r="D145" s="36">
        <v>2466</v>
      </c>
      <c r="E145" s="37">
        <f t="shared" si="21"/>
        <v>6587.5912408759123</v>
      </c>
      <c r="F145" s="38">
        <f t="shared" si="28"/>
        <v>0.82758484520248443</v>
      </c>
      <c r="G145" s="39">
        <f t="shared" si="22"/>
        <v>823.45676346488665</v>
      </c>
      <c r="H145" s="39">
        <f t="shared" si="23"/>
        <v>201.74910738840862</v>
      </c>
      <c r="I145" s="37">
        <f t="shared" si="24"/>
        <v>1025.2058708532952</v>
      </c>
      <c r="J145" s="40">
        <f t="shared" si="30"/>
        <v>-103.24583741739909</v>
      </c>
      <c r="K145" s="37">
        <f t="shared" si="25"/>
        <v>921.96003343589609</v>
      </c>
      <c r="L145" s="37">
        <f t="shared" si="26"/>
        <v>2528157.6775242258</v>
      </c>
      <c r="M145" s="37">
        <f t="shared" si="27"/>
        <v>2273553.4424529197</v>
      </c>
      <c r="N145" s="41">
        <f>'jan-mar'!M145</f>
        <v>2375541.2541055037</v>
      </c>
      <c r="O145" s="41">
        <f t="shared" si="29"/>
        <v>-101987.811652584</v>
      </c>
      <c r="Q145" s="4"/>
      <c r="R145" s="4"/>
      <c r="S145" s="4"/>
      <c r="T145" s="4"/>
      <c r="U145" s="4"/>
    </row>
    <row r="146" spans="1:21" s="34" customFormat="1" x14ac:dyDescent="0.3">
      <c r="A146" s="33">
        <v>830</v>
      </c>
      <c r="B146" s="34" t="s">
        <v>200</v>
      </c>
      <c r="C146" s="36">
        <v>13910</v>
      </c>
      <c r="D146" s="36">
        <v>1439</v>
      </c>
      <c r="E146" s="37">
        <f t="shared" si="21"/>
        <v>9666.4350243224453</v>
      </c>
      <c r="F146" s="38">
        <f t="shared" si="28"/>
        <v>1.214373333248904</v>
      </c>
      <c r="G146" s="39">
        <f t="shared" si="22"/>
        <v>-1023.8495066030331</v>
      </c>
      <c r="H146" s="39">
        <f t="shared" si="23"/>
        <v>0</v>
      </c>
      <c r="I146" s="37">
        <f t="shared" si="24"/>
        <v>-1023.8495066030331</v>
      </c>
      <c r="J146" s="40">
        <f t="shared" si="30"/>
        <v>-103.24583741739909</v>
      </c>
      <c r="K146" s="37">
        <f t="shared" si="25"/>
        <v>-1127.0953440204321</v>
      </c>
      <c r="L146" s="37">
        <f t="shared" si="26"/>
        <v>-1473319.4400017646</v>
      </c>
      <c r="M146" s="37">
        <f t="shared" si="27"/>
        <v>-1621890.2000454017</v>
      </c>
      <c r="N146" s="41">
        <f>'jan-mar'!M146</f>
        <v>-265046.2633086284</v>
      </c>
      <c r="O146" s="41">
        <f t="shared" si="29"/>
        <v>-1356843.9367367732</v>
      </c>
      <c r="Q146" s="4"/>
      <c r="R146" s="4"/>
      <c r="S146" s="4"/>
      <c r="T146" s="4"/>
      <c r="U146" s="4"/>
    </row>
    <row r="147" spans="1:21" s="34" customFormat="1" x14ac:dyDescent="0.3">
      <c r="A147" s="33">
        <v>831</v>
      </c>
      <c r="B147" s="34" t="s">
        <v>201</v>
      </c>
      <c r="C147" s="36">
        <v>11922</v>
      </c>
      <c r="D147" s="36">
        <v>1298</v>
      </c>
      <c r="E147" s="37">
        <f t="shared" si="21"/>
        <v>9184.8998459167942</v>
      </c>
      <c r="F147" s="38">
        <f t="shared" si="28"/>
        <v>1.1538791098660632</v>
      </c>
      <c r="G147" s="39">
        <f t="shared" si="22"/>
        <v>-734.92839955964246</v>
      </c>
      <c r="H147" s="39">
        <f t="shared" si="23"/>
        <v>0</v>
      </c>
      <c r="I147" s="37">
        <f t="shared" si="24"/>
        <v>-734.92839955964246</v>
      </c>
      <c r="J147" s="40">
        <f t="shared" si="30"/>
        <v>-103.24583741739909</v>
      </c>
      <c r="K147" s="37">
        <f t="shared" si="25"/>
        <v>-838.17423697704157</v>
      </c>
      <c r="L147" s="37">
        <f t="shared" si="26"/>
        <v>-953937.06262841588</v>
      </c>
      <c r="M147" s="37">
        <f t="shared" si="27"/>
        <v>-1087950.1595961999</v>
      </c>
      <c r="N147" s="41">
        <f>'jan-mar'!M147</f>
        <v>171858.75623724802</v>
      </c>
      <c r="O147" s="41">
        <f t="shared" si="29"/>
        <v>-1259808.9158334478</v>
      </c>
      <c r="Q147" s="4"/>
      <c r="R147" s="4"/>
      <c r="S147" s="4"/>
      <c r="T147" s="4"/>
      <c r="U147" s="4"/>
    </row>
    <row r="148" spans="1:21" s="34" customFormat="1" x14ac:dyDescent="0.3">
      <c r="A148" s="33">
        <v>833</v>
      </c>
      <c r="B148" s="34" t="s">
        <v>202</v>
      </c>
      <c r="C148" s="36">
        <v>38139</v>
      </c>
      <c r="D148" s="36">
        <v>2252</v>
      </c>
      <c r="E148" s="37">
        <f t="shared" si="21"/>
        <v>16935.612788632327</v>
      </c>
      <c r="F148" s="38">
        <f t="shared" si="28"/>
        <v>2.1275844197986276</v>
      </c>
      <c r="G148" s="39">
        <f t="shared" si="22"/>
        <v>-5385.3561651889613</v>
      </c>
      <c r="H148" s="39">
        <f t="shared" si="23"/>
        <v>0</v>
      </c>
      <c r="I148" s="37">
        <f t="shared" si="24"/>
        <v>-5385.3561651889613</v>
      </c>
      <c r="J148" s="40">
        <f t="shared" si="30"/>
        <v>-103.24583741739909</v>
      </c>
      <c r="K148" s="37">
        <f t="shared" si="25"/>
        <v>-5488.6020026063607</v>
      </c>
      <c r="L148" s="37">
        <f t="shared" si="26"/>
        <v>-12127822.08400554</v>
      </c>
      <c r="M148" s="37">
        <f t="shared" si="27"/>
        <v>-12360331.709869524</v>
      </c>
      <c r="N148" s="41">
        <f>'jan-mar'!M148</f>
        <v>-5739604.9930306002</v>
      </c>
      <c r="O148" s="41">
        <f t="shared" si="29"/>
        <v>-6620726.7168389242</v>
      </c>
      <c r="Q148" s="4"/>
      <c r="R148" s="4"/>
      <c r="S148" s="4"/>
      <c r="T148" s="4"/>
      <c r="U148" s="4"/>
    </row>
    <row r="149" spans="1:21" s="34" customFormat="1" x14ac:dyDescent="0.3">
      <c r="A149" s="33">
        <v>834</v>
      </c>
      <c r="B149" s="34" t="s">
        <v>203</v>
      </c>
      <c r="C149" s="36">
        <v>60497</v>
      </c>
      <c r="D149" s="36">
        <v>3689</v>
      </c>
      <c r="E149" s="37">
        <f t="shared" si="21"/>
        <v>16399.295201951747</v>
      </c>
      <c r="F149" s="38">
        <f t="shared" si="28"/>
        <v>2.0602080009039114</v>
      </c>
      <c r="G149" s="39">
        <f t="shared" si="22"/>
        <v>-5063.5656131806136</v>
      </c>
      <c r="H149" s="39">
        <f t="shared" si="23"/>
        <v>0</v>
      </c>
      <c r="I149" s="37">
        <f t="shared" si="24"/>
        <v>-5063.5656131806136</v>
      </c>
      <c r="J149" s="40">
        <f t="shared" si="30"/>
        <v>-103.24583741739909</v>
      </c>
      <c r="K149" s="37">
        <f t="shared" si="25"/>
        <v>-5166.8114505980129</v>
      </c>
      <c r="L149" s="37">
        <f t="shared" si="26"/>
        <v>-18679493.547023285</v>
      </c>
      <c r="M149" s="37">
        <f t="shared" si="27"/>
        <v>-19060367.441256069</v>
      </c>
      <c r="N149" s="41">
        <f>'jan-mar'!M149</f>
        <v>-9028713.5964875109</v>
      </c>
      <c r="O149" s="41">
        <f t="shared" si="29"/>
        <v>-10031653.844768558</v>
      </c>
      <c r="Q149" s="4"/>
      <c r="R149" s="4"/>
      <c r="S149" s="4"/>
      <c r="T149" s="4"/>
      <c r="U149" s="4"/>
    </row>
    <row r="150" spans="1:21" s="34" customFormat="1" x14ac:dyDescent="0.3">
      <c r="A150" s="33">
        <v>901</v>
      </c>
      <c r="B150" s="34" t="s">
        <v>204</v>
      </c>
      <c r="C150" s="36">
        <v>42673</v>
      </c>
      <c r="D150" s="36">
        <v>6909</v>
      </c>
      <c r="E150" s="37">
        <f t="shared" si="21"/>
        <v>6176.4365320596326</v>
      </c>
      <c r="F150" s="38">
        <f t="shared" si="28"/>
        <v>0.77593236805140509</v>
      </c>
      <c r="G150" s="39">
        <f t="shared" si="22"/>
        <v>1070.1495887546546</v>
      </c>
      <c r="H150" s="39">
        <f t="shared" si="23"/>
        <v>345.65325547410652</v>
      </c>
      <c r="I150" s="37">
        <f t="shared" si="24"/>
        <v>1415.8028442287612</v>
      </c>
      <c r="J150" s="40">
        <f t="shared" si="30"/>
        <v>-103.24583741739909</v>
      </c>
      <c r="K150" s="37">
        <f t="shared" si="25"/>
        <v>1312.557006811362</v>
      </c>
      <c r="L150" s="37">
        <f t="shared" si="26"/>
        <v>9781781.8507765103</v>
      </c>
      <c r="M150" s="37">
        <f t="shared" si="27"/>
        <v>9068456.3600597009</v>
      </c>
      <c r="N150" s="41">
        <f>'jan-mar'!M150</f>
        <v>8153049.2192274639</v>
      </c>
      <c r="O150" s="41">
        <f t="shared" si="29"/>
        <v>915407.14083223697</v>
      </c>
      <c r="Q150" s="4"/>
      <c r="R150" s="4"/>
      <c r="S150" s="4"/>
      <c r="T150" s="4"/>
      <c r="U150" s="4"/>
    </row>
    <row r="151" spans="1:21" s="34" customFormat="1" x14ac:dyDescent="0.3">
      <c r="A151" s="33">
        <v>904</v>
      </c>
      <c r="B151" s="34" t="s">
        <v>205</v>
      </c>
      <c r="C151" s="36">
        <v>159813</v>
      </c>
      <c r="D151" s="36">
        <v>22098</v>
      </c>
      <c r="E151" s="37">
        <f t="shared" si="21"/>
        <v>7232.0119467825143</v>
      </c>
      <c r="F151" s="38">
        <f t="shared" si="28"/>
        <v>0.90854202524635119</v>
      </c>
      <c r="G151" s="39">
        <f t="shared" si="22"/>
        <v>436.80433992092549</v>
      </c>
      <c r="H151" s="39">
        <f t="shared" si="23"/>
        <v>0</v>
      </c>
      <c r="I151" s="37">
        <f t="shared" si="24"/>
        <v>436.80433992092549</v>
      </c>
      <c r="J151" s="40">
        <f t="shared" si="30"/>
        <v>-103.24583741739909</v>
      </c>
      <c r="K151" s="37">
        <f t="shared" si="25"/>
        <v>333.55850250352637</v>
      </c>
      <c r="L151" s="37">
        <f t="shared" si="26"/>
        <v>9652502.3035726119</v>
      </c>
      <c r="M151" s="37">
        <f t="shared" si="27"/>
        <v>7370975.7883229256</v>
      </c>
      <c r="N151" s="41">
        <f>'jan-mar'!M151</f>
        <v>6374996.2984057814</v>
      </c>
      <c r="O151" s="41">
        <f t="shared" si="29"/>
        <v>995979.48991714418</v>
      </c>
      <c r="Q151" s="4"/>
      <c r="R151" s="4"/>
      <c r="S151" s="4"/>
      <c r="T151" s="4"/>
      <c r="U151" s="4"/>
    </row>
    <row r="152" spans="1:21" s="34" customFormat="1" x14ac:dyDescent="0.3">
      <c r="A152" s="33">
        <v>906</v>
      </c>
      <c r="B152" s="34" t="s">
        <v>206</v>
      </c>
      <c r="C152" s="36">
        <v>298185</v>
      </c>
      <c r="D152" s="36">
        <v>44219</v>
      </c>
      <c r="E152" s="37">
        <f t="shared" si="21"/>
        <v>6743.3682353739341</v>
      </c>
      <c r="F152" s="38">
        <f t="shared" si="28"/>
        <v>0.84715477223101876</v>
      </c>
      <c r="G152" s="39">
        <f t="shared" si="22"/>
        <v>729.99056676607358</v>
      </c>
      <c r="H152" s="39">
        <f t="shared" si="23"/>
        <v>147.22715931410096</v>
      </c>
      <c r="I152" s="37">
        <f t="shared" si="24"/>
        <v>877.21772608017454</v>
      </c>
      <c r="J152" s="40">
        <f t="shared" si="30"/>
        <v>-103.24583741739909</v>
      </c>
      <c r="K152" s="37">
        <f t="shared" si="25"/>
        <v>773.97188866277543</v>
      </c>
      <c r="L152" s="37">
        <f t="shared" si="26"/>
        <v>38789690.629539236</v>
      </c>
      <c r="M152" s="37">
        <f t="shared" si="27"/>
        <v>34224262.944779269</v>
      </c>
      <c r="N152" s="41">
        <f>'jan-mar'!M152</f>
        <v>29941586.23896645</v>
      </c>
      <c r="O152" s="41">
        <f t="shared" si="29"/>
        <v>4282676.7058128193</v>
      </c>
      <c r="Q152" s="4"/>
      <c r="R152" s="4"/>
      <c r="S152" s="4"/>
      <c r="T152" s="4"/>
      <c r="U152" s="4"/>
    </row>
    <row r="153" spans="1:21" s="34" customFormat="1" x14ac:dyDescent="0.3">
      <c r="A153" s="33">
        <v>911</v>
      </c>
      <c r="B153" s="34" t="s">
        <v>207</v>
      </c>
      <c r="C153" s="36">
        <v>13395</v>
      </c>
      <c r="D153" s="36">
        <v>2481</v>
      </c>
      <c r="E153" s="37">
        <f t="shared" si="21"/>
        <v>5399.0326481257562</v>
      </c>
      <c r="F153" s="38">
        <f t="shared" si="28"/>
        <v>0.6782687988619357</v>
      </c>
      <c r="G153" s="39">
        <f t="shared" si="22"/>
        <v>1536.5919191149803</v>
      </c>
      <c r="H153" s="39">
        <f t="shared" si="23"/>
        <v>617.74461485096322</v>
      </c>
      <c r="I153" s="37">
        <f t="shared" si="24"/>
        <v>2154.3365339659435</v>
      </c>
      <c r="J153" s="40">
        <f t="shared" si="30"/>
        <v>-103.24583741739909</v>
      </c>
      <c r="K153" s="37">
        <f t="shared" si="25"/>
        <v>2051.0906965485447</v>
      </c>
      <c r="L153" s="37">
        <f t="shared" si="26"/>
        <v>5344908.9407695057</v>
      </c>
      <c r="M153" s="37">
        <f t="shared" si="27"/>
        <v>5088756.018136939</v>
      </c>
      <c r="N153" s="41">
        <f>'jan-mar'!M153</f>
        <v>4673461.6388628371</v>
      </c>
      <c r="O153" s="41">
        <f t="shared" si="29"/>
        <v>415294.37927410193</v>
      </c>
      <c r="Q153" s="4"/>
      <c r="R153" s="4"/>
      <c r="S153" s="4"/>
      <c r="T153" s="4"/>
      <c r="U153" s="4"/>
    </row>
    <row r="154" spans="1:21" s="34" customFormat="1" x14ac:dyDescent="0.3">
      <c r="A154" s="33">
        <v>912</v>
      </c>
      <c r="B154" s="34" t="s">
        <v>208</v>
      </c>
      <c r="C154" s="36">
        <v>10769</v>
      </c>
      <c r="D154" s="36">
        <v>2018</v>
      </c>
      <c r="E154" s="37">
        <f t="shared" si="21"/>
        <v>5336.4717542120916</v>
      </c>
      <c r="F154" s="38">
        <f t="shared" si="28"/>
        <v>0.67040940901637125</v>
      </c>
      <c r="G154" s="39">
        <f t="shared" si="22"/>
        <v>1574.1284554631791</v>
      </c>
      <c r="H154" s="39">
        <f t="shared" si="23"/>
        <v>639.64092772074582</v>
      </c>
      <c r="I154" s="37">
        <f t="shared" si="24"/>
        <v>2213.7693831839251</v>
      </c>
      <c r="J154" s="40">
        <f t="shared" si="30"/>
        <v>-103.24583741739909</v>
      </c>
      <c r="K154" s="37">
        <f t="shared" si="25"/>
        <v>2110.5235457665262</v>
      </c>
      <c r="L154" s="37">
        <f t="shared" si="26"/>
        <v>4467386.6152651608</v>
      </c>
      <c r="M154" s="37">
        <f t="shared" si="27"/>
        <v>4259036.5153568499</v>
      </c>
      <c r="N154" s="41">
        <f>'jan-mar'!M154</f>
        <v>3832595.7626864989</v>
      </c>
      <c r="O154" s="41">
        <f t="shared" si="29"/>
        <v>426440.75267035095</v>
      </c>
      <c r="Q154" s="4"/>
      <c r="R154" s="4"/>
      <c r="S154" s="4"/>
      <c r="T154" s="4"/>
      <c r="U154" s="4"/>
    </row>
    <row r="155" spans="1:21" s="34" customFormat="1" x14ac:dyDescent="0.3">
      <c r="A155" s="33">
        <v>914</v>
      </c>
      <c r="B155" s="34" t="s">
        <v>209</v>
      </c>
      <c r="C155" s="36">
        <v>37410</v>
      </c>
      <c r="D155" s="36">
        <v>6048</v>
      </c>
      <c r="E155" s="37">
        <f t="shared" si="21"/>
        <v>6185.5158730158728</v>
      </c>
      <c r="F155" s="38">
        <f t="shared" si="28"/>
        <v>0.77707298602617958</v>
      </c>
      <c r="G155" s="39">
        <f t="shared" si="22"/>
        <v>1064.7019841809104</v>
      </c>
      <c r="H155" s="39">
        <f t="shared" si="23"/>
        <v>342.4754861394224</v>
      </c>
      <c r="I155" s="37">
        <f t="shared" si="24"/>
        <v>1407.1774703203328</v>
      </c>
      <c r="J155" s="40">
        <f t="shared" si="30"/>
        <v>-103.24583741739909</v>
      </c>
      <c r="K155" s="37">
        <f t="shared" si="25"/>
        <v>1303.9316329029336</v>
      </c>
      <c r="L155" s="37">
        <f t="shared" si="26"/>
        <v>8510609.3404973727</v>
      </c>
      <c r="M155" s="37">
        <f t="shared" si="27"/>
        <v>7886178.5157969426</v>
      </c>
      <c r="N155" s="41">
        <f>'jan-mar'!M155</f>
        <v>6971089.1341565643</v>
      </c>
      <c r="O155" s="41">
        <f t="shared" si="29"/>
        <v>915089.38164037839</v>
      </c>
      <c r="Q155" s="4"/>
      <c r="R155" s="4"/>
      <c r="S155" s="4"/>
      <c r="T155" s="4"/>
      <c r="U155" s="4"/>
    </row>
    <row r="156" spans="1:21" s="34" customFormat="1" x14ac:dyDescent="0.3">
      <c r="A156" s="33">
        <v>919</v>
      </c>
      <c r="B156" s="34" t="s">
        <v>210</v>
      </c>
      <c r="C156" s="36">
        <v>37796</v>
      </c>
      <c r="D156" s="36">
        <v>5532</v>
      </c>
      <c r="E156" s="37">
        <f t="shared" si="21"/>
        <v>6832.2487346348516</v>
      </c>
      <c r="F156" s="38">
        <f t="shared" si="28"/>
        <v>0.85832063719330587</v>
      </c>
      <c r="G156" s="39">
        <f t="shared" si="22"/>
        <v>676.66226720952307</v>
      </c>
      <c r="H156" s="39">
        <f t="shared" si="23"/>
        <v>116.11898457277984</v>
      </c>
      <c r="I156" s="37">
        <f t="shared" si="24"/>
        <v>792.78125178230289</v>
      </c>
      <c r="J156" s="40">
        <f t="shared" si="30"/>
        <v>-103.24583741739909</v>
      </c>
      <c r="K156" s="37">
        <f t="shared" si="25"/>
        <v>689.53541436490377</v>
      </c>
      <c r="L156" s="37">
        <f t="shared" si="26"/>
        <v>4385665.8848596998</v>
      </c>
      <c r="M156" s="37">
        <f t="shared" si="27"/>
        <v>3814509.9122666474</v>
      </c>
      <c r="N156" s="41">
        <f>'jan-mar'!M156</f>
        <v>5648397.8985043187</v>
      </c>
      <c r="O156" s="41">
        <f t="shared" si="29"/>
        <v>-1833887.9862376712</v>
      </c>
      <c r="Q156" s="4"/>
      <c r="R156" s="4"/>
      <c r="S156" s="4"/>
      <c r="T156" s="4"/>
      <c r="U156" s="4"/>
    </row>
    <row r="157" spans="1:21" s="34" customFormat="1" x14ac:dyDescent="0.3">
      <c r="A157" s="33">
        <v>926</v>
      </c>
      <c r="B157" s="34" t="s">
        <v>211</v>
      </c>
      <c r="C157" s="36">
        <v>72823</v>
      </c>
      <c r="D157" s="36">
        <v>10340</v>
      </c>
      <c r="E157" s="37">
        <f t="shared" si="21"/>
        <v>7042.8433268858798</v>
      </c>
      <c r="F157" s="38">
        <f t="shared" si="28"/>
        <v>0.88477718051176679</v>
      </c>
      <c r="G157" s="39">
        <f t="shared" si="22"/>
        <v>550.30551185890613</v>
      </c>
      <c r="H157" s="39">
        <f t="shared" si="23"/>
        <v>42.410877284919977</v>
      </c>
      <c r="I157" s="37">
        <f t="shared" si="24"/>
        <v>592.71638914382606</v>
      </c>
      <c r="J157" s="40">
        <f t="shared" si="30"/>
        <v>-103.24583741739909</v>
      </c>
      <c r="K157" s="37">
        <f t="shared" si="25"/>
        <v>489.47055172642695</v>
      </c>
      <c r="L157" s="37">
        <f t="shared" si="26"/>
        <v>6128687.4637471614</v>
      </c>
      <c r="M157" s="37">
        <f t="shared" si="27"/>
        <v>5061125.5048512546</v>
      </c>
      <c r="N157" s="41">
        <f>'jan-mar'!M157</f>
        <v>3915535.2260547094</v>
      </c>
      <c r="O157" s="41">
        <f t="shared" si="29"/>
        <v>1145590.2787965452</v>
      </c>
      <c r="Q157" s="4"/>
      <c r="R157" s="4"/>
      <c r="S157" s="4"/>
      <c r="T157" s="4"/>
      <c r="U157" s="4"/>
    </row>
    <row r="158" spans="1:21" s="34" customFormat="1" x14ac:dyDescent="0.3">
      <c r="A158" s="33">
        <v>928</v>
      </c>
      <c r="B158" s="34" t="s">
        <v>212</v>
      </c>
      <c r="C158" s="36">
        <v>27987</v>
      </c>
      <c r="D158" s="36">
        <v>5035</v>
      </c>
      <c r="E158" s="37">
        <f t="shared" si="21"/>
        <v>5558.4905660377362</v>
      </c>
      <c r="F158" s="38">
        <f t="shared" si="28"/>
        <v>0.69830115234079992</v>
      </c>
      <c r="G158" s="39">
        <f t="shared" si="22"/>
        <v>1440.9171683677923</v>
      </c>
      <c r="H158" s="39">
        <f t="shared" si="23"/>
        <v>561.93434358177024</v>
      </c>
      <c r="I158" s="37">
        <f t="shared" si="24"/>
        <v>2002.8515119495626</v>
      </c>
      <c r="J158" s="40">
        <f t="shared" si="30"/>
        <v>-103.24583741739909</v>
      </c>
      <c r="K158" s="37">
        <f t="shared" si="25"/>
        <v>1899.6056745321634</v>
      </c>
      <c r="L158" s="37">
        <f t="shared" si="26"/>
        <v>10084357.362666048</v>
      </c>
      <c r="M158" s="37">
        <f t="shared" si="27"/>
        <v>9564514.5712694433</v>
      </c>
      <c r="N158" s="41">
        <f>'jan-mar'!M158</f>
        <v>8828859.1502113584</v>
      </c>
      <c r="O158" s="41">
        <f t="shared" si="29"/>
        <v>735655.42105808482</v>
      </c>
      <c r="Q158" s="4"/>
      <c r="R158" s="4"/>
      <c r="S158" s="4"/>
      <c r="T158" s="4"/>
      <c r="U158" s="4"/>
    </row>
    <row r="159" spans="1:21" s="34" customFormat="1" x14ac:dyDescent="0.3">
      <c r="A159" s="33">
        <v>929</v>
      </c>
      <c r="B159" s="34" t="s">
        <v>213</v>
      </c>
      <c r="C159" s="36">
        <v>13156</v>
      </c>
      <c r="D159" s="36">
        <v>1832</v>
      </c>
      <c r="E159" s="37">
        <f t="shared" si="21"/>
        <v>7181.2227074235807</v>
      </c>
      <c r="F159" s="38">
        <f t="shared" si="28"/>
        <v>0.90216148291215092</v>
      </c>
      <c r="G159" s="39">
        <f t="shared" si="22"/>
        <v>467.27788353628563</v>
      </c>
      <c r="H159" s="39">
        <f t="shared" si="23"/>
        <v>0</v>
      </c>
      <c r="I159" s="37">
        <f t="shared" si="24"/>
        <v>467.27788353628563</v>
      </c>
      <c r="J159" s="40">
        <f t="shared" si="30"/>
        <v>-103.24583741739909</v>
      </c>
      <c r="K159" s="37">
        <f t="shared" si="25"/>
        <v>364.03204611888657</v>
      </c>
      <c r="L159" s="37">
        <f t="shared" si="26"/>
        <v>856053.08263847523</v>
      </c>
      <c r="M159" s="37">
        <f t="shared" si="27"/>
        <v>666906.70848980022</v>
      </c>
      <c r="N159" s="41">
        <f>'jan-mar'!M159</f>
        <v>1723302.9916955724</v>
      </c>
      <c r="O159" s="41">
        <f t="shared" si="29"/>
        <v>-1056396.2832057723</v>
      </c>
      <c r="Q159" s="4"/>
      <c r="R159" s="4"/>
      <c r="S159" s="4"/>
      <c r="T159" s="4"/>
      <c r="U159" s="4"/>
    </row>
    <row r="160" spans="1:21" s="34" customFormat="1" x14ac:dyDescent="0.3">
      <c r="A160" s="33">
        <v>935</v>
      </c>
      <c r="B160" s="34" t="s">
        <v>214</v>
      </c>
      <c r="C160" s="36">
        <v>11001</v>
      </c>
      <c r="D160" s="36">
        <v>1315</v>
      </c>
      <c r="E160" s="37">
        <f t="shared" si="21"/>
        <v>8365.7794676806079</v>
      </c>
      <c r="F160" s="38">
        <f t="shared" si="28"/>
        <v>1.0509747876885598</v>
      </c>
      <c r="G160" s="39">
        <f t="shared" si="22"/>
        <v>-243.45617261793066</v>
      </c>
      <c r="H160" s="39">
        <f t="shared" si="23"/>
        <v>0</v>
      </c>
      <c r="I160" s="37">
        <f t="shared" si="24"/>
        <v>-243.45617261793066</v>
      </c>
      <c r="J160" s="40">
        <f t="shared" si="30"/>
        <v>-103.24583741739909</v>
      </c>
      <c r="K160" s="37">
        <f t="shared" si="25"/>
        <v>-346.70201003532975</v>
      </c>
      <c r="L160" s="37">
        <f t="shared" si="26"/>
        <v>-320144.86699257884</v>
      </c>
      <c r="M160" s="37">
        <f t="shared" si="27"/>
        <v>-455913.14319645864</v>
      </c>
      <c r="N160" s="41">
        <f>'jan-mar'!M160</f>
        <v>654903.73039283755</v>
      </c>
      <c r="O160" s="41">
        <f t="shared" si="29"/>
        <v>-1110816.8735892961</v>
      </c>
      <c r="Q160" s="4"/>
      <c r="R160" s="4"/>
      <c r="S160" s="4"/>
      <c r="T160" s="4"/>
      <c r="U160" s="4"/>
    </row>
    <row r="161" spans="1:21" s="34" customFormat="1" x14ac:dyDescent="0.3">
      <c r="A161" s="33">
        <v>937</v>
      </c>
      <c r="B161" s="34" t="s">
        <v>215</v>
      </c>
      <c r="C161" s="36">
        <v>21461</v>
      </c>
      <c r="D161" s="36">
        <v>3567</v>
      </c>
      <c r="E161" s="37">
        <f t="shared" si="21"/>
        <v>6016.5405102326886</v>
      </c>
      <c r="F161" s="38">
        <f t="shared" si="28"/>
        <v>0.75584497652488558</v>
      </c>
      <c r="G161" s="39">
        <f t="shared" si="22"/>
        <v>1166.087201850821</v>
      </c>
      <c r="H161" s="39">
        <f t="shared" si="23"/>
        <v>401.61686311353691</v>
      </c>
      <c r="I161" s="37">
        <f t="shared" si="24"/>
        <v>1567.7040649643579</v>
      </c>
      <c r="J161" s="40">
        <f t="shared" si="30"/>
        <v>-103.24583741739909</v>
      </c>
      <c r="K161" s="37">
        <f t="shared" si="25"/>
        <v>1464.4582275469588</v>
      </c>
      <c r="L161" s="37">
        <f t="shared" si="26"/>
        <v>5592000.3997278651</v>
      </c>
      <c r="M161" s="37">
        <f t="shared" si="27"/>
        <v>5223722.4976600017</v>
      </c>
      <c r="N161" s="41">
        <f>'jan-mar'!M161</f>
        <v>4852177.495293729</v>
      </c>
      <c r="O161" s="41">
        <f t="shared" si="29"/>
        <v>371545.00236627273</v>
      </c>
      <c r="Q161" s="4"/>
      <c r="R161" s="4"/>
      <c r="S161" s="4"/>
      <c r="T161" s="4"/>
      <c r="U161" s="4"/>
    </row>
    <row r="162" spans="1:21" s="34" customFormat="1" x14ac:dyDescent="0.3">
      <c r="A162" s="33">
        <v>938</v>
      </c>
      <c r="B162" s="34" t="s">
        <v>216</v>
      </c>
      <c r="C162" s="36">
        <v>9896</v>
      </c>
      <c r="D162" s="36">
        <v>1189</v>
      </c>
      <c r="E162" s="37">
        <f t="shared" si="21"/>
        <v>8322.9604709840205</v>
      </c>
      <c r="F162" s="38">
        <f t="shared" si="28"/>
        <v>1.0455955297083457</v>
      </c>
      <c r="G162" s="39">
        <f t="shared" si="22"/>
        <v>-217.76477459997821</v>
      </c>
      <c r="H162" s="39">
        <f t="shared" si="23"/>
        <v>0</v>
      </c>
      <c r="I162" s="37">
        <f t="shared" si="24"/>
        <v>-217.76477459997821</v>
      </c>
      <c r="J162" s="40">
        <f t="shared" si="30"/>
        <v>-103.24583741739909</v>
      </c>
      <c r="K162" s="37">
        <f t="shared" si="25"/>
        <v>-321.0106120173773</v>
      </c>
      <c r="L162" s="37">
        <f t="shared" si="26"/>
        <v>-258922.3169993741</v>
      </c>
      <c r="M162" s="37">
        <f t="shared" si="27"/>
        <v>-381681.61768866162</v>
      </c>
      <c r="N162" s="41">
        <f>'jan-mar'!M162</f>
        <v>372161.21815569175</v>
      </c>
      <c r="O162" s="41">
        <f t="shared" si="29"/>
        <v>-753842.83584435331</v>
      </c>
      <c r="Q162" s="4"/>
      <c r="R162" s="4"/>
      <c r="S162" s="4"/>
      <c r="T162" s="4"/>
      <c r="U162" s="4"/>
    </row>
    <row r="163" spans="1:21" s="34" customFormat="1" x14ac:dyDescent="0.3">
      <c r="A163" s="33">
        <v>940</v>
      </c>
      <c r="B163" s="34" t="s">
        <v>217</v>
      </c>
      <c r="C163" s="36">
        <v>22953</v>
      </c>
      <c r="D163" s="36">
        <v>1251</v>
      </c>
      <c r="E163" s="37">
        <f t="shared" si="21"/>
        <v>18347.721822541967</v>
      </c>
      <c r="F163" s="38">
        <f t="shared" si="28"/>
        <v>2.3049846247454289</v>
      </c>
      <c r="G163" s="39">
        <f t="shared" si="22"/>
        <v>-6232.6215855347455</v>
      </c>
      <c r="H163" s="39">
        <f t="shared" si="23"/>
        <v>0</v>
      </c>
      <c r="I163" s="37">
        <f t="shared" si="24"/>
        <v>-6232.6215855347455</v>
      </c>
      <c r="J163" s="40">
        <f t="shared" si="30"/>
        <v>-103.24583741739909</v>
      </c>
      <c r="K163" s="37">
        <f t="shared" si="25"/>
        <v>-6335.8674229521448</v>
      </c>
      <c r="L163" s="37">
        <f t="shared" si="26"/>
        <v>-7797009.6035039667</v>
      </c>
      <c r="M163" s="37">
        <f t="shared" si="27"/>
        <v>-7926170.1461131331</v>
      </c>
      <c r="N163" s="41">
        <f>'jan-mar'!M163</f>
        <v>-3987306.2372474601</v>
      </c>
      <c r="O163" s="41">
        <f t="shared" si="29"/>
        <v>-3938863.908865673</v>
      </c>
      <c r="Q163" s="4"/>
      <c r="R163" s="4"/>
      <c r="S163" s="4"/>
      <c r="T163" s="4"/>
      <c r="U163" s="4"/>
    </row>
    <row r="164" spans="1:21" s="34" customFormat="1" x14ac:dyDescent="0.3">
      <c r="A164" s="33">
        <v>941</v>
      </c>
      <c r="B164" s="34" t="s">
        <v>218</v>
      </c>
      <c r="C164" s="36">
        <v>41505</v>
      </c>
      <c r="D164" s="36">
        <v>933</v>
      </c>
      <c r="E164" s="37">
        <f t="shared" si="21"/>
        <v>44485.530546623791</v>
      </c>
      <c r="F164" s="38">
        <f t="shared" si="28"/>
        <v>5.5886210247439241</v>
      </c>
      <c r="G164" s="39">
        <f t="shared" si="22"/>
        <v>-21915.306819983842</v>
      </c>
      <c r="H164" s="39">
        <f t="shared" si="23"/>
        <v>0</v>
      </c>
      <c r="I164" s="37">
        <f t="shared" si="24"/>
        <v>-21915.306819983842</v>
      </c>
      <c r="J164" s="40">
        <f t="shared" si="30"/>
        <v>-103.24583741739909</v>
      </c>
      <c r="K164" s="37">
        <f t="shared" si="25"/>
        <v>-22018.55265740124</v>
      </c>
      <c r="L164" s="37">
        <f t="shared" si="26"/>
        <v>-20446981.263044924</v>
      </c>
      <c r="M164" s="37">
        <f t="shared" si="27"/>
        <v>-20543309.629355356</v>
      </c>
      <c r="N164" s="41">
        <f>'jan-mar'!M164</f>
        <v>-11029218.320824843</v>
      </c>
      <c r="O164" s="41">
        <f t="shared" si="29"/>
        <v>-9514091.3085305132</v>
      </c>
      <c r="Q164" s="4"/>
      <c r="R164" s="4"/>
      <c r="S164" s="4"/>
      <c r="T164" s="4"/>
      <c r="U164" s="4"/>
    </row>
    <row r="165" spans="1:21" s="34" customFormat="1" x14ac:dyDescent="0.3">
      <c r="A165" s="33">
        <v>1001</v>
      </c>
      <c r="B165" s="34" t="s">
        <v>219</v>
      </c>
      <c r="C165" s="36">
        <v>649409</v>
      </c>
      <c r="D165" s="36">
        <v>87446</v>
      </c>
      <c r="E165" s="37">
        <f t="shared" si="21"/>
        <v>7426.4002927520987</v>
      </c>
      <c r="F165" s="38">
        <f t="shared" si="28"/>
        <v>0.93296261288241933</v>
      </c>
      <c r="G165" s="39">
        <f t="shared" si="22"/>
        <v>320.17133233917485</v>
      </c>
      <c r="H165" s="39">
        <f t="shared" si="23"/>
        <v>0</v>
      </c>
      <c r="I165" s="37">
        <f t="shared" si="24"/>
        <v>320.17133233917485</v>
      </c>
      <c r="J165" s="40">
        <f t="shared" si="30"/>
        <v>-103.24583741739909</v>
      </c>
      <c r="K165" s="37">
        <f t="shared" si="25"/>
        <v>216.92549492177577</v>
      </c>
      <c r="L165" s="37">
        <f t="shared" si="26"/>
        <v>27997702.327731483</v>
      </c>
      <c r="M165" s="37">
        <f t="shared" si="27"/>
        <v>18969266.828929603</v>
      </c>
      <c r="N165" s="41">
        <f>'jan-mar'!M165</f>
        <v>14381298.303484134</v>
      </c>
      <c r="O165" s="41">
        <f t="shared" si="29"/>
        <v>4587968.5254454687</v>
      </c>
      <c r="Q165" s="4"/>
      <c r="R165" s="4"/>
      <c r="S165" s="4"/>
      <c r="T165" s="4"/>
      <c r="U165" s="4"/>
    </row>
    <row r="166" spans="1:21" s="34" customFormat="1" x14ac:dyDescent="0.3">
      <c r="A166" s="33">
        <v>1002</v>
      </c>
      <c r="B166" s="34" t="s">
        <v>220</v>
      </c>
      <c r="C166" s="36">
        <v>100002</v>
      </c>
      <c r="D166" s="36">
        <v>15437</v>
      </c>
      <c r="E166" s="37">
        <f t="shared" si="21"/>
        <v>6478.0721642806247</v>
      </c>
      <c r="F166" s="38">
        <f t="shared" si="28"/>
        <v>0.81382620039033626</v>
      </c>
      <c r="G166" s="39">
        <f t="shared" si="22"/>
        <v>889.16820942205925</v>
      </c>
      <c r="H166" s="39">
        <f t="shared" si="23"/>
        <v>240.08078419675925</v>
      </c>
      <c r="I166" s="37">
        <f t="shared" si="24"/>
        <v>1129.2489936188185</v>
      </c>
      <c r="J166" s="40">
        <f t="shared" si="30"/>
        <v>-103.24583741739909</v>
      </c>
      <c r="K166" s="37">
        <f t="shared" si="25"/>
        <v>1026.0031562014194</v>
      </c>
      <c r="L166" s="37">
        <f t="shared" si="26"/>
        <v>17432216.714493703</v>
      </c>
      <c r="M166" s="37">
        <f t="shared" si="27"/>
        <v>15838410.722281311</v>
      </c>
      <c r="N166" s="41">
        <f>'jan-mar'!M166</f>
        <v>13888291.966596376</v>
      </c>
      <c r="O166" s="41">
        <f t="shared" si="29"/>
        <v>1950118.7556849346</v>
      </c>
      <c r="Q166" s="4"/>
      <c r="R166" s="4"/>
      <c r="S166" s="4"/>
      <c r="T166" s="4"/>
      <c r="U166" s="4"/>
    </row>
    <row r="167" spans="1:21" s="34" customFormat="1" x14ac:dyDescent="0.3">
      <c r="A167" s="33">
        <v>1003</v>
      </c>
      <c r="B167" s="34" t="s">
        <v>221</v>
      </c>
      <c r="C167" s="36">
        <v>65333</v>
      </c>
      <c r="D167" s="36">
        <v>9596</v>
      </c>
      <c r="E167" s="37">
        <f t="shared" si="21"/>
        <v>6808.357649020425</v>
      </c>
      <c r="F167" s="38">
        <f t="shared" si="28"/>
        <v>0.85531925176015233</v>
      </c>
      <c r="G167" s="39">
        <f t="shared" si="22"/>
        <v>690.99691857817902</v>
      </c>
      <c r="H167" s="39">
        <f t="shared" si="23"/>
        <v>124.48086453782916</v>
      </c>
      <c r="I167" s="37">
        <f t="shared" si="24"/>
        <v>815.47778311600814</v>
      </c>
      <c r="J167" s="40">
        <f t="shared" si="30"/>
        <v>-103.24583741739909</v>
      </c>
      <c r="K167" s="37">
        <f t="shared" si="25"/>
        <v>712.23194569860902</v>
      </c>
      <c r="L167" s="37">
        <f t="shared" si="26"/>
        <v>7825324.8067812137</v>
      </c>
      <c r="M167" s="37">
        <f t="shared" si="27"/>
        <v>6834577.7509238524</v>
      </c>
      <c r="N167" s="41">
        <f>'jan-mar'!M167</f>
        <v>5614864.1420910032</v>
      </c>
      <c r="O167" s="41">
        <f t="shared" si="29"/>
        <v>1219713.6088328492</v>
      </c>
      <c r="Q167" s="4"/>
      <c r="R167" s="4"/>
      <c r="S167" s="4"/>
      <c r="T167" s="4"/>
      <c r="U167" s="4"/>
    </row>
    <row r="168" spans="1:21" s="34" customFormat="1" x14ac:dyDescent="0.3">
      <c r="A168" s="33">
        <v>1004</v>
      </c>
      <c r="B168" s="34" t="s">
        <v>222</v>
      </c>
      <c r="C168" s="36">
        <v>67771</v>
      </c>
      <c r="D168" s="36">
        <v>9069</v>
      </c>
      <c r="E168" s="37">
        <f t="shared" si="21"/>
        <v>7472.8194949829085</v>
      </c>
      <c r="F168" s="38">
        <f t="shared" si="28"/>
        <v>0.93879415690024459</v>
      </c>
      <c r="G168" s="39">
        <f t="shared" si="22"/>
        <v>292.31981100068896</v>
      </c>
      <c r="H168" s="39">
        <f t="shared" si="23"/>
        <v>0</v>
      </c>
      <c r="I168" s="37">
        <f t="shared" si="24"/>
        <v>292.31981100068896</v>
      </c>
      <c r="J168" s="40">
        <f t="shared" si="30"/>
        <v>-103.24583741739909</v>
      </c>
      <c r="K168" s="37">
        <f t="shared" si="25"/>
        <v>189.07397358328987</v>
      </c>
      <c r="L168" s="37">
        <f t="shared" si="26"/>
        <v>2651048.3659652481</v>
      </c>
      <c r="M168" s="37">
        <f t="shared" si="27"/>
        <v>1714711.8664268558</v>
      </c>
      <c r="N168" s="41">
        <f>'jan-mar'!M168</f>
        <v>1526181.4024003081</v>
      </c>
      <c r="O168" s="41">
        <f t="shared" si="29"/>
        <v>188530.46402654774</v>
      </c>
      <c r="Q168" s="4"/>
      <c r="R168" s="4"/>
      <c r="S168" s="4"/>
      <c r="T168" s="4"/>
      <c r="U168" s="4"/>
    </row>
    <row r="169" spans="1:21" s="34" customFormat="1" x14ac:dyDescent="0.3">
      <c r="A169" s="33">
        <v>1014</v>
      </c>
      <c r="B169" s="34" t="s">
        <v>223</v>
      </c>
      <c r="C169" s="36">
        <v>87881</v>
      </c>
      <c r="D169" s="36">
        <v>14095</v>
      </c>
      <c r="E169" s="37">
        <f t="shared" si="21"/>
        <v>6234.9059950336996</v>
      </c>
      <c r="F169" s="38">
        <f t="shared" si="28"/>
        <v>0.78327776027371177</v>
      </c>
      <c r="G169" s="39">
        <f t="shared" si="22"/>
        <v>1035.0679109702144</v>
      </c>
      <c r="H169" s="39">
        <f t="shared" si="23"/>
        <v>325.18894343318306</v>
      </c>
      <c r="I169" s="37">
        <f t="shared" si="24"/>
        <v>1360.2568544033975</v>
      </c>
      <c r="J169" s="40">
        <f t="shared" si="30"/>
        <v>-103.24583741739909</v>
      </c>
      <c r="K169" s="37">
        <f t="shared" si="25"/>
        <v>1257.0110169859984</v>
      </c>
      <c r="L169" s="37">
        <f t="shared" si="26"/>
        <v>19172820.362815887</v>
      </c>
      <c r="M169" s="37">
        <f t="shared" si="27"/>
        <v>17717570.284417648</v>
      </c>
      <c r="N169" s="41">
        <f>'jan-mar'!M169</f>
        <v>18440571.54364033</v>
      </c>
      <c r="O169" s="41">
        <f t="shared" si="29"/>
        <v>-723001.25922268257</v>
      </c>
      <c r="Q169" s="4"/>
      <c r="R169" s="4"/>
      <c r="S169" s="4"/>
      <c r="T169" s="4"/>
      <c r="U169" s="4"/>
    </row>
    <row r="170" spans="1:21" s="34" customFormat="1" x14ac:dyDescent="0.3">
      <c r="A170" s="33">
        <v>1017</v>
      </c>
      <c r="B170" s="34" t="s">
        <v>224</v>
      </c>
      <c r="C170" s="36">
        <v>35675</v>
      </c>
      <c r="D170" s="36">
        <v>6354</v>
      </c>
      <c r="E170" s="37">
        <f t="shared" si="21"/>
        <v>5614.5734970097574</v>
      </c>
      <c r="F170" s="38">
        <f t="shared" si="28"/>
        <v>0.70534672970737777</v>
      </c>
      <c r="G170" s="39">
        <f t="shared" si="22"/>
        <v>1407.2674097845795</v>
      </c>
      <c r="H170" s="39">
        <f t="shared" si="23"/>
        <v>542.30531774156282</v>
      </c>
      <c r="I170" s="37">
        <f t="shared" si="24"/>
        <v>1949.5727275261424</v>
      </c>
      <c r="J170" s="40">
        <f t="shared" si="30"/>
        <v>-103.24583741739909</v>
      </c>
      <c r="K170" s="37">
        <f t="shared" si="25"/>
        <v>1846.3268901087433</v>
      </c>
      <c r="L170" s="37">
        <f t="shared" si="26"/>
        <v>12387585.110701108</v>
      </c>
      <c r="M170" s="37">
        <f t="shared" si="27"/>
        <v>11731561.059750956</v>
      </c>
      <c r="N170" s="41">
        <f>'jan-mar'!M170</f>
        <v>10540444.983206151</v>
      </c>
      <c r="O170" s="41">
        <f t="shared" si="29"/>
        <v>1191116.0765448045</v>
      </c>
      <c r="Q170" s="4"/>
      <c r="R170" s="4"/>
      <c r="S170" s="4"/>
      <c r="T170" s="4"/>
      <c r="U170" s="4"/>
    </row>
    <row r="171" spans="1:21" s="34" customFormat="1" x14ac:dyDescent="0.3">
      <c r="A171" s="33">
        <v>1018</v>
      </c>
      <c r="B171" s="34" t="s">
        <v>225</v>
      </c>
      <c r="C171" s="36">
        <v>77828</v>
      </c>
      <c r="D171" s="36">
        <v>11217</v>
      </c>
      <c r="E171" s="37">
        <f t="shared" si="21"/>
        <v>6938.3970758669875</v>
      </c>
      <c r="F171" s="38">
        <f t="shared" si="28"/>
        <v>0.87165582380931961</v>
      </c>
      <c r="G171" s="39">
        <f t="shared" si="22"/>
        <v>612.97326247024159</v>
      </c>
      <c r="H171" s="39">
        <f t="shared" si="23"/>
        <v>78.967065141532288</v>
      </c>
      <c r="I171" s="37">
        <f t="shared" si="24"/>
        <v>691.94032761177391</v>
      </c>
      <c r="J171" s="40">
        <f t="shared" si="30"/>
        <v>-103.24583741739909</v>
      </c>
      <c r="K171" s="37">
        <f t="shared" si="25"/>
        <v>588.69449019437479</v>
      </c>
      <c r="L171" s="37">
        <f t="shared" si="26"/>
        <v>7761494.6548212683</v>
      </c>
      <c r="M171" s="37">
        <f t="shared" si="27"/>
        <v>6603386.0965103023</v>
      </c>
      <c r="N171" s="41">
        <f>'jan-mar'!M171</f>
        <v>4951373.721533427</v>
      </c>
      <c r="O171" s="41">
        <f t="shared" si="29"/>
        <v>1652012.3749768753</v>
      </c>
      <c r="Q171" s="4"/>
      <c r="R171" s="4"/>
      <c r="S171" s="4"/>
      <c r="T171" s="4"/>
      <c r="U171" s="4"/>
    </row>
    <row r="172" spans="1:21" s="34" customFormat="1" x14ac:dyDescent="0.3">
      <c r="A172" s="33">
        <v>1021</v>
      </c>
      <c r="B172" s="34" t="s">
        <v>226</v>
      </c>
      <c r="C172" s="36">
        <v>15980</v>
      </c>
      <c r="D172" s="36">
        <v>2294</v>
      </c>
      <c r="E172" s="37">
        <f t="shared" si="21"/>
        <v>6965.9982563208368</v>
      </c>
      <c r="F172" s="38">
        <f t="shared" si="28"/>
        <v>0.87512330043591546</v>
      </c>
      <c r="G172" s="39">
        <f t="shared" si="22"/>
        <v>596.41255419793197</v>
      </c>
      <c r="H172" s="39">
        <f t="shared" si="23"/>
        <v>69.306651982685025</v>
      </c>
      <c r="I172" s="37">
        <f t="shared" si="24"/>
        <v>665.71920618061699</v>
      </c>
      <c r="J172" s="40">
        <f t="shared" si="30"/>
        <v>-103.24583741739909</v>
      </c>
      <c r="K172" s="37">
        <f t="shared" si="25"/>
        <v>562.47336876321788</v>
      </c>
      <c r="L172" s="37">
        <f t="shared" si="26"/>
        <v>1527159.8589783353</v>
      </c>
      <c r="M172" s="37">
        <f t="shared" si="27"/>
        <v>1290313.9079428217</v>
      </c>
      <c r="N172" s="41">
        <f>'jan-mar'!M172</f>
        <v>2581910.8422214217</v>
      </c>
      <c r="O172" s="41">
        <f t="shared" si="29"/>
        <v>-1291596.9342785999</v>
      </c>
      <c r="Q172" s="4"/>
      <c r="R172" s="4"/>
      <c r="S172" s="4"/>
      <c r="T172" s="4"/>
      <c r="U172" s="4"/>
    </row>
    <row r="173" spans="1:21" s="34" customFormat="1" x14ac:dyDescent="0.3">
      <c r="A173" s="33">
        <v>1026</v>
      </c>
      <c r="B173" s="34" t="s">
        <v>227</v>
      </c>
      <c r="C173" s="36">
        <v>19259</v>
      </c>
      <c r="D173" s="36">
        <v>925</v>
      </c>
      <c r="E173" s="37">
        <f t="shared" si="21"/>
        <v>20820.54054054054</v>
      </c>
      <c r="F173" s="38">
        <f t="shared" si="28"/>
        <v>2.61563949404733</v>
      </c>
      <c r="G173" s="39">
        <f t="shared" si="22"/>
        <v>-7716.3128163338888</v>
      </c>
      <c r="H173" s="39">
        <f t="shared" si="23"/>
        <v>0</v>
      </c>
      <c r="I173" s="37">
        <f t="shared" si="24"/>
        <v>-7716.3128163338888</v>
      </c>
      <c r="J173" s="40">
        <f t="shared" si="30"/>
        <v>-103.24583741739909</v>
      </c>
      <c r="K173" s="37">
        <f t="shared" si="25"/>
        <v>-7819.5586537512881</v>
      </c>
      <c r="L173" s="37">
        <f t="shared" si="26"/>
        <v>-7137589.3551088469</v>
      </c>
      <c r="M173" s="37">
        <f t="shared" si="27"/>
        <v>-7233091.7547199419</v>
      </c>
      <c r="N173" s="41">
        <f>'jan-mar'!M173</f>
        <v>-3201867.6814179863</v>
      </c>
      <c r="O173" s="41">
        <f t="shared" si="29"/>
        <v>-4031224.0733019556</v>
      </c>
      <c r="Q173" s="4"/>
      <c r="R173" s="4"/>
      <c r="S173" s="4"/>
      <c r="T173" s="4"/>
      <c r="U173" s="4"/>
    </row>
    <row r="174" spans="1:21" s="34" customFormat="1" x14ac:dyDescent="0.3">
      <c r="A174" s="33">
        <v>1027</v>
      </c>
      <c r="B174" s="34" t="s">
        <v>228</v>
      </c>
      <c r="C174" s="36">
        <v>10646</v>
      </c>
      <c r="D174" s="36">
        <v>1750</v>
      </c>
      <c r="E174" s="37">
        <f t="shared" si="21"/>
        <v>6083.4285714285716</v>
      </c>
      <c r="F174" s="38">
        <f t="shared" si="28"/>
        <v>0.76424797904076858</v>
      </c>
      <c r="G174" s="39">
        <f t="shared" si="22"/>
        <v>1125.954365133291</v>
      </c>
      <c r="H174" s="39">
        <f t="shared" si="23"/>
        <v>378.20604169497784</v>
      </c>
      <c r="I174" s="37">
        <f t="shared" si="24"/>
        <v>1504.1604068282688</v>
      </c>
      <c r="J174" s="40">
        <f t="shared" si="30"/>
        <v>-103.24583741739909</v>
      </c>
      <c r="K174" s="37">
        <f t="shared" si="25"/>
        <v>1400.9145694108697</v>
      </c>
      <c r="L174" s="37">
        <f t="shared" si="26"/>
        <v>2632280.7119494705</v>
      </c>
      <c r="M174" s="37">
        <f t="shared" si="27"/>
        <v>2451600.4964690218</v>
      </c>
      <c r="N174" s="41">
        <f>'jan-mar'!M174</f>
        <v>2302244.8883554875</v>
      </c>
      <c r="O174" s="41">
        <f t="shared" si="29"/>
        <v>149355.60811353428</v>
      </c>
      <c r="Q174" s="4"/>
      <c r="R174" s="4"/>
      <c r="S174" s="4"/>
      <c r="T174" s="4"/>
      <c r="U174" s="4"/>
    </row>
    <row r="175" spans="1:21" s="34" customFormat="1" x14ac:dyDescent="0.3">
      <c r="A175" s="33">
        <v>1029</v>
      </c>
      <c r="B175" s="34" t="s">
        <v>229</v>
      </c>
      <c r="C175" s="36">
        <v>28077</v>
      </c>
      <c r="D175" s="36">
        <v>4880</v>
      </c>
      <c r="E175" s="37">
        <f t="shared" si="21"/>
        <v>5753.4836065573772</v>
      </c>
      <c r="F175" s="38">
        <f t="shared" si="28"/>
        <v>0.72279770644584063</v>
      </c>
      <c r="G175" s="39">
        <f t="shared" si="22"/>
        <v>1323.9213440560077</v>
      </c>
      <c r="H175" s="39">
        <f t="shared" si="23"/>
        <v>493.68677939989584</v>
      </c>
      <c r="I175" s="37">
        <f t="shared" si="24"/>
        <v>1817.6081234559035</v>
      </c>
      <c r="J175" s="40">
        <f t="shared" si="30"/>
        <v>-103.24583741739909</v>
      </c>
      <c r="K175" s="37">
        <f t="shared" si="25"/>
        <v>1714.3622860385044</v>
      </c>
      <c r="L175" s="37">
        <f t="shared" si="26"/>
        <v>8869927.6424648091</v>
      </c>
      <c r="M175" s="37">
        <f t="shared" si="27"/>
        <v>8366087.9558679014</v>
      </c>
      <c r="N175" s="41">
        <f>'jan-mar'!M175</f>
        <v>7592665.1743855895</v>
      </c>
      <c r="O175" s="41">
        <f t="shared" si="29"/>
        <v>773422.7814823119</v>
      </c>
      <c r="Q175" s="4"/>
      <c r="R175" s="4"/>
      <c r="S175" s="4"/>
      <c r="T175" s="4"/>
      <c r="U175" s="4"/>
    </row>
    <row r="176" spans="1:21" s="34" customFormat="1" x14ac:dyDescent="0.3">
      <c r="A176" s="33">
        <v>1032</v>
      </c>
      <c r="B176" s="34" t="s">
        <v>230</v>
      </c>
      <c r="C176" s="36">
        <v>49126</v>
      </c>
      <c r="D176" s="36">
        <v>8335</v>
      </c>
      <c r="E176" s="37">
        <f t="shared" si="21"/>
        <v>5893.9412117576485</v>
      </c>
      <c r="F176" s="38">
        <f t="shared" si="28"/>
        <v>0.74044309171745659</v>
      </c>
      <c r="G176" s="39">
        <f t="shared" si="22"/>
        <v>1239.6467809358448</v>
      </c>
      <c r="H176" s="39">
        <f t="shared" si="23"/>
        <v>444.52661757980093</v>
      </c>
      <c r="I176" s="37">
        <f t="shared" si="24"/>
        <v>1684.1733985156457</v>
      </c>
      <c r="J176" s="40">
        <f t="shared" si="30"/>
        <v>-103.24583741739909</v>
      </c>
      <c r="K176" s="37">
        <f t="shared" si="25"/>
        <v>1580.9275610982465</v>
      </c>
      <c r="L176" s="37">
        <f t="shared" si="26"/>
        <v>14037585.276627906</v>
      </c>
      <c r="M176" s="37">
        <f t="shared" si="27"/>
        <v>13177031.221753884</v>
      </c>
      <c r="N176" s="41">
        <f>'jan-mar'!M176</f>
        <v>11964793.796824563</v>
      </c>
      <c r="O176" s="41">
        <f t="shared" si="29"/>
        <v>1212237.4249293208</v>
      </c>
      <c r="Q176" s="4"/>
      <c r="R176" s="4"/>
      <c r="S176" s="4"/>
      <c r="T176" s="4"/>
      <c r="U176" s="4"/>
    </row>
    <row r="177" spans="1:21" s="34" customFormat="1" x14ac:dyDescent="0.3">
      <c r="A177" s="33">
        <v>1034</v>
      </c>
      <c r="B177" s="34" t="s">
        <v>231</v>
      </c>
      <c r="C177" s="36">
        <v>10400</v>
      </c>
      <c r="D177" s="36">
        <v>1693</v>
      </c>
      <c r="E177" s="37">
        <f t="shared" si="21"/>
        <v>6142.9415239220316</v>
      </c>
      <c r="F177" s="38">
        <f t="shared" si="28"/>
        <v>0.77172446259536964</v>
      </c>
      <c r="G177" s="39">
        <f t="shared" si="22"/>
        <v>1090.246593637215</v>
      </c>
      <c r="H177" s="39">
        <f t="shared" si="23"/>
        <v>357.37650832226683</v>
      </c>
      <c r="I177" s="37">
        <f t="shared" si="24"/>
        <v>1447.6231019594818</v>
      </c>
      <c r="J177" s="40">
        <f t="shared" si="30"/>
        <v>-103.24583741739909</v>
      </c>
      <c r="K177" s="37">
        <f t="shared" si="25"/>
        <v>1344.3772645420827</v>
      </c>
      <c r="L177" s="37">
        <f t="shared" si="26"/>
        <v>2450825.9116174029</v>
      </c>
      <c r="M177" s="37">
        <f t="shared" si="27"/>
        <v>2276030.708869746</v>
      </c>
      <c r="N177" s="41">
        <f>'jan-mar'!M177</f>
        <v>2001587.4262776237</v>
      </c>
      <c r="O177" s="41">
        <f t="shared" si="29"/>
        <v>274443.28259212221</v>
      </c>
      <c r="Q177" s="4"/>
      <c r="R177" s="4"/>
      <c r="S177" s="4"/>
      <c r="T177" s="4"/>
      <c r="U177" s="4"/>
    </row>
    <row r="178" spans="1:21" s="34" customFormat="1" x14ac:dyDescent="0.3">
      <c r="A178" s="33">
        <v>1037</v>
      </c>
      <c r="B178" s="34" t="s">
        <v>232</v>
      </c>
      <c r="C178" s="36">
        <v>54001</v>
      </c>
      <c r="D178" s="36">
        <v>5948</v>
      </c>
      <c r="E178" s="37">
        <f t="shared" si="21"/>
        <v>9078.8500336247471</v>
      </c>
      <c r="F178" s="38">
        <f t="shared" si="28"/>
        <v>1.1405563012277731</v>
      </c>
      <c r="G178" s="39">
        <f t="shared" si="22"/>
        <v>-671.29851218441411</v>
      </c>
      <c r="H178" s="39">
        <f t="shared" si="23"/>
        <v>0</v>
      </c>
      <c r="I178" s="37">
        <f t="shared" si="24"/>
        <v>-671.29851218441411</v>
      </c>
      <c r="J178" s="40">
        <f t="shared" si="30"/>
        <v>-103.24583741739909</v>
      </c>
      <c r="K178" s="37">
        <f t="shared" si="25"/>
        <v>-774.54434960181322</v>
      </c>
      <c r="L178" s="37">
        <f t="shared" si="26"/>
        <v>-3992883.5504728951</v>
      </c>
      <c r="M178" s="37">
        <f t="shared" si="27"/>
        <v>-4606989.7914315853</v>
      </c>
      <c r="N178" s="41">
        <f>'jan-mar'!M178</f>
        <v>227399.60100088819</v>
      </c>
      <c r="O178" s="41">
        <f t="shared" si="29"/>
        <v>-4834389.3924324736</v>
      </c>
      <c r="Q178" s="4"/>
      <c r="R178" s="4"/>
      <c r="S178" s="4"/>
      <c r="T178" s="4"/>
      <c r="U178" s="4"/>
    </row>
    <row r="179" spans="1:21" s="34" customFormat="1" x14ac:dyDescent="0.3">
      <c r="A179" s="33">
        <v>1046</v>
      </c>
      <c r="B179" s="34" t="s">
        <v>233</v>
      </c>
      <c r="C179" s="36">
        <v>48848</v>
      </c>
      <c r="D179" s="36">
        <v>1838</v>
      </c>
      <c r="E179" s="37">
        <f t="shared" si="21"/>
        <v>26576.713819368881</v>
      </c>
      <c r="F179" s="38">
        <f t="shared" si="28"/>
        <v>3.3387750982054936</v>
      </c>
      <c r="G179" s="39">
        <f t="shared" si="22"/>
        <v>-11170.016783630894</v>
      </c>
      <c r="H179" s="39">
        <f t="shared" si="23"/>
        <v>0</v>
      </c>
      <c r="I179" s="37">
        <f t="shared" si="24"/>
        <v>-11170.016783630894</v>
      </c>
      <c r="J179" s="40">
        <f t="shared" si="30"/>
        <v>-103.24583741739909</v>
      </c>
      <c r="K179" s="37">
        <f t="shared" si="25"/>
        <v>-11273.262621048292</v>
      </c>
      <c r="L179" s="37">
        <f t="shared" si="26"/>
        <v>-20530490.848313581</v>
      </c>
      <c r="M179" s="37">
        <f t="shared" si="27"/>
        <v>-20720256.697486762</v>
      </c>
      <c r="N179" s="41">
        <f>'jan-mar'!M179</f>
        <v>-10710909.403725684</v>
      </c>
      <c r="O179" s="41">
        <f t="shared" si="29"/>
        <v>-10009347.293761078</v>
      </c>
      <c r="Q179" s="4"/>
      <c r="R179" s="4"/>
      <c r="S179" s="4"/>
      <c r="T179" s="4"/>
      <c r="U179" s="4"/>
    </row>
    <row r="180" spans="1:21" s="34" customFormat="1" x14ac:dyDescent="0.3">
      <c r="A180" s="33">
        <v>1101</v>
      </c>
      <c r="B180" s="34" t="s">
        <v>234</v>
      </c>
      <c r="C180" s="36">
        <v>120584</v>
      </c>
      <c r="D180" s="36">
        <v>14916</v>
      </c>
      <c r="E180" s="37">
        <f t="shared" si="21"/>
        <v>8084.2048806650573</v>
      </c>
      <c r="F180" s="38">
        <f t="shared" si="28"/>
        <v>1.0156011810867582</v>
      </c>
      <c r="G180" s="39">
        <f t="shared" si="22"/>
        <v>-74.511420408600316</v>
      </c>
      <c r="H180" s="39">
        <f t="shared" si="23"/>
        <v>0</v>
      </c>
      <c r="I180" s="37">
        <f t="shared" si="24"/>
        <v>-74.511420408600316</v>
      </c>
      <c r="J180" s="40">
        <f t="shared" si="30"/>
        <v>-103.24583741739909</v>
      </c>
      <c r="K180" s="37">
        <f t="shared" si="25"/>
        <v>-177.7572578259994</v>
      </c>
      <c r="L180" s="37">
        <f t="shared" si="26"/>
        <v>-1111412.3468146822</v>
      </c>
      <c r="M180" s="37">
        <f t="shared" si="27"/>
        <v>-2651427.257732607</v>
      </c>
      <c r="N180" s="41">
        <f>'jan-mar'!M180</f>
        <v>-4288867.1740872143</v>
      </c>
      <c r="O180" s="41">
        <f t="shared" si="29"/>
        <v>1637439.9163546073</v>
      </c>
      <c r="Q180" s="4"/>
      <c r="R180" s="4"/>
      <c r="S180" s="4"/>
      <c r="T180" s="4"/>
      <c r="U180" s="4"/>
    </row>
    <row r="181" spans="1:21" s="34" customFormat="1" x14ac:dyDescent="0.3">
      <c r="A181" s="33">
        <v>1102</v>
      </c>
      <c r="B181" s="34" t="s">
        <v>235</v>
      </c>
      <c r="C181" s="36">
        <v>660936</v>
      </c>
      <c r="D181" s="36">
        <v>73624</v>
      </c>
      <c r="E181" s="37">
        <f t="shared" si="21"/>
        <v>8977.1813539063351</v>
      </c>
      <c r="F181" s="38">
        <f t="shared" si="28"/>
        <v>1.1277838848026891</v>
      </c>
      <c r="G181" s="39">
        <f t="shared" si="22"/>
        <v>-610.29730435336694</v>
      </c>
      <c r="H181" s="39">
        <f t="shared" si="23"/>
        <v>0</v>
      </c>
      <c r="I181" s="37">
        <f t="shared" si="24"/>
        <v>-610.29730435336694</v>
      </c>
      <c r="J181" s="40">
        <f t="shared" si="30"/>
        <v>-103.24583741739909</v>
      </c>
      <c r="K181" s="37">
        <f t="shared" si="25"/>
        <v>-713.54314177076606</v>
      </c>
      <c r="L181" s="37">
        <f t="shared" si="26"/>
        <v>-44932528.73571229</v>
      </c>
      <c r="M181" s="37">
        <f t="shared" si="27"/>
        <v>-52533900.269730881</v>
      </c>
      <c r="N181" s="41">
        <f>'jan-mar'!M181</f>
        <v>-58328534.461316496</v>
      </c>
      <c r="O181" s="41">
        <f t="shared" si="29"/>
        <v>5794634.1915856153</v>
      </c>
      <c r="Q181" s="4"/>
      <c r="R181" s="4"/>
      <c r="S181" s="4"/>
      <c r="T181" s="4"/>
      <c r="U181" s="4"/>
    </row>
    <row r="182" spans="1:21" s="34" customFormat="1" x14ac:dyDescent="0.3">
      <c r="A182" s="33">
        <v>1103</v>
      </c>
      <c r="B182" s="34" t="s">
        <v>236</v>
      </c>
      <c r="C182" s="36">
        <v>1467172</v>
      </c>
      <c r="D182" s="36">
        <v>132102</v>
      </c>
      <c r="E182" s="37">
        <f t="shared" si="21"/>
        <v>11106.357208823485</v>
      </c>
      <c r="F182" s="38">
        <f t="shared" si="28"/>
        <v>1.3952676441724015</v>
      </c>
      <c r="G182" s="39">
        <f t="shared" si="22"/>
        <v>-1887.8028173036569</v>
      </c>
      <c r="H182" s="39">
        <f t="shared" si="23"/>
        <v>0</v>
      </c>
      <c r="I182" s="37">
        <f t="shared" si="24"/>
        <v>-1887.8028173036569</v>
      </c>
      <c r="J182" s="40">
        <f t="shared" si="30"/>
        <v>-103.24583741739909</v>
      </c>
      <c r="K182" s="37">
        <f t="shared" si="25"/>
        <v>-1991.048654721056</v>
      </c>
      <c r="L182" s="37">
        <f t="shared" si="26"/>
        <v>-249382527.77144769</v>
      </c>
      <c r="M182" s="37">
        <f t="shared" si="27"/>
        <v>-263021509.38596094</v>
      </c>
      <c r="N182" s="41">
        <f>'jan-mar'!M182</f>
        <v>-270712970.86559868</v>
      </c>
      <c r="O182" s="41">
        <f t="shared" si="29"/>
        <v>7691461.479637742</v>
      </c>
      <c r="Q182" s="4"/>
      <c r="R182" s="4"/>
      <c r="S182" s="4"/>
      <c r="T182" s="4"/>
      <c r="U182" s="4"/>
    </row>
    <row r="183" spans="1:21" s="34" customFormat="1" x14ac:dyDescent="0.3">
      <c r="A183" s="33">
        <v>1106</v>
      </c>
      <c r="B183" s="34" t="s">
        <v>237</v>
      </c>
      <c r="C183" s="36">
        <v>283942</v>
      </c>
      <c r="D183" s="36">
        <v>36538</v>
      </c>
      <c r="E183" s="37">
        <f t="shared" si="21"/>
        <v>7771.1423723247035</v>
      </c>
      <c r="F183" s="38">
        <f t="shared" si="28"/>
        <v>0.97627181500588656</v>
      </c>
      <c r="G183" s="39">
        <f t="shared" si="22"/>
        <v>113.32608459561197</v>
      </c>
      <c r="H183" s="39">
        <f t="shared" si="23"/>
        <v>0</v>
      </c>
      <c r="I183" s="37">
        <f t="shared" si="24"/>
        <v>113.32608459561197</v>
      </c>
      <c r="J183" s="40">
        <f t="shared" si="30"/>
        <v>-103.24583741739909</v>
      </c>
      <c r="K183" s="37">
        <f t="shared" si="25"/>
        <v>10.080247178212886</v>
      </c>
      <c r="L183" s="37">
        <f t="shared" si="26"/>
        <v>4140708.4789544703</v>
      </c>
      <c r="M183" s="37">
        <f t="shared" si="27"/>
        <v>368312.07139754243</v>
      </c>
      <c r="N183" s="41">
        <f>'jan-mar'!M183</f>
        <v>-2760507.8309733607</v>
      </c>
      <c r="O183" s="41">
        <f t="shared" si="29"/>
        <v>3128819.9023709032</v>
      </c>
      <c r="Q183" s="4"/>
      <c r="R183" s="4"/>
      <c r="S183" s="4"/>
      <c r="T183" s="4"/>
      <c r="U183" s="4"/>
    </row>
    <row r="184" spans="1:21" s="34" customFormat="1" x14ac:dyDescent="0.3">
      <c r="A184" s="33">
        <v>1111</v>
      </c>
      <c r="B184" s="34" t="s">
        <v>238</v>
      </c>
      <c r="C184" s="36">
        <v>23341</v>
      </c>
      <c r="D184" s="36">
        <v>3309</v>
      </c>
      <c r="E184" s="37">
        <f t="shared" si="21"/>
        <v>7053.7926866122698</v>
      </c>
      <c r="F184" s="38">
        <f t="shared" si="28"/>
        <v>0.88615272490165009</v>
      </c>
      <c r="G184" s="39">
        <f t="shared" si="22"/>
        <v>543.7358960230722</v>
      </c>
      <c r="H184" s="39">
        <f t="shared" si="23"/>
        <v>38.578601380683494</v>
      </c>
      <c r="I184" s="37">
        <f t="shared" si="24"/>
        <v>582.31449740375569</v>
      </c>
      <c r="J184" s="40">
        <f t="shared" si="30"/>
        <v>-103.24583741739909</v>
      </c>
      <c r="K184" s="37">
        <f t="shared" si="25"/>
        <v>479.06865998635658</v>
      </c>
      <c r="L184" s="37">
        <f t="shared" si="26"/>
        <v>1926878.6719090275</v>
      </c>
      <c r="M184" s="37">
        <f t="shared" si="27"/>
        <v>1585238.1958948539</v>
      </c>
      <c r="N184" s="41">
        <f>'jan-mar'!M184</f>
        <v>1544606.8774676039</v>
      </c>
      <c r="O184" s="41">
        <f t="shared" si="29"/>
        <v>40631.318427250022</v>
      </c>
      <c r="Q184" s="4"/>
      <c r="R184" s="4"/>
      <c r="S184" s="4"/>
      <c r="T184" s="4"/>
      <c r="U184" s="4"/>
    </row>
    <row r="185" spans="1:21" s="34" customFormat="1" x14ac:dyDescent="0.3">
      <c r="A185" s="33">
        <v>1112</v>
      </c>
      <c r="B185" s="34" t="s">
        <v>239</v>
      </c>
      <c r="C185" s="36">
        <v>20391</v>
      </c>
      <c r="D185" s="36">
        <v>3247</v>
      </c>
      <c r="E185" s="37">
        <f t="shared" si="21"/>
        <v>6279.9507237449952</v>
      </c>
      <c r="F185" s="38">
        <f t="shared" si="28"/>
        <v>0.78893663215489551</v>
      </c>
      <c r="G185" s="39">
        <f t="shared" si="22"/>
        <v>1008.0410737434369</v>
      </c>
      <c r="H185" s="39">
        <f t="shared" si="23"/>
        <v>309.42328838422958</v>
      </c>
      <c r="I185" s="37">
        <f t="shared" si="24"/>
        <v>1317.4643621276664</v>
      </c>
      <c r="J185" s="40">
        <f t="shared" si="30"/>
        <v>-103.24583741739909</v>
      </c>
      <c r="K185" s="37">
        <f t="shared" si="25"/>
        <v>1214.2185247102673</v>
      </c>
      <c r="L185" s="37">
        <f t="shared" si="26"/>
        <v>4277806.7838285323</v>
      </c>
      <c r="M185" s="37">
        <f t="shared" si="27"/>
        <v>3942567.5497342381</v>
      </c>
      <c r="N185" s="41">
        <f>'jan-mar'!M185</f>
        <v>4158909.2871372961</v>
      </c>
      <c r="O185" s="41">
        <f t="shared" si="29"/>
        <v>-216341.73740305798</v>
      </c>
      <c r="Q185" s="4"/>
      <c r="R185" s="4"/>
      <c r="S185" s="4"/>
      <c r="T185" s="4"/>
      <c r="U185" s="4"/>
    </row>
    <row r="186" spans="1:21" s="34" customFormat="1" x14ac:dyDescent="0.3">
      <c r="A186" s="33">
        <v>1114</v>
      </c>
      <c r="B186" s="34" t="s">
        <v>240</v>
      </c>
      <c r="C186" s="36">
        <v>19395</v>
      </c>
      <c r="D186" s="36">
        <v>2861</v>
      </c>
      <c r="E186" s="37">
        <f t="shared" si="21"/>
        <v>6779.0982174065011</v>
      </c>
      <c r="F186" s="38">
        <f t="shared" si="28"/>
        <v>0.85164345262545949</v>
      </c>
      <c r="G186" s="39">
        <f t="shared" si="22"/>
        <v>708.55257754653337</v>
      </c>
      <c r="H186" s="39">
        <f t="shared" si="23"/>
        <v>134.7216656027025</v>
      </c>
      <c r="I186" s="37">
        <f t="shared" si="24"/>
        <v>843.27424314923587</v>
      </c>
      <c r="J186" s="40">
        <f t="shared" si="30"/>
        <v>-103.24583741739909</v>
      </c>
      <c r="K186" s="37">
        <f t="shared" si="25"/>
        <v>740.02840573183676</v>
      </c>
      <c r="L186" s="37">
        <f t="shared" si="26"/>
        <v>2412607.6096499637</v>
      </c>
      <c r="M186" s="37">
        <f t="shared" si="27"/>
        <v>2117221.2687987848</v>
      </c>
      <c r="N186" s="41">
        <f>'jan-mar'!M186</f>
        <v>1901561.3860485987</v>
      </c>
      <c r="O186" s="41">
        <f t="shared" si="29"/>
        <v>215659.88275018614</v>
      </c>
      <c r="Q186" s="4"/>
      <c r="R186" s="4"/>
      <c r="S186" s="4"/>
      <c r="T186" s="4"/>
      <c r="U186" s="4"/>
    </row>
    <row r="187" spans="1:21" s="34" customFormat="1" x14ac:dyDescent="0.3">
      <c r="A187" s="33">
        <v>1119</v>
      </c>
      <c r="B187" s="34" t="s">
        <v>241</v>
      </c>
      <c r="C187" s="36">
        <v>128174</v>
      </c>
      <c r="D187" s="36">
        <v>18528</v>
      </c>
      <c r="E187" s="37">
        <f t="shared" si="21"/>
        <v>6917.8540587219341</v>
      </c>
      <c r="F187" s="38">
        <f t="shared" si="28"/>
        <v>0.86907504897944099</v>
      </c>
      <c r="G187" s="39">
        <f t="shared" si="22"/>
        <v>625.29907275727362</v>
      </c>
      <c r="H187" s="39">
        <f t="shared" si="23"/>
        <v>86.157121142300994</v>
      </c>
      <c r="I187" s="37">
        <f t="shared" si="24"/>
        <v>711.4561938995746</v>
      </c>
      <c r="J187" s="40">
        <f t="shared" si="30"/>
        <v>-103.24583741739909</v>
      </c>
      <c r="K187" s="37">
        <f t="shared" si="25"/>
        <v>608.21035648217548</v>
      </c>
      <c r="L187" s="37">
        <f t="shared" si="26"/>
        <v>13181860.360571317</v>
      </c>
      <c r="M187" s="37">
        <f t="shared" si="27"/>
        <v>11268921.484901747</v>
      </c>
      <c r="N187" s="41">
        <f>'jan-mar'!M187</f>
        <v>8834499.2522574067</v>
      </c>
      <c r="O187" s="41">
        <f t="shared" si="29"/>
        <v>2434422.23264434</v>
      </c>
      <c r="Q187" s="4"/>
      <c r="R187" s="4"/>
      <c r="S187" s="4"/>
      <c r="T187" s="4"/>
      <c r="U187" s="4"/>
    </row>
    <row r="188" spans="1:21" s="34" customFormat="1" x14ac:dyDescent="0.3">
      <c r="A188" s="33">
        <v>1120</v>
      </c>
      <c r="B188" s="34" t="s">
        <v>242</v>
      </c>
      <c r="C188" s="36">
        <v>146911</v>
      </c>
      <c r="D188" s="36">
        <v>18741</v>
      </c>
      <c r="E188" s="37">
        <f t="shared" si="21"/>
        <v>7839.0160610426337</v>
      </c>
      <c r="F188" s="38">
        <f t="shared" si="28"/>
        <v>0.98479863977643511</v>
      </c>
      <c r="G188" s="39">
        <f t="shared" si="22"/>
        <v>72.601871364853835</v>
      </c>
      <c r="H188" s="39">
        <f t="shared" si="23"/>
        <v>0</v>
      </c>
      <c r="I188" s="37">
        <f t="shared" si="24"/>
        <v>72.601871364853835</v>
      </c>
      <c r="J188" s="40">
        <f t="shared" si="30"/>
        <v>-103.24583741739909</v>
      </c>
      <c r="K188" s="37">
        <f t="shared" si="25"/>
        <v>-30.643966052545252</v>
      </c>
      <c r="L188" s="37">
        <f t="shared" si="26"/>
        <v>1360631.6712487256</v>
      </c>
      <c r="M188" s="37">
        <f t="shared" si="27"/>
        <v>-574298.56779075053</v>
      </c>
      <c r="N188" s="41">
        <f>'jan-mar'!M188</f>
        <v>-1857541.6404913247</v>
      </c>
      <c r="O188" s="41">
        <f t="shared" si="29"/>
        <v>1283243.0727005741</v>
      </c>
      <c r="Q188" s="4"/>
      <c r="R188" s="4"/>
      <c r="S188" s="4"/>
      <c r="T188" s="4"/>
      <c r="U188" s="4"/>
    </row>
    <row r="189" spans="1:21" s="34" customFormat="1" x14ac:dyDescent="0.3">
      <c r="A189" s="33">
        <v>1121</v>
      </c>
      <c r="B189" s="34" t="s">
        <v>243</v>
      </c>
      <c r="C189" s="36">
        <v>148136</v>
      </c>
      <c r="D189" s="36">
        <v>18306</v>
      </c>
      <c r="E189" s="37">
        <f t="shared" si="21"/>
        <v>8092.2102043045998</v>
      </c>
      <c r="F189" s="38">
        <f t="shared" si="28"/>
        <v>1.0166068725880641</v>
      </c>
      <c r="G189" s="39">
        <f t="shared" si="22"/>
        <v>-79.314614592325782</v>
      </c>
      <c r="H189" s="39">
        <f t="shared" si="23"/>
        <v>0</v>
      </c>
      <c r="I189" s="37">
        <f t="shared" si="24"/>
        <v>-79.314614592325782</v>
      </c>
      <c r="J189" s="40">
        <f t="shared" si="30"/>
        <v>-103.24583741739909</v>
      </c>
      <c r="K189" s="37">
        <f t="shared" si="25"/>
        <v>-182.56045200972488</v>
      </c>
      <c r="L189" s="37">
        <f t="shared" si="26"/>
        <v>-1451933.3347271157</v>
      </c>
      <c r="M189" s="37">
        <f t="shared" si="27"/>
        <v>-3341951.6344900238</v>
      </c>
      <c r="N189" s="41">
        <f>'jan-mar'!M189</f>
        <v>-4530000.6227433998</v>
      </c>
      <c r="O189" s="41">
        <f t="shared" si="29"/>
        <v>1188048.988253376</v>
      </c>
      <c r="Q189" s="4"/>
      <c r="R189" s="4"/>
      <c r="S189" s="4"/>
      <c r="T189" s="4"/>
      <c r="U189" s="4"/>
    </row>
    <row r="190" spans="1:21" s="34" customFormat="1" x14ac:dyDescent="0.3">
      <c r="A190" s="33">
        <v>1122</v>
      </c>
      <c r="B190" s="34" t="s">
        <v>244</v>
      </c>
      <c r="C190" s="36">
        <v>89056</v>
      </c>
      <c r="D190" s="36">
        <v>11600</v>
      </c>
      <c r="E190" s="37">
        <f t="shared" si="21"/>
        <v>7677.2413793103451</v>
      </c>
      <c r="F190" s="38">
        <f t="shared" si="28"/>
        <v>0.96447523626767462</v>
      </c>
      <c r="G190" s="39">
        <f t="shared" si="22"/>
        <v>169.66668040422701</v>
      </c>
      <c r="H190" s="39">
        <f t="shared" si="23"/>
        <v>0</v>
      </c>
      <c r="I190" s="37">
        <f t="shared" si="24"/>
        <v>169.66668040422701</v>
      </c>
      <c r="J190" s="40">
        <f t="shared" si="30"/>
        <v>-103.24583741739909</v>
      </c>
      <c r="K190" s="37">
        <f t="shared" si="25"/>
        <v>66.420842986827921</v>
      </c>
      <c r="L190" s="37">
        <f t="shared" si="26"/>
        <v>1968133.4926890333</v>
      </c>
      <c r="M190" s="37">
        <f t="shared" si="27"/>
        <v>770481.77864720393</v>
      </c>
      <c r="N190" s="41">
        <f>'jan-mar'!M190</f>
        <v>860772.86005552893</v>
      </c>
      <c r="O190" s="41">
        <f t="shared" si="29"/>
        <v>-90291.081408325001</v>
      </c>
      <c r="Q190" s="4"/>
      <c r="R190" s="4"/>
      <c r="S190" s="4"/>
      <c r="T190" s="4"/>
      <c r="U190" s="4"/>
    </row>
    <row r="191" spans="1:21" s="34" customFormat="1" x14ac:dyDescent="0.3">
      <c r="A191" s="33">
        <v>1124</v>
      </c>
      <c r="B191" s="34" t="s">
        <v>245</v>
      </c>
      <c r="C191" s="36">
        <v>285748</v>
      </c>
      <c r="D191" s="36">
        <v>25708</v>
      </c>
      <c r="E191" s="37">
        <f t="shared" si="21"/>
        <v>11115.139256262642</v>
      </c>
      <c r="F191" s="38">
        <f t="shared" si="28"/>
        <v>1.3963709138053741</v>
      </c>
      <c r="G191" s="39">
        <f t="shared" si="22"/>
        <v>-1893.0720457671514</v>
      </c>
      <c r="H191" s="39">
        <f t="shared" si="23"/>
        <v>0</v>
      </c>
      <c r="I191" s="37">
        <f t="shared" si="24"/>
        <v>-1893.0720457671514</v>
      </c>
      <c r="J191" s="40">
        <f t="shared" si="30"/>
        <v>-103.24583741739909</v>
      </c>
      <c r="K191" s="37">
        <f t="shared" si="25"/>
        <v>-1996.3178831845505</v>
      </c>
      <c r="L191" s="37">
        <f t="shared" si="26"/>
        <v>-48667096.15258193</v>
      </c>
      <c r="M191" s="37">
        <f t="shared" si="27"/>
        <v>-51321340.140908428</v>
      </c>
      <c r="N191" s="41">
        <f>'jan-mar'!M191</f>
        <v>-51926079.733938985</v>
      </c>
      <c r="O191" s="41">
        <f t="shared" si="29"/>
        <v>604739.59303055704</v>
      </c>
      <c r="Q191" s="4"/>
      <c r="R191" s="4"/>
      <c r="S191" s="4"/>
      <c r="T191" s="4"/>
      <c r="U191" s="4"/>
    </row>
    <row r="192" spans="1:21" s="34" customFormat="1" x14ac:dyDescent="0.3">
      <c r="A192" s="33">
        <v>1127</v>
      </c>
      <c r="B192" s="34" t="s">
        <v>246</v>
      </c>
      <c r="C192" s="36">
        <v>101727</v>
      </c>
      <c r="D192" s="36">
        <v>10556</v>
      </c>
      <c r="E192" s="37">
        <f t="shared" si="21"/>
        <v>9636.888973095869</v>
      </c>
      <c r="F192" s="38">
        <f t="shared" si="28"/>
        <v>1.2106615267119458</v>
      </c>
      <c r="G192" s="39">
        <f t="shared" si="22"/>
        <v>-1006.1218758670873</v>
      </c>
      <c r="H192" s="39">
        <f t="shared" si="23"/>
        <v>0</v>
      </c>
      <c r="I192" s="37">
        <f t="shared" si="24"/>
        <v>-1006.1218758670873</v>
      </c>
      <c r="J192" s="40">
        <f t="shared" si="30"/>
        <v>-103.24583741739909</v>
      </c>
      <c r="K192" s="37">
        <f t="shared" si="25"/>
        <v>-1109.3677132844864</v>
      </c>
      <c r="L192" s="37">
        <f t="shared" si="26"/>
        <v>-10620622.521652974</v>
      </c>
      <c r="M192" s="37">
        <f t="shared" si="27"/>
        <v>-11710485.581431039</v>
      </c>
      <c r="N192" s="41">
        <f>'jan-mar'!M192</f>
        <v>-11526368.697349465</v>
      </c>
      <c r="O192" s="41">
        <f t="shared" si="29"/>
        <v>-184116.88408157416</v>
      </c>
      <c r="Q192" s="4"/>
      <c r="R192" s="4"/>
      <c r="S192" s="4"/>
      <c r="T192" s="4"/>
      <c r="U192" s="4"/>
    </row>
    <row r="193" spans="1:21" s="34" customFormat="1" x14ac:dyDescent="0.3">
      <c r="A193" s="33">
        <v>1129</v>
      </c>
      <c r="B193" s="34" t="s">
        <v>247</v>
      </c>
      <c r="C193" s="36">
        <v>26250</v>
      </c>
      <c r="D193" s="36">
        <v>1208</v>
      </c>
      <c r="E193" s="37">
        <f t="shared" si="21"/>
        <v>21730.132450331126</v>
      </c>
      <c r="F193" s="38">
        <f t="shared" si="28"/>
        <v>2.729909559134335</v>
      </c>
      <c r="G193" s="39">
        <f t="shared" si="22"/>
        <v>-8262.0679622082407</v>
      </c>
      <c r="H193" s="39">
        <f t="shared" si="23"/>
        <v>0</v>
      </c>
      <c r="I193" s="37">
        <f t="shared" si="24"/>
        <v>-8262.0679622082407</v>
      </c>
      <c r="J193" s="40">
        <f t="shared" si="30"/>
        <v>-103.24583741739909</v>
      </c>
      <c r="K193" s="37">
        <f t="shared" si="25"/>
        <v>-8365.3137996256391</v>
      </c>
      <c r="L193" s="37">
        <f t="shared" si="26"/>
        <v>-9980578.098347554</v>
      </c>
      <c r="M193" s="37">
        <f t="shared" si="27"/>
        <v>-10105299.069947772</v>
      </c>
      <c r="N193" s="41">
        <f>'jan-mar'!M193</f>
        <v>-4765946.5504355971</v>
      </c>
      <c r="O193" s="41">
        <f t="shared" si="29"/>
        <v>-5339352.5195121747</v>
      </c>
      <c r="Q193" s="4"/>
      <c r="R193" s="4"/>
      <c r="S193" s="4"/>
      <c r="T193" s="4"/>
      <c r="U193" s="4"/>
    </row>
    <row r="194" spans="1:21" s="34" customFormat="1" x14ac:dyDescent="0.3">
      <c r="A194" s="33">
        <v>1130</v>
      </c>
      <c r="B194" s="34" t="s">
        <v>248</v>
      </c>
      <c r="C194" s="36">
        <v>89711</v>
      </c>
      <c r="D194" s="36">
        <v>12395</v>
      </c>
      <c r="E194" s="37">
        <f t="shared" si="21"/>
        <v>7237.6764824526017</v>
      </c>
      <c r="F194" s="38">
        <f t="shared" si="28"/>
        <v>0.9092536486158439</v>
      </c>
      <c r="G194" s="39">
        <f t="shared" si="22"/>
        <v>433.40561851887304</v>
      </c>
      <c r="H194" s="39">
        <f t="shared" si="23"/>
        <v>0</v>
      </c>
      <c r="I194" s="37">
        <f t="shared" si="24"/>
        <v>433.40561851887304</v>
      </c>
      <c r="J194" s="40">
        <f t="shared" si="30"/>
        <v>-103.24583741739909</v>
      </c>
      <c r="K194" s="37">
        <f t="shared" si="25"/>
        <v>330.15978110147398</v>
      </c>
      <c r="L194" s="37">
        <f t="shared" si="26"/>
        <v>5372062.6415414317</v>
      </c>
      <c r="M194" s="37">
        <f t="shared" si="27"/>
        <v>4092330.4867527699</v>
      </c>
      <c r="N194" s="41">
        <f>'jan-mar'!M194</f>
        <v>3839653.0689989883</v>
      </c>
      <c r="O194" s="41">
        <f t="shared" si="29"/>
        <v>252677.41775378166</v>
      </c>
      <c r="Q194" s="4"/>
      <c r="R194" s="4"/>
      <c r="S194" s="4"/>
      <c r="T194" s="4"/>
      <c r="U194" s="4"/>
    </row>
    <row r="195" spans="1:21" s="34" customFormat="1" x14ac:dyDescent="0.3">
      <c r="A195" s="33">
        <v>1133</v>
      </c>
      <c r="B195" s="34" t="s">
        <v>249</v>
      </c>
      <c r="C195" s="36">
        <v>39793</v>
      </c>
      <c r="D195" s="36">
        <v>2785</v>
      </c>
      <c r="E195" s="37">
        <f t="shared" si="21"/>
        <v>14288.330341113106</v>
      </c>
      <c r="F195" s="38">
        <f t="shared" si="28"/>
        <v>1.7950120493480675</v>
      </c>
      <c r="G195" s="39">
        <f t="shared" si="22"/>
        <v>-3796.9866966774289</v>
      </c>
      <c r="H195" s="39">
        <f t="shared" si="23"/>
        <v>0</v>
      </c>
      <c r="I195" s="37">
        <f t="shared" si="24"/>
        <v>-3796.9866966774289</v>
      </c>
      <c r="J195" s="40">
        <f t="shared" si="30"/>
        <v>-103.24583741739909</v>
      </c>
      <c r="K195" s="37">
        <f t="shared" si="25"/>
        <v>-3900.2325340948278</v>
      </c>
      <c r="L195" s="37">
        <f t="shared" si="26"/>
        <v>-10574607.95024664</v>
      </c>
      <c r="M195" s="37">
        <f t="shared" si="27"/>
        <v>-10862147.607454095</v>
      </c>
      <c r="N195" s="41">
        <f>'jan-mar'!M195</f>
        <v>-5326091.3435125295</v>
      </c>
      <c r="O195" s="41">
        <f t="shared" si="29"/>
        <v>-5536056.2639415655</v>
      </c>
      <c r="Q195" s="4"/>
      <c r="R195" s="4"/>
      <c r="S195" s="4"/>
      <c r="T195" s="4"/>
      <c r="U195" s="4"/>
    </row>
    <row r="196" spans="1:21" s="34" customFormat="1" x14ac:dyDescent="0.3">
      <c r="A196" s="33">
        <v>1134</v>
      </c>
      <c r="B196" s="34" t="s">
        <v>250</v>
      </c>
      <c r="C196" s="36">
        <v>70277</v>
      </c>
      <c r="D196" s="36">
        <v>3892</v>
      </c>
      <c r="E196" s="37">
        <f t="shared" si="21"/>
        <v>18056.783144912642</v>
      </c>
      <c r="F196" s="38">
        <f t="shared" si="28"/>
        <v>2.2684346276850063</v>
      </c>
      <c r="G196" s="39">
        <f t="shared" si="22"/>
        <v>-6058.058378957151</v>
      </c>
      <c r="H196" s="39">
        <f t="shared" si="23"/>
        <v>0</v>
      </c>
      <c r="I196" s="37">
        <f t="shared" si="24"/>
        <v>-6058.058378957151</v>
      </c>
      <c r="J196" s="40">
        <f t="shared" si="30"/>
        <v>-103.24583741739909</v>
      </c>
      <c r="K196" s="37">
        <f t="shared" si="25"/>
        <v>-6161.3042163745504</v>
      </c>
      <c r="L196" s="37">
        <f t="shared" si="26"/>
        <v>-23577963.210901231</v>
      </c>
      <c r="M196" s="37">
        <f t="shared" si="27"/>
        <v>-23979796.01012975</v>
      </c>
      <c r="N196" s="41">
        <f>'jan-mar'!M196</f>
        <v>-10952886.071436541</v>
      </c>
      <c r="O196" s="41">
        <f t="shared" si="29"/>
        <v>-13026909.938693209</v>
      </c>
      <c r="Q196" s="4"/>
      <c r="R196" s="4"/>
      <c r="S196" s="4"/>
      <c r="T196" s="4"/>
      <c r="U196" s="4"/>
    </row>
    <row r="197" spans="1:21" s="34" customFormat="1" x14ac:dyDescent="0.3">
      <c r="A197" s="33">
        <v>1135</v>
      </c>
      <c r="B197" s="34" t="s">
        <v>251</v>
      </c>
      <c r="C197" s="36">
        <v>52891</v>
      </c>
      <c r="D197" s="36">
        <v>4756</v>
      </c>
      <c r="E197" s="37">
        <f t="shared" si="21"/>
        <v>11120.89991589571</v>
      </c>
      <c r="F197" s="38">
        <f t="shared" si="28"/>
        <v>1.397094613020516</v>
      </c>
      <c r="G197" s="39">
        <f t="shared" si="22"/>
        <v>-1896.5284415469921</v>
      </c>
      <c r="H197" s="39">
        <f t="shared" si="23"/>
        <v>0</v>
      </c>
      <c r="I197" s="37">
        <f t="shared" si="24"/>
        <v>-1896.5284415469921</v>
      </c>
      <c r="J197" s="40">
        <f t="shared" si="30"/>
        <v>-103.24583741739909</v>
      </c>
      <c r="K197" s="37">
        <f t="shared" si="25"/>
        <v>-1999.7742789643912</v>
      </c>
      <c r="L197" s="37">
        <f t="shared" si="26"/>
        <v>-9019889.267997494</v>
      </c>
      <c r="M197" s="37">
        <f t="shared" si="27"/>
        <v>-9510926.4707546439</v>
      </c>
      <c r="N197" s="41">
        <f>'jan-mar'!M197</f>
        <v>-4201155.1273772307</v>
      </c>
      <c r="O197" s="41">
        <f t="shared" si="29"/>
        <v>-5309771.3433774132</v>
      </c>
      <c r="Q197" s="4"/>
      <c r="R197" s="4"/>
      <c r="S197" s="4"/>
      <c r="T197" s="4"/>
      <c r="U197" s="4"/>
    </row>
    <row r="198" spans="1:21" s="34" customFormat="1" x14ac:dyDescent="0.3">
      <c r="A198" s="33">
        <v>1141</v>
      </c>
      <c r="B198" s="34" t="s">
        <v>252</v>
      </c>
      <c r="C198" s="36">
        <v>22116</v>
      </c>
      <c r="D198" s="36">
        <v>3147</v>
      </c>
      <c r="E198" s="37">
        <f t="shared" si="21"/>
        <v>7027.6453765490942</v>
      </c>
      <c r="F198" s="38">
        <f t="shared" si="28"/>
        <v>0.88286789486896311</v>
      </c>
      <c r="G198" s="39">
        <f t="shared" si="22"/>
        <v>559.42428206097759</v>
      </c>
      <c r="H198" s="39">
        <f t="shared" si="23"/>
        <v>47.730159902794952</v>
      </c>
      <c r="I198" s="37">
        <f t="shared" si="24"/>
        <v>607.15444196377257</v>
      </c>
      <c r="J198" s="40">
        <f t="shared" si="30"/>
        <v>-103.24583741739909</v>
      </c>
      <c r="K198" s="37">
        <f t="shared" si="25"/>
        <v>503.90860454637345</v>
      </c>
      <c r="L198" s="37">
        <f t="shared" si="26"/>
        <v>1910715.0288599923</v>
      </c>
      <c r="M198" s="37">
        <f t="shared" si="27"/>
        <v>1585800.3785074372</v>
      </c>
      <c r="N198" s="41">
        <f>'jan-mar'!M198</f>
        <v>1128592.2233271338</v>
      </c>
      <c r="O198" s="41">
        <f t="shared" si="29"/>
        <v>457208.15518030338</v>
      </c>
      <c r="Q198" s="4"/>
      <c r="R198" s="4"/>
      <c r="S198" s="4"/>
      <c r="T198" s="4"/>
      <c r="U198" s="4"/>
    </row>
    <row r="199" spans="1:21" s="34" customFormat="1" x14ac:dyDescent="0.3">
      <c r="A199" s="33">
        <v>1142</v>
      </c>
      <c r="B199" s="34" t="s">
        <v>253</v>
      </c>
      <c r="C199" s="36">
        <v>39450</v>
      </c>
      <c r="D199" s="36">
        <v>4794</v>
      </c>
      <c r="E199" s="37">
        <f t="shared" si="21"/>
        <v>8229.0362953692111</v>
      </c>
      <c r="F199" s="38">
        <f t="shared" si="28"/>
        <v>1.0337960385901599</v>
      </c>
      <c r="G199" s="39">
        <f t="shared" si="22"/>
        <v>-161.41026923109257</v>
      </c>
      <c r="H199" s="39">
        <f t="shared" si="23"/>
        <v>0</v>
      </c>
      <c r="I199" s="37">
        <f t="shared" si="24"/>
        <v>-161.41026923109257</v>
      </c>
      <c r="J199" s="40">
        <f t="shared" si="30"/>
        <v>-103.24583741739909</v>
      </c>
      <c r="K199" s="37">
        <f t="shared" si="25"/>
        <v>-264.65610664849169</v>
      </c>
      <c r="L199" s="37">
        <f t="shared" si="26"/>
        <v>-773800.83069385774</v>
      </c>
      <c r="M199" s="37">
        <f t="shared" si="27"/>
        <v>-1268761.3752728691</v>
      </c>
      <c r="N199" s="41">
        <f>'jan-mar'!M199</f>
        <v>-1748970.664559809</v>
      </c>
      <c r="O199" s="41">
        <f t="shared" si="29"/>
        <v>480209.28928693989</v>
      </c>
      <c r="Q199" s="4"/>
      <c r="R199" s="4"/>
      <c r="S199" s="4"/>
      <c r="T199" s="4"/>
      <c r="U199" s="4"/>
    </row>
    <row r="200" spans="1:21" s="34" customFormat="1" x14ac:dyDescent="0.3">
      <c r="A200" s="33">
        <v>1144</v>
      </c>
      <c r="B200" s="34" t="s">
        <v>254</v>
      </c>
      <c r="C200" s="36">
        <v>3730</v>
      </c>
      <c r="D200" s="36">
        <v>534</v>
      </c>
      <c r="E200" s="37">
        <f t="shared" ref="E200:E263" si="31">(C200*1000)/D200</f>
        <v>6985.0187265917602</v>
      </c>
      <c r="F200" s="38">
        <f t="shared" si="28"/>
        <v>0.87751280099374718</v>
      </c>
      <c r="G200" s="39">
        <f t="shared" ref="G200:G263" si="32">(E$437-E200)*0.6</f>
        <v>585.00027203537786</v>
      </c>
      <c r="H200" s="39">
        <f t="shared" ref="H200:H263" si="33">IF(E200&gt;=E$437*0.9,0,IF(E200&lt;0.9*E$437,(E$437*0.9-E200)*0.35))</f>
        <v>62.649487387861832</v>
      </c>
      <c r="I200" s="37">
        <f t="shared" ref="I200:I263" si="34">G200+H200</f>
        <v>647.64975942323974</v>
      </c>
      <c r="J200" s="40">
        <f t="shared" si="30"/>
        <v>-103.24583741739909</v>
      </c>
      <c r="K200" s="37">
        <f t="shared" ref="K200:K263" si="35">I200+J200</f>
        <v>544.40392200584063</v>
      </c>
      <c r="L200" s="37">
        <f t="shared" ref="L200:L263" si="36">(I200*D200)</f>
        <v>345844.97153201001</v>
      </c>
      <c r="M200" s="37">
        <f t="shared" ref="M200:M263" si="37">(K200*D200)</f>
        <v>290711.69435111887</v>
      </c>
      <c r="N200" s="41">
        <f>'jan-mar'!M200</f>
        <v>203435.69736104581</v>
      </c>
      <c r="O200" s="41">
        <f t="shared" si="29"/>
        <v>87275.996990073065</v>
      </c>
      <c r="Q200" s="4"/>
      <c r="R200" s="4"/>
      <c r="S200" s="4"/>
      <c r="T200" s="4"/>
      <c r="U200" s="4"/>
    </row>
    <row r="201" spans="1:21" s="34" customFormat="1" x14ac:dyDescent="0.3">
      <c r="A201" s="33">
        <v>1145</v>
      </c>
      <c r="B201" s="34" t="s">
        <v>255</v>
      </c>
      <c r="C201" s="36">
        <v>6078</v>
      </c>
      <c r="D201" s="36">
        <v>865</v>
      </c>
      <c r="E201" s="37">
        <f t="shared" si="31"/>
        <v>7026.5895953757226</v>
      </c>
      <c r="F201" s="38">
        <f t="shared" ref="F201:F264" si="38">IF(ISNUMBER(C201),E201/E$437,"")</f>
        <v>0.88273525936275399</v>
      </c>
      <c r="G201" s="39">
        <f t="shared" si="32"/>
        <v>560.05775076500049</v>
      </c>
      <c r="H201" s="39">
        <f t="shared" si="33"/>
        <v>48.099683313474998</v>
      </c>
      <c r="I201" s="37">
        <f t="shared" si="34"/>
        <v>608.15743407847549</v>
      </c>
      <c r="J201" s="40">
        <f t="shared" si="30"/>
        <v>-103.24583741739909</v>
      </c>
      <c r="K201" s="37">
        <f t="shared" si="35"/>
        <v>504.91159666107637</v>
      </c>
      <c r="L201" s="37">
        <f t="shared" si="36"/>
        <v>526056.18047788134</v>
      </c>
      <c r="M201" s="37">
        <f t="shared" si="37"/>
        <v>436748.53111183108</v>
      </c>
      <c r="N201" s="41">
        <f>'jan-mar'!M201</f>
        <v>305662.11413345113</v>
      </c>
      <c r="O201" s="41">
        <f t="shared" ref="O201:O264" si="39">M201-N201</f>
        <v>131086.41697837994</v>
      </c>
      <c r="Q201" s="4"/>
      <c r="R201" s="4"/>
      <c r="S201" s="4"/>
      <c r="T201" s="4"/>
      <c r="U201" s="4"/>
    </row>
    <row r="202" spans="1:21" s="34" customFormat="1" x14ac:dyDescent="0.3">
      <c r="A202" s="33">
        <v>1146</v>
      </c>
      <c r="B202" s="34" t="s">
        <v>256</v>
      </c>
      <c r="C202" s="36">
        <v>75787</v>
      </c>
      <c r="D202" s="36">
        <v>10857</v>
      </c>
      <c r="E202" s="37">
        <f t="shared" si="31"/>
        <v>6980.4734272819378</v>
      </c>
      <c r="F202" s="38">
        <f t="shared" si="38"/>
        <v>0.87694178486840269</v>
      </c>
      <c r="G202" s="39">
        <f t="shared" si="32"/>
        <v>587.72745162127137</v>
      </c>
      <c r="H202" s="39">
        <f t="shared" si="33"/>
        <v>64.240342146299682</v>
      </c>
      <c r="I202" s="37">
        <f t="shared" si="34"/>
        <v>651.96779376757104</v>
      </c>
      <c r="J202" s="40">
        <f t="shared" ref="J202:J265" si="40">I$439</f>
        <v>-103.24583741739909</v>
      </c>
      <c r="K202" s="37">
        <f t="shared" si="35"/>
        <v>548.72195635017192</v>
      </c>
      <c r="L202" s="37">
        <f t="shared" si="36"/>
        <v>7078414.336934519</v>
      </c>
      <c r="M202" s="37">
        <f t="shared" si="37"/>
        <v>5957474.2800938161</v>
      </c>
      <c r="N202" s="41">
        <f>'jan-mar'!M202</f>
        <v>4241984.4873574413</v>
      </c>
      <c r="O202" s="41">
        <f t="shared" si="39"/>
        <v>1715489.7927363748</v>
      </c>
      <c r="Q202" s="4"/>
      <c r="R202" s="4"/>
      <c r="S202" s="4"/>
      <c r="T202" s="4"/>
      <c r="U202" s="4"/>
    </row>
    <row r="203" spans="1:21" s="34" customFormat="1" x14ac:dyDescent="0.3">
      <c r="A203" s="33">
        <v>1149</v>
      </c>
      <c r="B203" s="34" t="s">
        <v>257</v>
      </c>
      <c r="C203" s="36">
        <v>290829</v>
      </c>
      <c r="D203" s="36">
        <v>42062</v>
      </c>
      <c r="E203" s="37">
        <f t="shared" si="31"/>
        <v>6914.2931862488704</v>
      </c>
      <c r="F203" s="38">
        <f t="shared" si="38"/>
        <v>0.86862770426926528</v>
      </c>
      <c r="G203" s="39">
        <f t="shared" si="32"/>
        <v>627.43559624111185</v>
      </c>
      <c r="H203" s="39">
        <f t="shared" si="33"/>
        <v>87.403426507873291</v>
      </c>
      <c r="I203" s="37">
        <f t="shared" si="34"/>
        <v>714.83902274898514</v>
      </c>
      <c r="J203" s="40">
        <f t="shared" si="40"/>
        <v>-103.24583741739909</v>
      </c>
      <c r="K203" s="37">
        <f t="shared" si="35"/>
        <v>611.59318533158603</v>
      </c>
      <c r="L203" s="37">
        <f t="shared" si="36"/>
        <v>30067558.974867813</v>
      </c>
      <c r="M203" s="37">
        <f t="shared" si="37"/>
        <v>25724832.56141717</v>
      </c>
      <c r="N203" s="41">
        <f>'jan-mar'!M203</f>
        <v>19552974.91086201</v>
      </c>
      <c r="O203" s="41">
        <f t="shared" si="39"/>
        <v>6171857.6505551599</v>
      </c>
      <c r="Q203" s="4"/>
      <c r="R203" s="4"/>
      <c r="S203" s="4"/>
      <c r="T203" s="4"/>
      <c r="U203" s="4"/>
    </row>
    <row r="204" spans="1:21" s="34" customFormat="1" x14ac:dyDescent="0.3">
      <c r="A204" s="33">
        <v>1151</v>
      </c>
      <c r="B204" s="34" t="s">
        <v>258</v>
      </c>
      <c r="C204" s="36">
        <v>1766</v>
      </c>
      <c r="D204" s="36">
        <v>206</v>
      </c>
      <c r="E204" s="37">
        <f t="shared" si="31"/>
        <v>8572.8155339805817</v>
      </c>
      <c r="F204" s="38">
        <f t="shared" si="38"/>
        <v>1.0769842810853318</v>
      </c>
      <c r="G204" s="39">
        <f t="shared" si="32"/>
        <v>-367.67781239791492</v>
      </c>
      <c r="H204" s="39">
        <f t="shared" si="33"/>
        <v>0</v>
      </c>
      <c r="I204" s="37">
        <f t="shared" si="34"/>
        <v>-367.67781239791492</v>
      </c>
      <c r="J204" s="40">
        <f t="shared" si="40"/>
        <v>-103.24583741739909</v>
      </c>
      <c r="K204" s="37">
        <f t="shared" si="35"/>
        <v>-470.92364981531398</v>
      </c>
      <c r="L204" s="37">
        <f t="shared" si="36"/>
        <v>-75741.629353970478</v>
      </c>
      <c r="M204" s="37">
        <f t="shared" si="37"/>
        <v>-97010.271861954679</v>
      </c>
      <c r="N204" s="41">
        <f>'jan-mar'!M204</f>
        <v>-70978.964726600097</v>
      </c>
      <c r="O204" s="41">
        <f t="shared" si="39"/>
        <v>-26031.307135354582</v>
      </c>
      <c r="Q204" s="4"/>
      <c r="R204" s="4"/>
      <c r="S204" s="4"/>
      <c r="T204" s="4"/>
      <c r="U204" s="4"/>
    </row>
    <row r="205" spans="1:21" s="34" customFormat="1" x14ac:dyDescent="0.3">
      <c r="A205" s="33">
        <v>1160</v>
      </c>
      <c r="B205" s="34" t="s">
        <v>259</v>
      </c>
      <c r="C205" s="36">
        <v>54744</v>
      </c>
      <c r="D205" s="36">
        <v>8765</v>
      </c>
      <c r="E205" s="37">
        <f t="shared" si="31"/>
        <v>6245.7501426126637</v>
      </c>
      <c r="F205" s="38">
        <f t="shared" si="38"/>
        <v>0.78464008708898281</v>
      </c>
      <c r="G205" s="39">
        <f t="shared" si="32"/>
        <v>1028.5614224228359</v>
      </c>
      <c r="H205" s="39">
        <f t="shared" si="33"/>
        <v>321.39349178054562</v>
      </c>
      <c r="I205" s="37">
        <f t="shared" si="34"/>
        <v>1349.9549142033816</v>
      </c>
      <c r="J205" s="40">
        <f t="shared" si="40"/>
        <v>-103.24583741739909</v>
      </c>
      <c r="K205" s="37">
        <f t="shared" si="35"/>
        <v>1246.7090767859825</v>
      </c>
      <c r="L205" s="37">
        <f t="shared" si="36"/>
        <v>11832354.82299264</v>
      </c>
      <c r="M205" s="37">
        <f t="shared" si="37"/>
        <v>10927405.058029136</v>
      </c>
      <c r="N205" s="41">
        <f>'jan-mar'!M205</f>
        <v>10198194.826534769</v>
      </c>
      <c r="O205" s="41">
        <f t="shared" si="39"/>
        <v>729210.23149436712</v>
      </c>
      <c r="Q205" s="4"/>
      <c r="R205" s="4"/>
      <c r="S205" s="4"/>
      <c r="T205" s="4"/>
      <c r="U205" s="4"/>
    </row>
    <row r="206" spans="1:21" s="34" customFormat="1" x14ac:dyDescent="0.3">
      <c r="A206" s="33">
        <v>1201</v>
      </c>
      <c r="B206" s="34" t="s">
        <v>260</v>
      </c>
      <c r="C206" s="36">
        <v>2366997</v>
      </c>
      <c r="D206" s="36">
        <v>275112</v>
      </c>
      <c r="E206" s="37">
        <f t="shared" si="31"/>
        <v>8603.7577423013172</v>
      </c>
      <c r="F206" s="38">
        <f t="shared" si="38"/>
        <v>1.0808714838195339</v>
      </c>
      <c r="G206" s="39">
        <f t="shared" si="32"/>
        <v>-386.24313739035625</v>
      </c>
      <c r="H206" s="39">
        <f t="shared" si="33"/>
        <v>0</v>
      </c>
      <c r="I206" s="37">
        <f t="shared" si="34"/>
        <v>-386.24313739035625</v>
      </c>
      <c r="J206" s="40">
        <f t="shared" si="40"/>
        <v>-103.24583741739909</v>
      </c>
      <c r="K206" s="37">
        <f t="shared" si="35"/>
        <v>-489.48897480775531</v>
      </c>
      <c r="L206" s="37">
        <f t="shared" si="36"/>
        <v>-106260122.0137357</v>
      </c>
      <c r="M206" s="37">
        <f t="shared" si="37"/>
        <v>-134664290.83731118</v>
      </c>
      <c r="N206" s="41">
        <f>'jan-mar'!M206</f>
        <v>-133352938.5624487</v>
      </c>
      <c r="O206" s="41">
        <f t="shared" si="39"/>
        <v>-1311352.2748624831</v>
      </c>
      <c r="Q206" s="4"/>
      <c r="R206" s="4"/>
      <c r="S206" s="4"/>
      <c r="T206" s="4"/>
      <c r="U206" s="4"/>
    </row>
    <row r="207" spans="1:21" s="34" customFormat="1" x14ac:dyDescent="0.3">
      <c r="A207" s="33">
        <v>1211</v>
      </c>
      <c r="B207" s="34" t="s">
        <v>261</v>
      </c>
      <c r="C207" s="36">
        <v>29335</v>
      </c>
      <c r="D207" s="36">
        <v>4103</v>
      </c>
      <c r="E207" s="37">
        <f t="shared" si="31"/>
        <v>7149.6466000487444</v>
      </c>
      <c r="F207" s="38">
        <f t="shared" si="38"/>
        <v>0.89819464481027345</v>
      </c>
      <c r="G207" s="39">
        <f t="shared" si="32"/>
        <v>486.22354796118742</v>
      </c>
      <c r="H207" s="39">
        <f t="shared" si="33"/>
        <v>5.0297316779173791</v>
      </c>
      <c r="I207" s="37">
        <f t="shared" si="34"/>
        <v>491.25327963910479</v>
      </c>
      <c r="J207" s="40">
        <f t="shared" si="40"/>
        <v>-103.24583741739909</v>
      </c>
      <c r="K207" s="37">
        <f t="shared" si="35"/>
        <v>388.00744222170567</v>
      </c>
      <c r="L207" s="37">
        <f t="shared" si="36"/>
        <v>2015612.206359247</v>
      </c>
      <c r="M207" s="37">
        <f t="shared" si="37"/>
        <v>1591994.5354356584</v>
      </c>
      <c r="N207" s="41">
        <f>'jan-mar'!M207</f>
        <v>2155879.2439557505</v>
      </c>
      <c r="O207" s="41">
        <f t="shared" si="39"/>
        <v>-563884.70852009207</v>
      </c>
      <c r="Q207" s="4"/>
      <c r="R207" s="4"/>
      <c r="S207" s="4"/>
      <c r="T207" s="4"/>
      <c r="U207" s="4"/>
    </row>
    <row r="208" spans="1:21" s="34" customFormat="1" x14ac:dyDescent="0.3">
      <c r="A208" s="33">
        <v>1216</v>
      </c>
      <c r="B208" s="34" t="s">
        <v>262</v>
      </c>
      <c r="C208" s="36">
        <v>36448</v>
      </c>
      <c r="D208" s="36">
        <v>5509</v>
      </c>
      <c r="E208" s="37">
        <f t="shared" si="31"/>
        <v>6616.0827736431293</v>
      </c>
      <c r="F208" s="38">
        <f t="shared" si="38"/>
        <v>0.83116417486526462</v>
      </c>
      <c r="G208" s="39">
        <f t="shared" si="32"/>
        <v>806.36184380455654</v>
      </c>
      <c r="H208" s="39">
        <f t="shared" si="33"/>
        <v>191.77707091988268</v>
      </c>
      <c r="I208" s="37">
        <f t="shared" si="34"/>
        <v>998.13891472443925</v>
      </c>
      <c r="J208" s="40">
        <f t="shared" si="40"/>
        <v>-103.24583741739909</v>
      </c>
      <c r="K208" s="37">
        <f t="shared" si="35"/>
        <v>894.89307730704013</v>
      </c>
      <c r="L208" s="37">
        <f t="shared" si="36"/>
        <v>5498747.2812169362</v>
      </c>
      <c r="M208" s="37">
        <f t="shared" si="37"/>
        <v>4929965.9628844839</v>
      </c>
      <c r="N208" s="41">
        <f>'jan-mar'!M208</f>
        <v>4308463.3085430721</v>
      </c>
      <c r="O208" s="41">
        <f t="shared" si="39"/>
        <v>621502.65434141178</v>
      </c>
      <c r="Q208" s="4"/>
      <c r="R208" s="4"/>
      <c r="S208" s="4"/>
      <c r="T208" s="4"/>
      <c r="U208" s="4"/>
    </row>
    <row r="209" spans="1:21" s="34" customFormat="1" x14ac:dyDescent="0.3">
      <c r="A209" s="33">
        <v>1219</v>
      </c>
      <c r="B209" s="34" t="s">
        <v>263</v>
      </c>
      <c r="C209" s="36">
        <v>89186</v>
      </c>
      <c r="D209" s="36">
        <v>11761</v>
      </c>
      <c r="E209" s="37">
        <f t="shared" si="31"/>
        <v>7583.1987075928919</v>
      </c>
      <c r="F209" s="38">
        <f t="shared" si="38"/>
        <v>0.95266085874030271</v>
      </c>
      <c r="G209" s="39">
        <f t="shared" si="32"/>
        <v>226.09228343469894</v>
      </c>
      <c r="H209" s="39">
        <f t="shared" si="33"/>
        <v>0</v>
      </c>
      <c r="I209" s="37">
        <f t="shared" si="34"/>
        <v>226.09228343469894</v>
      </c>
      <c r="J209" s="40">
        <f t="shared" si="40"/>
        <v>-103.24583741739909</v>
      </c>
      <c r="K209" s="37">
        <f t="shared" si="35"/>
        <v>122.84644601729985</v>
      </c>
      <c r="L209" s="37">
        <f t="shared" si="36"/>
        <v>2659071.3454754944</v>
      </c>
      <c r="M209" s="37">
        <f t="shared" si="37"/>
        <v>1444797.0516094635</v>
      </c>
      <c r="N209" s="41">
        <f>'jan-mar'!M209</f>
        <v>221691.24199250661</v>
      </c>
      <c r="O209" s="41">
        <f t="shared" si="39"/>
        <v>1223105.8096169569</v>
      </c>
      <c r="Q209" s="4"/>
      <c r="R209" s="4"/>
      <c r="S209" s="4"/>
      <c r="T209" s="4"/>
      <c r="U209" s="4"/>
    </row>
    <row r="210" spans="1:21" s="34" customFormat="1" x14ac:dyDescent="0.3">
      <c r="A210" s="33">
        <v>1221</v>
      </c>
      <c r="B210" s="34" t="s">
        <v>264</v>
      </c>
      <c r="C210" s="36">
        <v>146976</v>
      </c>
      <c r="D210" s="36">
        <v>18685</v>
      </c>
      <c r="E210" s="37">
        <f t="shared" si="31"/>
        <v>7865.9887610382657</v>
      </c>
      <c r="F210" s="38">
        <f t="shared" si="38"/>
        <v>0.9881871617618414</v>
      </c>
      <c r="G210" s="39">
        <f t="shared" si="32"/>
        <v>56.41825136747466</v>
      </c>
      <c r="H210" s="39">
        <f t="shared" si="33"/>
        <v>0</v>
      </c>
      <c r="I210" s="37">
        <f t="shared" si="34"/>
        <v>56.41825136747466</v>
      </c>
      <c r="J210" s="40">
        <f t="shared" si="40"/>
        <v>-103.24583741739909</v>
      </c>
      <c r="K210" s="37">
        <f t="shared" si="35"/>
        <v>-46.827586049924427</v>
      </c>
      <c r="L210" s="37">
        <f t="shared" si="36"/>
        <v>1054175.0268012639</v>
      </c>
      <c r="M210" s="37">
        <f t="shared" si="37"/>
        <v>-874973.44534283795</v>
      </c>
      <c r="N210" s="41">
        <f>'jan-mar'!M210</f>
        <v>-2726887.164643317</v>
      </c>
      <c r="O210" s="41">
        <f t="shared" si="39"/>
        <v>1851913.7193004792</v>
      </c>
      <c r="Q210" s="4"/>
      <c r="R210" s="4"/>
      <c r="S210" s="4"/>
      <c r="T210" s="4"/>
      <c r="U210" s="4"/>
    </row>
    <row r="211" spans="1:21" s="34" customFormat="1" x14ac:dyDescent="0.3">
      <c r="A211" s="33">
        <v>1222</v>
      </c>
      <c r="B211" s="34" t="s">
        <v>265</v>
      </c>
      <c r="C211" s="36">
        <v>23775</v>
      </c>
      <c r="D211" s="36">
        <v>3093</v>
      </c>
      <c r="E211" s="37">
        <f t="shared" si="31"/>
        <v>7686.7119301648881</v>
      </c>
      <c r="F211" s="38">
        <f t="shared" si="38"/>
        <v>0.96566500109617626</v>
      </c>
      <c r="G211" s="39">
        <f t="shared" si="32"/>
        <v>163.98434989150118</v>
      </c>
      <c r="H211" s="39">
        <f t="shared" si="33"/>
        <v>0</v>
      </c>
      <c r="I211" s="37">
        <f t="shared" si="34"/>
        <v>163.98434989150118</v>
      </c>
      <c r="J211" s="40">
        <f t="shared" si="40"/>
        <v>-103.24583741739909</v>
      </c>
      <c r="K211" s="37">
        <f t="shared" si="35"/>
        <v>60.738512474102095</v>
      </c>
      <c r="L211" s="37">
        <f t="shared" si="36"/>
        <v>507203.59421441314</v>
      </c>
      <c r="M211" s="37">
        <f t="shared" si="37"/>
        <v>187864.21908239779</v>
      </c>
      <c r="N211" s="41">
        <f>'jan-mar'!M211</f>
        <v>-88090.960676573537</v>
      </c>
      <c r="O211" s="41">
        <f t="shared" si="39"/>
        <v>275955.17975897132</v>
      </c>
      <c r="Q211" s="4"/>
      <c r="R211" s="4"/>
      <c r="S211" s="4"/>
      <c r="T211" s="4"/>
      <c r="U211" s="4"/>
    </row>
    <row r="212" spans="1:21" s="34" customFormat="1" x14ac:dyDescent="0.3">
      <c r="A212" s="33">
        <v>1223</v>
      </c>
      <c r="B212" s="34" t="s">
        <v>266</v>
      </c>
      <c r="C212" s="36">
        <v>20255</v>
      </c>
      <c r="D212" s="36">
        <v>2782</v>
      </c>
      <c r="E212" s="37">
        <f t="shared" si="31"/>
        <v>7280.7332854061824</v>
      </c>
      <c r="F212" s="38">
        <f t="shared" si="38"/>
        <v>0.91466278168198645</v>
      </c>
      <c r="G212" s="39">
        <f t="shared" si="32"/>
        <v>407.57153674672463</v>
      </c>
      <c r="H212" s="39">
        <f t="shared" si="33"/>
        <v>0</v>
      </c>
      <c r="I212" s="37">
        <f t="shared" si="34"/>
        <v>407.57153674672463</v>
      </c>
      <c r="J212" s="40">
        <f t="shared" si="40"/>
        <v>-103.24583741739909</v>
      </c>
      <c r="K212" s="37">
        <f t="shared" si="35"/>
        <v>304.32569932932552</v>
      </c>
      <c r="L212" s="37">
        <f t="shared" si="36"/>
        <v>1133864.0152293879</v>
      </c>
      <c r="M212" s="37">
        <f t="shared" si="37"/>
        <v>846634.09553418355</v>
      </c>
      <c r="N212" s="41">
        <f>'jan-mar'!M212</f>
        <v>619515.14626504213</v>
      </c>
      <c r="O212" s="41">
        <f t="shared" si="39"/>
        <v>227118.94926914142</v>
      </c>
      <c r="Q212" s="4"/>
      <c r="R212" s="4"/>
      <c r="S212" s="4"/>
      <c r="T212" s="4"/>
      <c r="U212" s="4"/>
    </row>
    <row r="213" spans="1:21" s="34" customFormat="1" x14ac:dyDescent="0.3">
      <c r="A213" s="33">
        <v>1224</v>
      </c>
      <c r="B213" s="34" t="s">
        <v>267</v>
      </c>
      <c r="C213" s="36">
        <v>113835</v>
      </c>
      <c r="D213" s="36">
        <v>13234</v>
      </c>
      <c r="E213" s="37">
        <f t="shared" si="31"/>
        <v>8601.7077225328703</v>
      </c>
      <c r="F213" s="38">
        <f t="shared" si="38"/>
        <v>1.0806139442681719</v>
      </c>
      <c r="G213" s="39">
        <f t="shared" si="32"/>
        <v>-385.01312552928812</v>
      </c>
      <c r="H213" s="39">
        <f t="shared" si="33"/>
        <v>0</v>
      </c>
      <c r="I213" s="37">
        <f t="shared" si="34"/>
        <v>-385.01312552928812</v>
      </c>
      <c r="J213" s="40">
        <f t="shared" si="40"/>
        <v>-103.24583741739909</v>
      </c>
      <c r="K213" s="37">
        <f t="shared" si="35"/>
        <v>-488.25896294668723</v>
      </c>
      <c r="L213" s="37">
        <f t="shared" si="36"/>
        <v>-5095263.7032545991</v>
      </c>
      <c r="M213" s="37">
        <f t="shared" si="37"/>
        <v>-6461619.1156364586</v>
      </c>
      <c r="N213" s="41">
        <f>'jan-mar'!M213</f>
        <v>-75895.238795272075</v>
      </c>
      <c r="O213" s="41">
        <f t="shared" si="39"/>
        <v>-6385723.8768411865</v>
      </c>
      <c r="Q213" s="4"/>
      <c r="R213" s="4"/>
      <c r="S213" s="4"/>
      <c r="T213" s="4"/>
      <c r="U213" s="4"/>
    </row>
    <row r="214" spans="1:21" s="34" customFormat="1" x14ac:dyDescent="0.3">
      <c r="A214" s="33">
        <v>1227</v>
      </c>
      <c r="B214" s="34" t="s">
        <v>268</v>
      </c>
      <c r="C214" s="36">
        <v>9724</v>
      </c>
      <c r="D214" s="36">
        <v>1100</v>
      </c>
      <c r="E214" s="37">
        <f t="shared" si="31"/>
        <v>8840</v>
      </c>
      <c r="F214" s="38">
        <f t="shared" si="38"/>
        <v>1.1105500878978669</v>
      </c>
      <c r="G214" s="39">
        <f t="shared" si="32"/>
        <v>-527.9884920095659</v>
      </c>
      <c r="H214" s="39">
        <f t="shared" si="33"/>
        <v>0</v>
      </c>
      <c r="I214" s="37">
        <f t="shared" si="34"/>
        <v>-527.9884920095659</v>
      </c>
      <c r="J214" s="40">
        <f t="shared" si="40"/>
        <v>-103.24583741739909</v>
      </c>
      <c r="K214" s="37">
        <f t="shared" si="35"/>
        <v>-631.23432942696502</v>
      </c>
      <c r="L214" s="37">
        <f t="shared" si="36"/>
        <v>-580787.34121052246</v>
      </c>
      <c r="M214" s="37">
        <f t="shared" si="37"/>
        <v>-694357.76236966148</v>
      </c>
      <c r="N214" s="41">
        <f>'jan-mar'!M214</f>
        <v>114087.08155698991</v>
      </c>
      <c r="O214" s="41">
        <f t="shared" si="39"/>
        <v>-808444.8439266514</v>
      </c>
      <c r="Q214" s="4"/>
      <c r="R214" s="4"/>
      <c r="S214" s="4"/>
      <c r="T214" s="4"/>
      <c r="U214" s="4"/>
    </row>
    <row r="215" spans="1:21" s="34" customFormat="1" x14ac:dyDescent="0.3">
      <c r="A215" s="33">
        <v>1228</v>
      </c>
      <c r="B215" s="34" t="s">
        <v>269</v>
      </c>
      <c r="C215" s="36">
        <v>68870</v>
      </c>
      <c r="D215" s="36">
        <v>6952</v>
      </c>
      <c r="E215" s="37">
        <f t="shared" si="31"/>
        <v>9906.50172612198</v>
      </c>
      <c r="F215" s="38">
        <f t="shared" si="38"/>
        <v>1.244532393971169</v>
      </c>
      <c r="G215" s="39">
        <f t="shared" si="32"/>
        <v>-1167.8895276827539</v>
      </c>
      <c r="H215" s="39">
        <f t="shared" si="33"/>
        <v>0</v>
      </c>
      <c r="I215" s="37">
        <f t="shared" si="34"/>
        <v>-1167.8895276827539</v>
      </c>
      <c r="J215" s="40">
        <f t="shared" si="40"/>
        <v>-103.24583741739909</v>
      </c>
      <c r="K215" s="37">
        <f t="shared" si="35"/>
        <v>-1271.135365100153</v>
      </c>
      <c r="L215" s="37">
        <f t="shared" si="36"/>
        <v>-8119167.9964505052</v>
      </c>
      <c r="M215" s="37">
        <f t="shared" si="37"/>
        <v>-8836933.0581762642</v>
      </c>
      <c r="N215" s="41">
        <f>'jan-mar'!M215</f>
        <v>-4721905.6445598267</v>
      </c>
      <c r="O215" s="41">
        <f t="shared" si="39"/>
        <v>-4115027.4136164375</v>
      </c>
      <c r="Q215" s="4"/>
      <c r="R215" s="4"/>
      <c r="S215" s="4"/>
      <c r="T215" s="4"/>
      <c r="U215" s="4"/>
    </row>
    <row r="216" spans="1:21" s="34" customFormat="1" x14ac:dyDescent="0.3">
      <c r="A216" s="33">
        <v>1231</v>
      </c>
      <c r="B216" s="34" t="s">
        <v>270</v>
      </c>
      <c r="C216" s="36">
        <v>26932</v>
      </c>
      <c r="D216" s="36">
        <v>3411</v>
      </c>
      <c r="E216" s="37">
        <f t="shared" si="31"/>
        <v>7895.6317795367931</v>
      </c>
      <c r="F216" s="38">
        <f t="shared" si="38"/>
        <v>0.99191115008753128</v>
      </c>
      <c r="G216" s="39">
        <f t="shared" si="32"/>
        <v>38.632440268358188</v>
      </c>
      <c r="H216" s="39">
        <f t="shared" si="33"/>
        <v>0</v>
      </c>
      <c r="I216" s="37">
        <f t="shared" si="34"/>
        <v>38.632440268358188</v>
      </c>
      <c r="J216" s="40">
        <f t="shared" si="40"/>
        <v>-103.24583741739909</v>
      </c>
      <c r="K216" s="37">
        <f t="shared" si="35"/>
        <v>-64.613397149040907</v>
      </c>
      <c r="L216" s="37">
        <f t="shared" si="36"/>
        <v>131775.25375536978</v>
      </c>
      <c r="M216" s="37">
        <f t="shared" si="37"/>
        <v>-220396.29767537853</v>
      </c>
      <c r="N216" s="41">
        <f>'jan-mar'!M216</f>
        <v>743221.12290081102</v>
      </c>
      <c r="O216" s="41">
        <f t="shared" si="39"/>
        <v>-963617.42057618953</v>
      </c>
      <c r="Q216" s="4"/>
      <c r="R216" s="4"/>
      <c r="S216" s="4"/>
      <c r="T216" s="4"/>
      <c r="U216" s="4"/>
    </row>
    <row r="217" spans="1:21" s="34" customFormat="1" x14ac:dyDescent="0.3">
      <c r="A217" s="33">
        <v>1232</v>
      </c>
      <c r="B217" s="34" t="s">
        <v>271</v>
      </c>
      <c r="C217" s="36">
        <v>31873</v>
      </c>
      <c r="D217" s="36">
        <v>950</v>
      </c>
      <c r="E217" s="37">
        <f t="shared" si="31"/>
        <v>33550.526315789473</v>
      </c>
      <c r="F217" s="38">
        <f t="shared" si="38"/>
        <v>4.2148800847307344</v>
      </c>
      <c r="G217" s="39">
        <f t="shared" si="32"/>
        <v>-15354.304281483248</v>
      </c>
      <c r="H217" s="39">
        <f t="shared" si="33"/>
        <v>0</v>
      </c>
      <c r="I217" s="37">
        <f t="shared" si="34"/>
        <v>-15354.304281483248</v>
      </c>
      <c r="J217" s="40">
        <f t="shared" si="40"/>
        <v>-103.24583741739909</v>
      </c>
      <c r="K217" s="37">
        <f t="shared" si="35"/>
        <v>-15457.550118900646</v>
      </c>
      <c r="L217" s="37">
        <f t="shared" si="36"/>
        <v>-14586589.067409085</v>
      </c>
      <c r="M217" s="37">
        <f t="shared" si="37"/>
        <v>-14684672.612955615</v>
      </c>
      <c r="N217" s="41">
        <f>'jan-mar'!M217</f>
        <v>-7432588.4295644173</v>
      </c>
      <c r="O217" s="41">
        <f t="shared" si="39"/>
        <v>-7252084.1833911976</v>
      </c>
      <c r="Q217" s="4"/>
      <c r="R217" s="4"/>
      <c r="S217" s="4"/>
      <c r="T217" s="4"/>
      <c r="U217" s="4"/>
    </row>
    <row r="218" spans="1:21" s="34" customFormat="1" x14ac:dyDescent="0.3">
      <c r="A218" s="33">
        <v>1233</v>
      </c>
      <c r="B218" s="34" t="s">
        <v>272</v>
      </c>
      <c r="C218" s="36">
        <v>16513</v>
      </c>
      <c r="D218" s="36">
        <v>1107</v>
      </c>
      <c r="E218" s="37">
        <f t="shared" si="31"/>
        <v>14916.892502258355</v>
      </c>
      <c r="F218" s="38">
        <f t="shared" si="38"/>
        <v>1.8739769546997791</v>
      </c>
      <c r="G218" s="39">
        <f t="shared" si="32"/>
        <v>-4174.1239933645793</v>
      </c>
      <c r="H218" s="39">
        <f t="shared" si="33"/>
        <v>0</v>
      </c>
      <c r="I218" s="37">
        <f t="shared" si="34"/>
        <v>-4174.1239933645793</v>
      </c>
      <c r="J218" s="40">
        <f t="shared" si="40"/>
        <v>-103.24583741739909</v>
      </c>
      <c r="K218" s="37">
        <f t="shared" si="35"/>
        <v>-4277.3698307819786</v>
      </c>
      <c r="L218" s="37">
        <f t="shared" si="36"/>
        <v>-4620755.2606545892</v>
      </c>
      <c r="M218" s="37">
        <f t="shared" si="37"/>
        <v>-4735048.4026756501</v>
      </c>
      <c r="N218" s="41">
        <f>'jan-mar'!M218</f>
        <v>-1965594.7279240107</v>
      </c>
      <c r="O218" s="41">
        <f t="shared" si="39"/>
        <v>-2769453.6747516394</v>
      </c>
      <c r="Q218" s="4"/>
      <c r="R218" s="4"/>
      <c r="S218" s="4"/>
      <c r="T218" s="4"/>
      <c r="U218" s="4"/>
    </row>
    <row r="219" spans="1:21" s="34" customFormat="1" x14ac:dyDescent="0.3">
      <c r="A219" s="33">
        <v>1234</v>
      </c>
      <c r="B219" s="34" t="s">
        <v>273</v>
      </c>
      <c r="C219" s="36">
        <v>5843</v>
      </c>
      <c r="D219" s="36">
        <v>921</v>
      </c>
      <c r="E219" s="37">
        <f t="shared" si="31"/>
        <v>6344.1910966340938</v>
      </c>
      <c r="F219" s="38">
        <f t="shared" si="38"/>
        <v>0.79700701131310603</v>
      </c>
      <c r="G219" s="39">
        <f t="shared" si="32"/>
        <v>969.49685000997772</v>
      </c>
      <c r="H219" s="39">
        <f t="shared" si="33"/>
        <v>286.93915787304508</v>
      </c>
      <c r="I219" s="37">
        <f t="shared" si="34"/>
        <v>1256.4360078830227</v>
      </c>
      <c r="J219" s="40">
        <f t="shared" si="40"/>
        <v>-103.24583741739909</v>
      </c>
      <c r="K219" s="37">
        <f t="shared" si="35"/>
        <v>1153.1901704656236</v>
      </c>
      <c r="L219" s="37">
        <f t="shared" si="36"/>
        <v>1157177.563260264</v>
      </c>
      <c r="M219" s="37">
        <f t="shared" si="37"/>
        <v>1062088.1469988395</v>
      </c>
      <c r="N219" s="41">
        <f>'jan-mar'!M219</f>
        <v>911641.62410023075</v>
      </c>
      <c r="O219" s="41">
        <f t="shared" si="39"/>
        <v>150446.5228986087</v>
      </c>
      <c r="Q219" s="4"/>
      <c r="R219" s="4"/>
      <c r="S219" s="4"/>
      <c r="T219" s="4"/>
      <c r="U219" s="4"/>
    </row>
    <row r="220" spans="1:21" s="34" customFormat="1" x14ac:dyDescent="0.3">
      <c r="A220" s="33">
        <v>1235</v>
      </c>
      <c r="B220" s="34" t="s">
        <v>274</v>
      </c>
      <c r="C220" s="36">
        <v>108104</v>
      </c>
      <c r="D220" s="36">
        <v>14347</v>
      </c>
      <c r="E220" s="37">
        <f t="shared" si="31"/>
        <v>7534.9550428661041</v>
      </c>
      <c r="F220" s="38">
        <f t="shared" si="38"/>
        <v>0.94660011144360034</v>
      </c>
      <c r="G220" s="39">
        <f t="shared" si="32"/>
        <v>255.0384822707716</v>
      </c>
      <c r="H220" s="39">
        <f t="shared" si="33"/>
        <v>0</v>
      </c>
      <c r="I220" s="37">
        <f t="shared" si="34"/>
        <v>255.0384822707716</v>
      </c>
      <c r="J220" s="40">
        <f t="shared" si="40"/>
        <v>-103.24583741739909</v>
      </c>
      <c r="K220" s="37">
        <f t="shared" si="35"/>
        <v>151.79264485337251</v>
      </c>
      <c r="L220" s="37">
        <f t="shared" si="36"/>
        <v>3659037.1051387601</v>
      </c>
      <c r="M220" s="37">
        <f t="shared" si="37"/>
        <v>2177769.0757113355</v>
      </c>
      <c r="N220" s="41">
        <f>'jan-mar'!M220</f>
        <v>3942497.0537255784</v>
      </c>
      <c r="O220" s="41">
        <f t="shared" si="39"/>
        <v>-1764727.9780142428</v>
      </c>
      <c r="Q220" s="4"/>
      <c r="R220" s="4"/>
      <c r="S220" s="4"/>
      <c r="T220" s="4"/>
      <c r="U220" s="4"/>
    </row>
    <row r="221" spans="1:21" s="34" customFormat="1" x14ac:dyDescent="0.3">
      <c r="A221" s="33">
        <v>1238</v>
      </c>
      <c r="B221" s="34" t="s">
        <v>275</v>
      </c>
      <c r="C221" s="36">
        <v>60122</v>
      </c>
      <c r="D221" s="36">
        <v>8539</v>
      </c>
      <c r="E221" s="37">
        <f t="shared" si="31"/>
        <v>7040.8712964047309</v>
      </c>
      <c r="F221" s="38">
        <f t="shared" si="38"/>
        <v>0.8845294385859549</v>
      </c>
      <c r="G221" s="39">
        <f t="shared" si="32"/>
        <v>551.48873014759556</v>
      </c>
      <c r="H221" s="39">
        <f t="shared" si="33"/>
        <v>43.101087953322121</v>
      </c>
      <c r="I221" s="37">
        <f t="shared" si="34"/>
        <v>594.58981810091768</v>
      </c>
      <c r="J221" s="40">
        <f t="shared" si="40"/>
        <v>-103.24583741739909</v>
      </c>
      <c r="K221" s="37">
        <f t="shared" si="35"/>
        <v>491.34398068351857</v>
      </c>
      <c r="L221" s="37">
        <f t="shared" si="36"/>
        <v>5077202.456763736</v>
      </c>
      <c r="M221" s="37">
        <f t="shared" si="37"/>
        <v>4195586.251056565</v>
      </c>
      <c r="N221" s="41">
        <f>'jan-mar'!M221</f>
        <v>4563481.0295242919</v>
      </c>
      <c r="O221" s="41">
        <f t="shared" si="39"/>
        <v>-367894.77846772689</v>
      </c>
      <c r="Q221" s="4"/>
      <c r="R221" s="4"/>
      <c r="S221" s="4"/>
      <c r="T221" s="4"/>
      <c r="U221" s="4"/>
    </row>
    <row r="222" spans="1:21" s="34" customFormat="1" x14ac:dyDescent="0.3">
      <c r="A222" s="33">
        <v>1241</v>
      </c>
      <c r="B222" s="34" t="s">
        <v>276</v>
      </c>
      <c r="C222" s="36">
        <v>28429</v>
      </c>
      <c r="D222" s="36">
        <v>3838</v>
      </c>
      <c r="E222" s="37">
        <f t="shared" si="31"/>
        <v>7407.2433559145384</v>
      </c>
      <c r="F222" s="38">
        <f t="shared" si="38"/>
        <v>0.93055596832486209</v>
      </c>
      <c r="G222" s="39">
        <f t="shared" si="32"/>
        <v>331.66549444171102</v>
      </c>
      <c r="H222" s="39">
        <f t="shared" si="33"/>
        <v>0</v>
      </c>
      <c r="I222" s="37">
        <f t="shared" si="34"/>
        <v>331.66549444171102</v>
      </c>
      <c r="J222" s="40">
        <f t="shared" si="40"/>
        <v>-103.24583741739909</v>
      </c>
      <c r="K222" s="37">
        <f t="shared" si="35"/>
        <v>228.41965702431193</v>
      </c>
      <c r="L222" s="37">
        <f t="shared" si="36"/>
        <v>1272932.1676672869</v>
      </c>
      <c r="M222" s="37">
        <f t="shared" si="37"/>
        <v>876674.64365930913</v>
      </c>
      <c r="N222" s="41">
        <f>'jan-mar'!M222</f>
        <v>564230.74455975078</v>
      </c>
      <c r="O222" s="41">
        <f t="shared" si="39"/>
        <v>312443.89909955836</v>
      </c>
      <c r="Q222" s="4"/>
      <c r="R222" s="4"/>
      <c r="S222" s="4"/>
      <c r="T222" s="4"/>
      <c r="U222" s="4"/>
    </row>
    <row r="223" spans="1:21" s="34" customFormat="1" x14ac:dyDescent="0.3">
      <c r="A223" s="33">
        <v>1242</v>
      </c>
      <c r="B223" s="34" t="s">
        <v>277</v>
      </c>
      <c r="C223" s="36">
        <v>20343</v>
      </c>
      <c r="D223" s="36">
        <v>2443</v>
      </c>
      <c r="E223" s="37">
        <f t="shared" si="31"/>
        <v>8327.0568972574711</v>
      </c>
      <c r="F223" s="38">
        <f t="shared" si="38"/>
        <v>1.0461101548845952</v>
      </c>
      <c r="G223" s="39">
        <f t="shared" si="32"/>
        <v>-220.22263036404857</v>
      </c>
      <c r="H223" s="39">
        <f t="shared" si="33"/>
        <v>0</v>
      </c>
      <c r="I223" s="37">
        <f t="shared" si="34"/>
        <v>-220.22263036404857</v>
      </c>
      <c r="J223" s="40">
        <f t="shared" si="40"/>
        <v>-103.24583741739909</v>
      </c>
      <c r="K223" s="37">
        <f t="shared" si="35"/>
        <v>-323.46846778144766</v>
      </c>
      <c r="L223" s="37">
        <f t="shared" si="36"/>
        <v>-538003.88597937068</v>
      </c>
      <c r="M223" s="37">
        <f t="shared" si="37"/>
        <v>-790233.46679007658</v>
      </c>
      <c r="N223" s="41">
        <f>'jan-mar'!M223</f>
        <v>120848.49113065992</v>
      </c>
      <c r="O223" s="41">
        <f t="shared" si="39"/>
        <v>-911081.95792073652</v>
      </c>
      <c r="Q223" s="4"/>
      <c r="R223" s="4"/>
      <c r="S223" s="4"/>
      <c r="T223" s="4"/>
      <c r="U223" s="4"/>
    </row>
    <row r="224" spans="1:21" s="34" customFormat="1" x14ac:dyDescent="0.3">
      <c r="A224" s="33">
        <v>1243</v>
      </c>
      <c r="B224" s="34" t="s">
        <v>125</v>
      </c>
      <c r="C224" s="36">
        <v>140396</v>
      </c>
      <c r="D224" s="36">
        <v>19097</v>
      </c>
      <c r="E224" s="37">
        <f t="shared" si="31"/>
        <v>7351.7306383201549</v>
      </c>
      <c r="F224" s="38">
        <f t="shared" si="38"/>
        <v>0.92358202563211411</v>
      </c>
      <c r="G224" s="39">
        <f t="shared" si="32"/>
        <v>364.97312499834112</v>
      </c>
      <c r="H224" s="39">
        <f t="shared" si="33"/>
        <v>0</v>
      </c>
      <c r="I224" s="37">
        <f t="shared" si="34"/>
        <v>364.97312499834112</v>
      </c>
      <c r="J224" s="40">
        <f t="shared" si="40"/>
        <v>-103.24583741739909</v>
      </c>
      <c r="K224" s="37">
        <f t="shared" si="35"/>
        <v>261.72728758094206</v>
      </c>
      <c r="L224" s="37">
        <f t="shared" si="36"/>
        <v>6969891.7680933205</v>
      </c>
      <c r="M224" s="37">
        <f t="shared" si="37"/>
        <v>4998206.0109332502</v>
      </c>
      <c r="N224" s="41">
        <f>'jan-mar'!M224</f>
        <v>3600354.9059034884</v>
      </c>
      <c r="O224" s="41">
        <f t="shared" si="39"/>
        <v>1397851.1050297618</v>
      </c>
      <c r="Q224" s="4"/>
      <c r="R224" s="4"/>
      <c r="S224" s="4"/>
      <c r="T224" s="4"/>
      <c r="U224" s="4"/>
    </row>
    <row r="225" spans="1:21" s="34" customFormat="1" x14ac:dyDescent="0.3">
      <c r="A225" s="33">
        <v>1244</v>
      </c>
      <c r="B225" s="34" t="s">
        <v>278</v>
      </c>
      <c r="C225" s="36">
        <v>60738</v>
      </c>
      <c r="D225" s="36">
        <v>5012</v>
      </c>
      <c r="E225" s="37">
        <f t="shared" si="31"/>
        <v>12118.515562649642</v>
      </c>
      <c r="F225" s="38">
        <f t="shared" si="38"/>
        <v>1.5224229098746862</v>
      </c>
      <c r="G225" s="39">
        <f t="shared" si="32"/>
        <v>-2495.0978295993509</v>
      </c>
      <c r="H225" s="39">
        <f t="shared" si="33"/>
        <v>0</v>
      </c>
      <c r="I225" s="37">
        <f t="shared" si="34"/>
        <v>-2495.0978295993509</v>
      </c>
      <c r="J225" s="40">
        <f t="shared" si="40"/>
        <v>-103.24583741739909</v>
      </c>
      <c r="K225" s="37">
        <f t="shared" si="35"/>
        <v>-2598.3436670167498</v>
      </c>
      <c r="L225" s="37">
        <f t="shared" si="36"/>
        <v>-12505430.321951946</v>
      </c>
      <c r="M225" s="37">
        <f t="shared" si="37"/>
        <v>-13022898.459087949</v>
      </c>
      <c r="N225" s="41">
        <f>'jan-mar'!M225</f>
        <v>-13093575.588396698</v>
      </c>
      <c r="O225" s="41">
        <f t="shared" si="39"/>
        <v>70677.12930874899</v>
      </c>
      <c r="Q225" s="4"/>
      <c r="R225" s="4"/>
      <c r="S225" s="4"/>
      <c r="T225" s="4"/>
      <c r="U225" s="4"/>
    </row>
    <row r="226" spans="1:21" s="34" customFormat="1" x14ac:dyDescent="0.3">
      <c r="A226" s="33">
        <v>1245</v>
      </c>
      <c r="B226" s="34" t="s">
        <v>279</v>
      </c>
      <c r="C226" s="36">
        <v>46761</v>
      </c>
      <c r="D226" s="36">
        <v>6752</v>
      </c>
      <c r="E226" s="37">
        <f t="shared" si="31"/>
        <v>6925.5035545023693</v>
      </c>
      <c r="F226" s="38">
        <f t="shared" si="38"/>
        <v>0.87003603859610812</v>
      </c>
      <c r="G226" s="39">
        <f t="shared" si="32"/>
        <v>620.70937528901243</v>
      </c>
      <c r="H226" s="39">
        <f t="shared" si="33"/>
        <v>83.479797619148655</v>
      </c>
      <c r="I226" s="37">
        <f t="shared" si="34"/>
        <v>704.18917290816103</v>
      </c>
      <c r="J226" s="40">
        <f t="shared" si="40"/>
        <v>-103.24583741739909</v>
      </c>
      <c r="K226" s="37">
        <f t="shared" si="35"/>
        <v>600.94333549076191</v>
      </c>
      <c r="L226" s="37">
        <f t="shared" si="36"/>
        <v>4754685.295475903</v>
      </c>
      <c r="M226" s="37">
        <f t="shared" si="37"/>
        <v>4057569.4012336242</v>
      </c>
      <c r="N226" s="41">
        <f>'jan-mar'!M226</f>
        <v>2913889.192100714</v>
      </c>
      <c r="O226" s="41">
        <f t="shared" si="39"/>
        <v>1143680.2091329102</v>
      </c>
      <c r="Q226" s="4"/>
      <c r="R226" s="4"/>
      <c r="S226" s="4"/>
      <c r="T226" s="4"/>
      <c r="U226" s="4"/>
    </row>
    <row r="227" spans="1:21" s="34" customFormat="1" x14ac:dyDescent="0.3">
      <c r="A227" s="33">
        <v>1246</v>
      </c>
      <c r="B227" s="34" t="s">
        <v>280</v>
      </c>
      <c r="C227" s="36">
        <v>190621</v>
      </c>
      <c r="D227" s="36">
        <v>24427</v>
      </c>
      <c r="E227" s="37">
        <f t="shared" si="31"/>
        <v>7803.7008228599498</v>
      </c>
      <c r="F227" s="38">
        <f t="shared" si="38"/>
        <v>0.9803620627551779</v>
      </c>
      <c r="G227" s="39">
        <f t="shared" si="32"/>
        <v>93.791014274464217</v>
      </c>
      <c r="H227" s="39">
        <f t="shared" si="33"/>
        <v>0</v>
      </c>
      <c r="I227" s="37">
        <f t="shared" si="34"/>
        <v>93.791014274464217</v>
      </c>
      <c r="J227" s="40">
        <f t="shared" si="40"/>
        <v>-103.24583741739909</v>
      </c>
      <c r="K227" s="37">
        <f t="shared" si="35"/>
        <v>-9.4548231429348704</v>
      </c>
      <c r="L227" s="37">
        <f t="shared" si="36"/>
        <v>2291033.1056823377</v>
      </c>
      <c r="M227" s="37">
        <f t="shared" si="37"/>
        <v>-230952.96491247008</v>
      </c>
      <c r="N227" s="41">
        <f>'jan-mar'!M227</f>
        <v>-2550908.5989158242</v>
      </c>
      <c r="O227" s="41">
        <f t="shared" si="39"/>
        <v>2319955.6340033542</v>
      </c>
      <c r="Q227" s="4"/>
      <c r="R227" s="4"/>
      <c r="S227" s="4"/>
      <c r="T227" s="4"/>
      <c r="U227" s="4"/>
    </row>
    <row r="228" spans="1:21" s="34" customFormat="1" x14ac:dyDescent="0.3">
      <c r="A228" s="33">
        <v>1247</v>
      </c>
      <c r="B228" s="34" t="s">
        <v>281</v>
      </c>
      <c r="C228" s="36">
        <v>194679</v>
      </c>
      <c r="D228" s="36">
        <v>27858</v>
      </c>
      <c r="E228" s="37">
        <f t="shared" si="31"/>
        <v>6988.2618996338579</v>
      </c>
      <c r="F228" s="38">
        <f t="shared" si="38"/>
        <v>0.87792023381127771</v>
      </c>
      <c r="G228" s="39">
        <f t="shared" si="32"/>
        <v>583.05436821011938</v>
      </c>
      <c r="H228" s="39">
        <f t="shared" si="33"/>
        <v>61.514376823127662</v>
      </c>
      <c r="I228" s="37">
        <f t="shared" si="34"/>
        <v>644.56874503324707</v>
      </c>
      <c r="J228" s="40">
        <f t="shared" si="40"/>
        <v>-103.24583741739909</v>
      </c>
      <c r="K228" s="37">
        <f t="shared" si="35"/>
        <v>541.32290761584795</v>
      </c>
      <c r="L228" s="37">
        <f t="shared" si="36"/>
        <v>17956396.099136196</v>
      </c>
      <c r="M228" s="37">
        <f t="shared" si="37"/>
        <v>15080173.560362292</v>
      </c>
      <c r="N228" s="41">
        <f>'jan-mar'!M228</f>
        <v>10401178.571318367</v>
      </c>
      <c r="O228" s="41">
        <f t="shared" si="39"/>
        <v>4678994.989043925</v>
      </c>
      <c r="Q228" s="4"/>
      <c r="R228" s="4"/>
      <c r="S228" s="4"/>
      <c r="T228" s="4"/>
      <c r="U228" s="4"/>
    </row>
    <row r="229" spans="1:21" s="34" customFormat="1" x14ac:dyDescent="0.3">
      <c r="A229" s="33">
        <v>1251</v>
      </c>
      <c r="B229" s="34" t="s">
        <v>282</v>
      </c>
      <c r="C229" s="36">
        <v>38546</v>
      </c>
      <c r="D229" s="36">
        <v>4096</v>
      </c>
      <c r="E229" s="37">
        <f t="shared" si="31"/>
        <v>9410.64453125</v>
      </c>
      <c r="F229" s="38">
        <f t="shared" si="38"/>
        <v>1.1822389266238991</v>
      </c>
      <c r="G229" s="39">
        <f t="shared" si="32"/>
        <v>-870.3752107595659</v>
      </c>
      <c r="H229" s="39">
        <f t="shared" si="33"/>
        <v>0</v>
      </c>
      <c r="I229" s="37">
        <f t="shared" si="34"/>
        <v>-870.3752107595659</v>
      </c>
      <c r="J229" s="40">
        <f t="shared" si="40"/>
        <v>-103.24583741739909</v>
      </c>
      <c r="K229" s="37">
        <f t="shared" si="35"/>
        <v>-973.62104817696502</v>
      </c>
      <c r="L229" s="37">
        <f t="shared" si="36"/>
        <v>-3565056.8632711819</v>
      </c>
      <c r="M229" s="37">
        <f t="shared" si="37"/>
        <v>-3987951.8133328487</v>
      </c>
      <c r="N229" s="41">
        <f>'jan-mar'!M229</f>
        <v>-206527.37631142684</v>
      </c>
      <c r="O229" s="41">
        <f t="shared" si="39"/>
        <v>-3781424.4370214217</v>
      </c>
      <c r="Q229" s="4"/>
      <c r="R229" s="4"/>
      <c r="S229" s="4"/>
      <c r="T229" s="4"/>
      <c r="U229" s="4"/>
    </row>
    <row r="230" spans="1:21" s="34" customFormat="1" x14ac:dyDescent="0.3">
      <c r="A230" s="33">
        <v>1252</v>
      </c>
      <c r="B230" s="34" t="s">
        <v>283</v>
      </c>
      <c r="C230" s="36">
        <v>18322</v>
      </c>
      <c r="D230" s="36">
        <v>378</v>
      </c>
      <c r="E230" s="37">
        <f t="shared" si="31"/>
        <v>48470.899470899472</v>
      </c>
      <c r="F230" s="38">
        <f t="shared" si="38"/>
        <v>6.0892943063230858</v>
      </c>
      <c r="G230" s="39">
        <f t="shared" si="32"/>
        <v>-24306.52817454925</v>
      </c>
      <c r="H230" s="39">
        <f t="shared" si="33"/>
        <v>0</v>
      </c>
      <c r="I230" s="37">
        <f t="shared" si="34"/>
        <v>-24306.52817454925</v>
      </c>
      <c r="J230" s="40">
        <f t="shared" si="40"/>
        <v>-103.24583741739909</v>
      </c>
      <c r="K230" s="37">
        <f t="shared" si="35"/>
        <v>-24409.774011966649</v>
      </c>
      <c r="L230" s="37">
        <f t="shared" si="36"/>
        <v>-9187867.6499796174</v>
      </c>
      <c r="M230" s="37">
        <f t="shared" si="37"/>
        <v>-9226894.5765233934</v>
      </c>
      <c r="N230" s="41">
        <f>'jan-mar'!M230</f>
        <v>-4487617.7119740527</v>
      </c>
      <c r="O230" s="41">
        <f t="shared" si="39"/>
        <v>-4739276.8645493407</v>
      </c>
      <c r="Q230" s="4"/>
      <c r="R230" s="4"/>
      <c r="S230" s="4"/>
      <c r="T230" s="4"/>
      <c r="U230" s="4"/>
    </row>
    <row r="231" spans="1:21" s="34" customFormat="1" x14ac:dyDescent="0.3">
      <c r="A231" s="33">
        <v>1253</v>
      </c>
      <c r="B231" s="34" t="s">
        <v>284</v>
      </c>
      <c r="C231" s="36">
        <v>50352</v>
      </c>
      <c r="D231" s="36">
        <v>7842</v>
      </c>
      <c r="E231" s="37">
        <f t="shared" si="31"/>
        <v>6420.8110175975517</v>
      </c>
      <c r="F231" s="38">
        <f t="shared" si="38"/>
        <v>0.8066326063312842</v>
      </c>
      <c r="G231" s="39">
        <f t="shared" si="32"/>
        <v>923.52489743190301</v>
      </c>
      <c r="H231" s="39">
        <f t="shared" si="33"/>
        <v>260.12218553583483</v>
      </c>
      <c r="I231" s="37">
        <f t="shared" si="34"/>
        <v>1183.6470829677378</v>
      </c>
      <c r="J231" s="40">
        <f t="shared" si="40"/>
        <v>-103.24583741739909</v>
      </c>
      <c r="K231" s="37">
        <f t="shared" si="35"/>
        <v>1080.4012455503387</v>
      </c>
      <c r="L231" s="37">
        <f t="shared" si="36"/>
        <v>9282160.424633</v>
      </c>
      <c r="M231" s="37">
        <f t="shared" si="37"/>
        <v>8472506.5676057562</v>
      </c>
      <c r="N231" s="41">
        <f>'jan-mar'!M231</f>
        <v>7818187.1511335596</v>
      </c>
      <c r="O231" s="41">
        <f t="shared" si="39"/>
        <v>654319.41647219658</v>
      </c>
      <c r="Q231" s="4"/>
      <c r="R231" s="4"/>
      <c r="S231" s="4"/>
      <c r="T231" s="4"/>
      <c r="U231" s="4"/>
    </row>
    <row r="232" spans="1:21" s="34" customFormat="1" x14ac:dyDescent="0.3">
      <c r="A232" s="33">
        <v>1256</v>
      </c>
      <c r="B232" s="34" t="s">
        <v>285</v>
      </c>
      <c r="C232" s="36">
        <v>52611</v>
      </c>
      <c r="D232" s="36">
        <v>7736</v>
      </c>
      <c r="E232" s="37">
        <f t="shared" si="31"/>
        <v>6800.8014477766292</v>
      </c>
      <c r="F232" s="38">
        <f t="shared" si="38"/>
        <v>0.85436998253442031</v>
      </c>
      <c r="G232" s="39">
        <f t="shared" si="32"/>
        <v>695.5306393244565</v>
      </c>
      <c r="H232" s="39">
        <f t="shared" si="33"/>
        <v>127.1255349731577</v>
      </c>
      <c r="I232" s="37">
        <f t="shared" si="34"/>
        <v>822.65617429761414</v>
      </c>
      <c r="J232" s="40">
        <f t="shared" si="40"/>
        <v>-103.24583741739909</v>
      </c>
      <c r="K232" s="37">
        <f t="shared" si="35"/>
        <v>719.41033688021503</v>
      </c>
      <c r="L232" s="37">
        <f t="shared" si="36"/>
        <v>6364068.1643663431</v>
      </c>
      <c r="M232" s="37">
        <f t="shared" si="37"/>
        <v>5565358.3661053432</v>
      </c>
      <c r="N232" s="41">
        <f>'jan-mar'!M232</f>
        <v>4336086.4321817392</v>
      </c>
      <c r="O232" s="41">
        <f t="shared" si="39"/>
        <v>1229271.933923604</v>
      </c>
      <c r="Q232" s="4"/>
      <c r="R232" s="4"/>
      <c r="S232" s="4"/>
      <c r="T232" s="4"/>
      <c r="U232" s="4"/>
    </row>
    <row r="233" spans="1:21" s="34" customFormat="1" x14ac:dyDescent="0.3">
      <c r="A233" s="33">
        <v>1259</v>
      </c>
      <c r="B233" s="34" t="s">
        <v>286</v>
      </c>
      <c r="C233" s="36">
        <v>32953</v>
      </c>
      <c r="D233" s="36">
        <v>4733</v>
      </c>
      <c r="E233" s="37">
        <f t="shared" si="31"/>
        <v>6962.3917177266003</v>
      </c>
      <c r="F233" s="38">
        <f t="shared" si="38"/>
        <v>0.874670218789667</v>
      </c>
      <c r="G233" s="39">
        <f t="shared" si="32"/>
        <v>598.57647735447392</v>
      </c>
      <c r="H233" s="39">
        <f t="shared" si="33"/>
        <v>70.568940490667813</v>
      </c>
      <c r="I233" s="37">
        <f t="shared" si="34"/>
        <v>669.14541784514176</v>
      </c>
      <c r="J233" s="40">
        <f t="shared" si="40"/>
        <v>-103.24583741739909</v>
      </c>
      <c r="K233" s="37">
        <f t="shared" si="35"/>
        <v>565.89958042774265</v>
      </c>
      <c r="L233" s="37">
        <f t="shared" si="36"/>
        <v>3167065.2626610561</v>
      </c>
      <c r="M233" s="37">
        <f t="shared" si="37"/>
        <v>2678402.7141645062</v>
      </c>
      <c r="N233" s="41">
        <f>'jan-mar'!M233</f>
        <v>2019335.4037637273</v>
      </c>
      <c r="O233" s="41">
        <f t="shared" si="39"/>
        <v>659067.31040077889</v>
      </c>
      <c r="Q233" s="4"/>
      <c r="R233" s="4"/>
      <c r="S233" s="4"/>
      <c r="T233" s="4"/>
      <c r="U233" s="4"/>
    </row>
    <row r="234" spans="1:21" s="34" customFormat="1" x14ac:dyDescent="0.3">
      <c r="A234" s="33">
        <v>1260</v>
      </c>
      <c r="B234" s="34" t="s">
        <v>287</v>
      </c>
      <c r="C234" s="36">
        <v>34596</v>
      </c>
      <c r="D234" s="36">
        <v>5014</v>
      </c>
      <c r="E234" s="37">
        <f t="shared" si="31"/>
        <v>6899.8803350618273</v>
      </c>
      <c r="F234" s="38">
        <f t="shared" si="38"/>
        <v>0.86681704893525735</v>
      </c>
      <c r="G234" s="39">
        <f t="shared" si="32"/>
        <v>636.08330695333768</v>
      </c>
      <c r="H234" s="39">
        <f t="shared" si="33"/>
        <v>92.447924423338364</v>
      </c>
      <c r="I234" s="37">
        <f t="shared" si="34"/>
        <v>728.53123137667603</v>
      </c>
      <c r="J234" s="40">
        <f t="shared" si="40"/>
        <v>-103.24583741739909</v>
      </c>
      <c r="K234" s="37">
        <f t="shared" si="35"/>
        <v>625.28539395927692</v>
      </c>
      <c r="L234" s="37">
        <f t="shared" si="36"/>
        <v>3652855.5941226538</v>
      </c>
      <c r="M234" s="37">
        <f t="shared" si="37"/>
        <v>3135180.9653118146</v>
      </c>
      <c r="N234" s="41">
        <f>'jan-mar'!M234</f>
        <v>2484940.6115510929</v>
      </c>
      <c r="O234" s="41">
        <f t="shared" si="39"/>
        <v>650240.35376072163</v>
      </c>
      <c r="Q234" s="4"/>
      <c r="R234" s="4"/>
      <c r="S234" s="4"/>
      <c r="T234" s="4"/>
      <c r="U234" s="4"/>
    </row>
    <row r="235" spans="1:21" s="34" customFormat="1" x14ac:dyDescent="0.3">
      <c r="A235" s="33">
        <v>1263</v>
      </c>
      <c r="B235" s="34" t="s">
        <v>288</v>
      </c>
      <c r="C235" s="36">
        <v>116703</v>
      </c>
      <c r="D235" s="36">
        <v>15402</v>
      </c>
      <c r="E235" s="37">
        <f t="shared" si="31"/>
        <v>7577.1328398909236</v>
      </c>
      <c r="F235" s="38">
        <f t="shared" si="38"/>
        <v>0.95189881689532563</v>
      </c>
      <c r="G235" s="39">
        <f t="shared" si="32"/>
        <v>229.73180405587991</v>
      </c>
      <c r="H235" s="39">
        <f t="shared" si="33"/>
        <v>0</v>
      </c>
      <c r="I235" s="37">
        <f t="shared" si="34"/>
        <v>229.73180405587991</v>
      </c>
      <c r="J235" s="40">
        <f t="shared" si="40"/>
        <v>-103.24583741739909</v>
      </c>
      <c r="K235" s="37">
        <f t="shared" si="35"/>
        <v>126.48596663848082</v>
      </c>
      <c r="L235" s="37">
        <f t="shared" si="36"/>
        <v>3538329.2460686625</v>
      </c>
      <c r="M235" s="37">
        <f t="shared" si="37"/>
        <v>1948136.8581658816</v>
      </c>
      <c r="N235" s="41">
        <f>'jan-mar'!M235</f>
        <v>516681.48194614641</v>
      </c>
      <c r="O235" s="41">
        <f t="shared" si="39"/>
        <v>1431455.3762197352</v>
      </c>
      <c r="Q235" s="4"/>
      <c r="R235" s="4"/>
      <c r="S235" s="4"/>
      <c r="T235" s="4"/>
      <c r="U235" s="4"/>
    </row>
    <row r="236" spans="1:21" s="34" customFormat="1" x14ac:dyDescent="0.3">
      <c r="A236" s="33">
        <v>1264</v>
      </c>
      <c r="B236" s="34" t="s">
        <v>289</v>
      </c>
      <c r="C236" s="36">
        <v>24710</v>
      </c>
      <c r="D236" s="36">
        <v>2856</v>
      </c>
      <c r="E236" s="37">
        <f t="shared" si="31"/>
        <v>8651.9607843137255</v>
      </c>
      <c r="F236" s="38">
        <f t="shared" si="38"/>
        <v>1.0869271277724553</v>
      </c>
      <c r="G236" s="39">
        <f t="shared" si="32"/>
        <v>-415.16496259780121</v>
      </c>
      <c r="H236" s="39">
        <f t="shared" si="33"/>
        <v>0</v>
      </c>
      <c r="I236" s="37">
        <f t="shared" si="34"/>
        <v>-415.16496259780121</v>
      </c>
      <c r="J236" s="40">
        <f t="shared" si="40"/>
        <v>-103.24583741739909</v>
      </c>
      <c r="K236" s="37">
        <f t="shared" si="35"/>
        <v>-518.41080001520027</v>
      </c>
      <c r="L236" s="37">
        <f t="shared" si="36"/>
        <v>-1185711.1331793203</v>
      </c>
      <c r="M236" s="37">
        <f t="shared" si="37"/>
        <v>-1480581.244843412</v>
      </c>
      <c r="N236" s="41">
        <f>'jan-mar'!M236</f>
        <v>-1863378.2682483974</v>
      </c>
      <c r="O236" s="41">
        <f t="shared" si="39"/>
        <v>382797.02340498543</v>
      </c>
      <c r="Q236" s="4"/>
      <c r="R236" s="4"/>
      <c r="S236" s="4"/>
      <c r="T236" s="4"/>
      <c r="U236" s="4"/>
    </row>
    <row r="237" spans="1:21" s="34" customFormat="1" x14ac:dyDescent="0.3">
      <c r="A237" s="33">
        <v>1265</v>
      </c>
      <c r="B237" s="34" t="s">
        <v>290</v>
      </c>
      <c r="C237" s="36">
        <v>3974</v>
      </c>
      <c r="D237" s="36">
        <v>563</v>
      </c>
      <c r="E237" s="37">
        <f t="shared" si="31"/>
        <v>7058.6145648312613</v>
      </c>
      <c r="F237" s="38">
        <f t="shared" si="38"/>
        <v>0.88675848703738913</v>
      </c>
      <c r="G237" s="39">
        <f t="shared" si="32"/>
        <v>540.84276909167727</v>
      </c>
      <c r="H237" s="39">
        <f t="shared" si="33"/>
        <v>36.890944004036463</v>
      </c>
      <c r="I237" s="37">
        <f t="shared" si="34"/>
        <v>577.73371309571371</v>
      </c>
      <c r="J237" s="40">
        <f t="shared" si="40"/>
        <v>-103.24583741739909</v>
      </c>
      <c r="K237" s="37">
        <f t="shared" si="35"/>
        <v>474.48787567831459</v>
      </c>
      <c r="L237" s="37">
        <f t="shared" si="36"/>
        <v>325264.0804728868</v>
      </c>
      <c r="M237" s="37">
        <f t="shared" si="37"/>
        <v>267136.67400689109</v>
      </c>
      <c r="N237" s="41">
        <f>'jan-mar'!M237</f>
        <v>177448.75174235011</v>
      </c>
      <c r="O237" s="41">
        <f t="shared" si="39"/>
        <v>89687.922264540975</v>
      </c>
      <c r="Q237" s="4"/>
      <c r="R237" s="4"/>
      <c r="S237" s="4"/>
      <c r="T237" s="4"/>
      <c r="U237" s="4"/>
    </row>
    <row r="238" spans="1:21" s="34" customFormat="1" x14ac:dyDescent="0.3">
      <c r="A238" s="33">
        <v>1266</v>
      </c>
      <c r="B238" s="34" t="s">
        <v>291</v>
      </c>
      <c r="C238" s="36">
        <v>23275</v>
      </c>
      <c r="D238" s="36">
        <v>1704</v>
      </c>
      <c r="E238" s="37">
        <f t="shared" si="31"/>
        <v>13659.037558685446</v>
      </c>
      <c r="F238" s="38">
        <f t="shared" si="38"/>
        <v>1.7159553576242519</v>
      </c>
      <c r="G238" s="39">
        <f t="shared" si="32"/>
        <v>-3419.4110272208336</v>
      </c>
      <c r="H238" s="39">
        <f t="shared" si="33"/>
        <v>0</v>
      </c>
      <c r="I238" s="37">
        <f t="shared" si="34"/>
        <v>-3419.4110272208336</v>
      </c>
      <c r="J238" s="40">
        <f t="shared" si="40"/>
        <v>-103.24583741739909</v>
      </c>
      <c r="K238" s="37">
        <f t="shared" si="35"/>
        <v>-3522.6568646382325</v>
      </c>
      <c r="L238" s="37">
        <f t="shared" si="36"/>
        <v>-5826676.3903843006</v>
      </c>
      <c r="M238" s="37">
        <f t="shared" si="37"/>
        <v>-6002607.2973435484</v>
      </c>
      <c r="N238" s="41">
        <f>'jan-mar'!M238</f>
        <v>-2786686.1936608083</v>
      </c>
      <c r="O238" s="41">
        <f t="shared" si="39"/>
        <v>-3215921.1036827401</v>
      </c>
      <c r="Q238" s="4"/>
      <c r="R238" s="4"/>
      <c r="S238" s="4"/>
      <c r="T238" s="4"/>
      <c r="U238" s="4"/>
    </row>
    <row r="239" spans="1:21" s="34" customFormat="1" x14ac:dyDescent="0.3">
      <c r="A239" s="33">
        <v>1401</v>
      </c>
      <c r="B239" s="34" t="s">
        <v>292</v>
      </c>
      <c r="C239" s="36">
        <v>90457</v>
      </c>
      <c r="D239" s="36">
        <v>11862</v>
      </c>
      <c r="E239" s="37">
        <f t="shared" si="31"/>
        <v>7625.7798010453553</v>
      </c>
      <c r="F239" s="38">
        <f t="shared" si="38"/>
        <v>0.95801022945030501</v>
      </c>
      <c r="G239" s="39">
        <f t="shared" si="32"/>
        <v>200.54362736322091</v>
      </c>
      <c r="H239" s="39">
        <f t="shared" si="33"/>
        <v>0</v>
      </c>
      <c r="I239" s="37">
        <f t="shared" si="34"/>
        <v>200.54362736322091</v>
      </c>
      <c r="J239" s="40">
        <f t="shared" si="40"/>
        <v>-103.24583741739909</v>
      </c>
      <c r="K239" s="37">
        <f t="shared" si="35"/>
        <v>97.297789945821819</v>
      </c>
      <c r="L239" s="37">
        <f t="shared" si="36"/>
        <v>2378848.5077825263</v>
      </c>
      <c r="M239" s="37">
        <f t="shared" si="37"/>
        <v>1154146.3843373384</v>
      </c>
      <c r="N239" s="41">
        <f>'jan-mar'!M239</f>
        <v>247939.41948092455</v>
      </c>
      <c r="O239" s="41">
        <f t="shared" si="39"/>
        <v>906206.96485641389</v>
      </c>
      <c r="Q239" s="4"/>
      <c r="R239" s="4"/>
      <c r="S239" s="4"/>
      <c r="T239" s="4"/>
      <c r="U239" s="4"/>
    </row>
    <row r="240" spans="1:21" s="34" customFormat="1" x14ac:dyDescent="0.3">
      <c r="A240" s="33">
        <v>1411</v>
      </c>
      <c r="B240" s="34" t="s">
        <v>293</v>
      </c>
      <c r="C240" s="36">
        <v>18465</v>
      </c>
      <c r="D240" s="36">
        <v>2335</v>
      </c>
      <c r="E240" s="37">
        <f t="shared" si="31"/>
        <v>7907.9229122055676</v>
      </c>
      <c r="F240" s="38">
        <f t="shared" si="38"/>
        <v>0.99345525851124983</v>
      </c>
      <c r="G240" s="39">
        <f t="shared" si="32"/>
        <v>31.257760667093496</v>
      </c>
      <c r="H240" s="39">
        <f t="shared" si="33"/>
        <v>0</v>
      </c>
      <c r="I240" s="37">
        <f t="shared" si="34"/>
        <v>31.257760667093496</v>
      </c>
      <c r="J240" s="40">
        <f t="shared" si="40"/>
        <v>-103.24583741739909</v>
      </c>
      <c r="K240" s="37">
        <f t="shared" si="35"/>
        <v>-71.988076750305595</v>
      </c>
      <c r="L240" s="37">
        <f t="shared" si="36"/>
        <v>72986.871157663307</v>
      </c>
      <c r="M240" s="37">
        <f t="shared" si="37"/>
        <v>-168092.15921196356</v>
      </c>
      <c r="N240" s="41">
        <f>'jan-mar'!M240</f>
        <v>-247917.87687675297</v>
      </c>
      <c r="O240" s="41">
        <f t="shared" si="39"/>
        <v>79825.717664789408</v>
      </c>
      <c r="Q240" s="4"/>
      <c r="R240" s="4"/>
      <c r="S240" s="4"/>
      <c r="T240" s="4"/>
      <c r="U240" s="4"/>
    </row>
    <row r="241" spans="1:21" s="34" customFormat="1" x14ac:dyDescent="0.3">
      <c r="A241" s="33">
        <v>1412</v>
      </c>
      <c r="B241" s="34" t="s">
        <v>294</v>
      </c>
      <c r="C241" s="36">
        <v>6182</v>
      </c>
      <c r="D241" s="36">
        <v>800</v>
      </c>
      <c r="E241" s="37">
        <f t="shared" si="31"/>
        <v>7727.5</v>
      </c>
      <c r="F241" s="38">
        <f t="shared" si="38"/>
        <v>0.97078911812565227</v>
      </c>
      <c r="G241" s="39">
        <f t="shared" si="32"/>
        <v>139.51150799043407</v>
      </c>
      <c r="H241" s="39">
        <f t="shared" si="33"/>
        <v>0</v>
      </c>
      <c r="I241" s="37">
        <f t="shared" si="34"/>
        <v>139.51150799043407</v>
      </c>
      <c r="J241" s="40">
        <f t="shared" si="40"/>
        <v>-103.24583741739909</v>
      </c>
      <c r="K241" s="37">
        <f t="shared" si="35"/>
        <v>36.265670573034981</v>
      </c>
      <c r="L241" s="37">
        <f t="shared" si="36"/>
        <v>111609.20639234726</v>
      </c>
      <c r="M241" s="37">
        <f t="shared" si="37"/>
        <v>29012.536458427985</v>
      </c>
      <c r="N241" s="41">
        <f>'jan-mar'!M241</f>
        <v>-17663.940685825561</v>
      </c>
      <c r="O241" s="41">
        <f t="shared" si="39"/>
        <v>46676.477144253542</v>
      </c>
      <c r="Q241" s="4"/>
      <c r="R241" s="4"/>
      <c r="S241" s="4"/>
      <c r="T241" s="4"/>
      <c r="U241" s="4"/>
    </row>
    <row r="242" spans="1:21" s="34" customFormat="1" x14ac:dyDescent="0.3">
      <c r="A242" s="33">
        <v>1413</v>
      </c>
      <c r="B242" s="34" t="s">
        <v>295</v>
      </c>
      <c r="C242" s="36">
        <v>10239</v>
      </c>
      <c r="D242" s="36">
        <v>1405</v>
      </c>
      <c r="E242" s="37">
        <f t="shared" si="31"/>
        <v>7287.5444839857655</v>
      </c>
      <c r="F242" s="38">
        <f t="shared" si="38"/>
        <v>0.91551845783371111</v>
      </c>
      <c r="G242" s="39">
        <f t="shared" si="32"/>
        <v>403.48481759897476</v>
      </c>
      <c r="H242" s="39">
        <f t="shared" si="33"/>
        <v>0</v>
      </c>
      <c r="I242" s="37">
        <f t="shared" si="34"/>
        <v>403.48481759897476</v>
      </c>
      <c r="J242" s="40">
        <f t="shared" si="40"/>
        <v>-103.24583741739909</v>
      </c>
      <c r="K242" s="37">
        <f t="shared" si="35"/>
        <v>300.2389801815757</v>
      </c>
      <c r="L242" s="37">
        <f t="shared" si="36"/>
        <v>566896.1687265595</v>
      </c>
      <c r="M242" s="37">
        <f t="shared" si="37"/>
        <v>421835.76715511386</v>
      </c>
      <c r="N242" s="41">
        <f>'jan-mar'!M242</f>
        <v>260093.95417051861</v>
      </c>
      <c r="O242" s="41">
        <f t="shared" si="39"/>
        <v>161741.81298459525</v>
      </c>
      <c r="Q242" s="4"/>
      <c r="R242" s="4"/>
      <c r="S242" s="4"/>
      <c r="T242" s="4"/>
      <c r="U242" s="4"/>
    </row>
    <row r="243" spans="1:21" s="34" customFormat="1" x14ac:dyDescent="0.3">
      <c r="A243" s="33">
        <v>1416</v>
      </c>
      <c r="B243" s="34" t="s">
        <v>296</v>
      </c>
      <c r="C243" s="36">
        <v>41515</v>
      </c>
      <c r="D243" s="36">
        <v>4169</v>
      </c>
      <c r="E243" s="37">
        <f t="shared" si="31"/>
        <v>9958.0235068361726</v>
      </c>
      <c r="F243" s="38">
        <f t="shared" si="38"/>
        <v>1.2510049638920742</v>
      </c>
      <c r="G243" s="39">
        <f t="shared" si="32"/>
        <v>-1198.8025961112694</v>
      </c>
      <c r="H243" s="39">
        <f t="shared" si="33"/>
        <v>0</v>
      </c>
      <c r="I243" s="37">
        <f t="shared" si="34"/>
        <v>-1198.8025961112694</v>
      </c>
      <c r="J243" s="40">
        <f t="shared" si="40"/>
        <v>-103.24583741739909</v>
      </c>
      <c r="K243" s="37">
        <f t="shared" si="35"/>
        <v>-1302.0484335286685</v>
      </c>
      <c r="L243" s="37">
        <f t="shared" si="36"/>
        <v>-4997808.0231878823</v>
      </c>
      <c r="M243" s="37">
        <f t="shared" si="37"/>
        <v>-5428239.9193810187</v>
      </c>
      <c r="N243" s="41">
        <f>'jan-mar'!M243</f>
        <v>-1508951.9608990091</v>
      </c>
      <c r="O243" s="41">
        <f t="shared" si="39"/>
        <v>-3919287.9584820094</v>
      </c>
      <c r="Q243" s="4"/>
      <c r="R243" s="4"/>
      <c r="S243" s="4"/>
      <c r="T243" s="4"/>
      <c r="U243" s="4"/>
    </row>
    <row r="244" spans="1:21" s="34" customFormat="1" x14ac:dyDescent="0.3">
      <c r="A244" s="33">
        <v>1417</v>
      </c>
      <c r="B244" s="34" t="s">
        <v>297</v>
      </c>
      <c r="C244" s="36">
        <v>27338</v>
      </c>
      <c r="D244" s="36">
        <v>2678</v>
      </c>
      <c r="E244" s="37">
        <f t="shared" si="31"/>
        <v>10208.364451082898</v>
      </c>
      <c r="F244" s="38">
        <f t="shared" si="38"/>
        <v>1.2824547554800421</v>
      </c>
      <c r="G244" s="39">
        <f t="shared" si="32"/>
        <v>-1349.0071626593046</v>
      </c>
      <c r="H244" s="39">
        <f t="shared" si="33"/>
        <v>0</v>
      </c>
      <c r="I244" s="37">
        <f t="shared" si="34"/>
        <v>-1349.0071626593046</v>
      </c>
      <c r="J244" s="40">
        <f t="shared" si="40"/>
        <v>-103.24583741739909</v>
      </c>
      <c r="K244" s="37">
        <f t="shared" si="35"/>
        <v>-1452.2530000767038</v>
      </c>
      <c r="L244" s="37">
        <f t="shared" si="36"/>
        <v>-3612641.181601618</v>
      </c>
      <c r="M244" s="37">
        <f t="shared" si="37"/>
        <v>-3889133.5342054125</v>
      </c>
      <c r="N244" s="41">
        <f>'jan-mar'!M244</f>
        <v>-1022926.5414458013</v>
      </c>
      <c r="O244" s="41">
        <f t="shared" si="39"/>
        <v>-2866206.9927596115</v>
      </c>
      <c r="Q244" s="4"/>
      <c r="R244" s="4"/>
      <c r="S244" s="4"/>
      <c r="T244" s="4"/>
      <c r="U244" s="4"/>
    </row>
    <row r="245" spans="1:21" s="34" customFormat="1" x14ac:dyDescent="0.3">
      <c r="A245" s="33">
        <v>1418</v>
      </c>
      <c r="B245" s="34" t="s">
        <v>298</v>
      </c>
      <c r="C245" s="36">
        <v>10467</v>
      </c>
      <c r="D245" s="36">
        <v>1304</v>
      </c>
      <c r="E245" s="37">
        <f t="shared" si="31"/>
        <v>8026.8404907975464</v>
      </c>
      <c r="F245" s="38">
        <f t="shared" si="38"/>
        <v>1.0083946168096574</v>
      </c>
      <c r="G245" s="39">
        <f t="shared" si="32"/>
        <v>-40.092786488093772</v>
      </c>
      <c r="H245" s="39">
        <f t="shared" si="33"/>
        <v>0</v>
      </c>
      <c r="I245" s="37">
        <f t="shared" si="34"/>
        <v>-40.092786488093772</v>
      </c>
      <c r="J245" s="40">
        <f t="shared" si="40"/>
        <v>-103.24583741739909</v>
      </c>
      <c r="K245" s="37">
        <f t="shared" si="35"/>
        <v>-143.33862390549285</v>
      </c>
      <c r="L245" s="37">
        <f t="shared" si="36"/>
        <v>-52280.993580474278</v>
      </c>
      <c r="M245" s="37">
        <f t="shared" si="37"/>
        <v>-186913.56557276269</v>
      </c>
      <c r="N245" s="41">
        <f>'jan-mar'!M245</f>
        <v>177445.77668210462</v>
      </c>
      <c r="O245" s="41">
        <f t="shared" si="39"/>
        <v>-364359.34225486731</v>
      </c>
      <c r="Q245" s="4"/>
      <c r="R245" s="4"/>
      <c r="S245" s="4"/>
      <c r="T245" s="4"/>
      <c r="U245" s="4"/>
    </row>
    <row r="246" spans="1:21" s="34" customFormat="1" x14ac:dyDescent="0.3">
      <c r="A246" s="33">
        <v>1419</v>
      </c>
      <c r="B246" s="34" t="s">
        <v>299</v>
      </c>
      <c r="C246" s="36">
        <v>17368</v>
      </c>
      <c r="D246" s="36">
        <v>2276</v>
      </c>
      <c r="E246" s="37">
        <f t="shared" si="31"/>
        <v>7630.9314586994724</v>
      </c>
      <c r="F246" s="38">
        <f t="shared" si="38"/>
        <v>0.95865742106349505</v>
      </c>
      <c r="G246" s="39">
        <f t="shared" si="32"/>
        <v>197.45263277075063</v>
      </c>
      <c r="H246" s="39">
        <f t="shared" si="33"/>
        <v>0</v>
      </c>
      <c r="I246" s="37">
        <f t="shared" si="34"/>
        <v>197.45263277075063</v>
      </c>
      <c r="J246" s="40">
        <f t="shared" si="40"/>
        <v>-103.24583741739909</v>
      </c>
      <c r="K246" s="37">
        <f t="shared" si="35"/>
        <v>94.206795353351538</v>
      </c>
      <c r="L246" s="37">
        <f t="shared" si="36"/>
        <v>449402.19218622841</v>
      </c>
      <c r="M246" s="37">
        <f t="shared" si="37"/>
        <v>214414.6662242281</v>
      </c>
      <c r="N246" s="41">
        <f>'jan-mar'!M246</f>
        <v>-29856.911251173311</v>
      </c>
      <c r="O246" s="41">
        <f t="shared" si="39"/>
        <v>244271.5774754014</v>
      </c>
      <c r="Q246" s="4"/>
      <c r="R246" s="4"/>
      <c r="S246" s="4"/>
      <c r="T246" s="4"/>
      <c r="U246" s="4"/>
    </row>
    <row r="247" spans="1:21" s="34" customFormat="1" x14ac:dyDescent="0.3">
      <c r="A247" s="33">
        <v>1420</v>
      </c>
      <c r="B247" s="34" t="s">
        <v>300</v>
      </c>
      <c r="C247" s="36">
        <v>54081</v>
      </c>
      <c r="D247" s="36">
        <v>7677</v>
      </c>
      <c r="E247" s="37">
        <f t="shared" si="31"/>
        <v>7044.5486518171165</v>
      </c>
      <c r="F247" s="38">
        <f t="shared" si="38"/>
        <v>0.88499141679596127</v>
      </c>
      <c r="G247" s="39">
        <f t="shared" si="32"/>
        <v>549.28231690016412</v>
      </c>
      <c r="H247" s="39">
        <f t="shared" si="33"/>
        <v>41.814013558987149</v>
      </c>
      <c r="I247" s="37">
        <f t="shared" si="34"/>
        <v>591.09633045915132</v>
      </c>
      <c r="J247" s="40">
        <f t="shared" si="40"/>
        <v>-103.24583741739909</v>
      </c>
      <c r="K247" s="37">
        <f t="shared" si="35"/>
        <v>487.8504930417522</v>
      </c>
      <c r="L247" s="37">
        <f t="shared" si="36"/>
        <v>4537846.5289349044</v>
      </c>
      <c r="M247" s="37">
        <f t="shared" si="37"/>
        <v>3745228.2350815316</v>
      </c>
      <c r="N247" s="41">
        <f>'jan-mar'!M247</f>
        <v>4120312.9188029021</v>
      </c>
      <c r="O247" s="41">
        <f t="shared" si="39"/>
        <v>-375084.68372137053</v>
      </c>
      <c r="Q247" s="4"/>
      <c r="R247" s="4"/>
      <c r="S247" s="4"/>
      <c r="T247" s="4"/>
      <c r="U247" s="4"/>
    </row>
    <row r="248" spans="1:21" s="34" customFormat="1" x14ac:dyDescent="0.3">
      <c r="A248" s="33">
        <v>1421</v>
      </c>
      <c r="B248" s="34" t="s">
        <v>301</v>
      </c>
      <c r="C248" s="36">
        <v>40670</v>
      </c>
      <c r="D248" s="36">
        <v>1738</v>
      </c>
      <c r="E248" s="37">
        <f t="shared" si="31"/>
        <v>23400.460299194478</v>
      </c>
      <c r="F248" s="38">
        <f t="shared" si="38"/>
        <v>2.9397492355340464</v>
      </c>
      <c r="G248" s="39">
        <f t="shared" si="32"/>
        <v>-9264.2646715262508</v>
      </c>
      <c r="H248" s="39">
        <f t="shared" si="33"/>
        <v>0</v>
      </c>
      <c r="I248" s="37">
        <f t="shared" si="34"/>
        <v>-9264.2646715262508</v>
      </c>
      <c r="J248" s="40">
        <f t="shared" si="40"/>
        <v>-103.24583741739909</v>
      </c>
      <c r="K248" s="37">
        <f t="shared" si="35"/>
        <v>-9367.5105089436493</v>
      </c>
      <c r="L248" s="37">
        <f t="shared" si="36"/>
        <v>-16101291.999112625</v>
      </c>
      <c r="M248" s="37">
        <f t="shared" si="37"/>
        <v>-16280733.264544062</v>
      </c>
      <c r="N248" s="41">
        <f>'jan-mar'!M248</f>
        <v>-7889226.4111399548</v>
      </c>
      <c r="O248" s="41">
        <f t="shared" si="39"/>
        <v>-8391506.8534041084</v>
      </c>
      <c r="Q248" s="4"/>
      <c r="R248" s="4"/>
      <c r="S248" s="4"/>
      <c r="T248" s="4"/>
      <c r="U248" s="4"/>
    </row>
    <row r="249" spans="1:21" s="34" customFormat="1" x14ac:dyDescent="0.3">
      <c r="A249" s="33">
        <v>1422</v>
      </c>
      <c r="B249" s="34" t="s">
        <v>302</v>
      </c>
      <c r="C249" s="36">
        <v>28381</v>
      </c>
      <c r="D249" s="36">
        <v>2146</v>
      </c>
      <c r="E249" s="37">
        <f t="shared" si="31"/>
        <v>13225.069897483691</v>
      </c>
      <c r="F249" s="38">
        <f t="shared" si="38"/>
        <v>1.6614369385866454</v>
      </c>
      <c r="G249" s="39">
        <f t="shared" si="32"/>
        <v>-3159.0304304997803</v>
      </c>
      <c r="H249" s="39">
        <f t="shared" si="33"/>
        <v>0</v>
      </c>
      <c r="I249" s="37">
        <f t="shared" si="34"/>
        <v>-3159.0304304997803</v>
      </c>
      <c r="J249" s="40">
        <f t="shared" si="40"/>
        <v>-103.24583741739909</v>
      </c>
      <c r="K249" s="37">
        <f t="shared" si="35"/>
        <v>-3262.2762679171792</v>
      </c>
      <c r="L249" s="37">
        <f t="shared" si="36"/>
        <v>-6779279.3038525283</v>
      </c>
      <c r="M249" s="37">
        <f t="shared" si="37"/>
        <v>-7000844.8709502667</v>
      </c>
      <c r="N249" s="41">
        <f>'jan-mar'!M249</f>
        <v>-3155709.0208897274</v>
      </c>
      <c r="O249" s="41">
        <f t="shared" si="39"/>
        <v>-3845135.8500605393</v>
      </c>
      <c r="Q249" s="4"/>
      <c r="R249" s="4"/>
      <c r="S249" s="4"/>
      <c r="T249" s="4"/>
      <c r="U249" s="4"/>
    </row>
    <row r="250" spans="1:21" s="34" customFormat="1" x14ac:dyDescent="0.3">
      <c r="A250" s="33">
        <v>1424</v>
      </c>
      <c r="B250" s="34" t="s">
        <v>303</v>
      </c>
      <c r="C250" s="36">
        <v>61284</v>
      </c>
      <c r="D250" s="36">
        <v>5429</v>
      </c>
      <c r="E250" s="37">
        <f t="shared" si="31"/>
        <v>11288.266715785596</v>
      </c>
      <c r="F250" s="38">
        <f t="shared" si="38"/>
        <v>1.4181205422432419</v>
      </c>
      <c r="G250" s="39">
        <f t="shared" si="32"/>
        <v>-1996.9485214809233</v>
      </c>
      <c r="H250" s="39">
        <f t="shared" si="33"/>
        <v>0</v>
      </c>
      <c r="I250" s="37">
        <f t="shared" si="34"/>
        <v>-1996.9485214809233</v>
      </c>
      <c r="J250" s="40">
        <f t="shared" si="40"/>
        <v>-103.24583741739909</v>
      </c>
      <c r="K250" s="37">
        <f t="shared" si="35"/>
        <v>-2100.1943588983222</v>
      </c>
      <c r="L250" s="37">
        <f t="shared" si="36"/>
        <v>-10841433.523119932</v>
      </c>
      <c r="M250" s="37">
        <f t="shared" si="37"/>
        <v>-11401955.174458992</v>
      </c>
      <c r="N250" s="41">
        <f>'jan-mar'!M250</f>
        <v>-5631877.6674791863</v>
      </c>
      <c r="O250" s="41">
        <f t="shared" si="39"/>
        <v>-5770077.5069798054</v>
      </c>
      <c r="Q250" s="4"/>
      <c r="R250" s="4"/>
      <c r="S250" s="4"/>
      <c r="T250" s="4"/>
      <c r="U250" s="4"/>
    </row>
    <row r="251" spans="1:21" s="34" customFormat="1" x14ac:dyDescent="0.3">
      <c r="A251" s="33">
        <v>1426</v>
      </c>
      <c r="B251" s="34" t="s">
        <v>304</v>
      </c>
      <c r="C251" s="36">
        <v>61790</v>
      </c>
      <c r="D251" s="36">
        <v>5118</v>
      </c>
      <c r="E251" s="37">
        <f t="shared" si="31"/>
        <v>12073.075420085972</v>
      </c>
      <c r="F251" s="38">
        <f t="shared" si="38"/>
        <v>1.5167143630061144</v>
      </c>
      <c r="G251" s="39">
        <f t="shared" si="32"/>
        <v>-2467.833744061149</v>
      </c>
      <c r="H251" s="39">
        <f t="shared" si="33"/>
        <v>0</v>
      </c>
      <c r="I251" s="37">
        <f t="shared" si="34"/>
        <v>-2467.833744061149</v>
      </c>
      <c r="J251" s="40">
        <f t="shared" si="40"/>
        <v>-103.24583741739909</v>
      </c>
      <c r="K251" s="37">
        <f t="shared" si="35"/>
        <v>-2571.0795814785479</v>
      </c>
      <c r="L251" s="37">
        <f t="shared" si="36"/>
        <v>-12630373.10210496</v>
      </c>
      <c r="M251" s="37">
        <f t="shared" si="37"/>
        <v>-13158785.298007209</v>
      </c>
      <c r="N251" s="41">
        <f>'jan-mar'!M251</f>
        <v>-4651271.5605375674</v>
      </c>
      <c r="O251" s="41">
        <f t="shared" si="39"/>
        <v>-8507513.7374696415</v>
      </c>
      <c r="Q251" s="4"/>
      <c r="R251" s="4"/>
      <c r="S251" s="4"/>
      <c r="T251" s="4"/>
      <c r="U251" s="4"/>
    </row>
    <row r="252" spans="1:21" s="34" customFormat="1" x14ac:dyDescent="0.3">
      <c r="A252" s="33">
        <v>1428</v>
      </c>
      <c r="B252" s="34" t="s">
        <v>305</v>
      </c>
      <c r="C252" s="36">
        <v>18656</v>
      </c>
      <c r="D252" s="36">
        <v>3008</v>
      </c>
      <c r="E252" s="37">
        <f t="shared" si="31"/>
        <v>6202.1276595744685</v>
      </c>
      <c r="F252" s="38">
        <f t="shared" si="38"/>
        <v>0.77915988885681187</v>
      </c>
      <c r="G252" s="39">
        <f t="shared" si="32"/>
        <v>1054.7349122457529</v>
      </c>
      <c r="H252" s="39">
        <f t="shared" si="33"/>
        <v>336.66136084391394</v>
      </c>
      <c r="I252" s="37">
        <f t="shared" si="34"/>
        <v>1391.3962730896669</v>
      </c>
      <c r="J252" s="40">
        <f t="shared" si="40"/>
        <v>-103.24583741739909</v>
      </c>
      <c r="K252" s="37">
        <f t="shared" si="35"/>
        <v>1288.1504356722678</v>
      </c>
      <c r="L252" s="37">
        <f t="shared" si="36"/>
        <v>4185319.9894537181</v>
      </c>
      <c r="M252" s="37">
        <f t="shared" si="37"/>
        <v>3874756.5105021815</v>
      </c>
      <c r="N252" s="41">
        <f>'jan-mar'!M252</f>
        <v>3628341.15667046</v>
      </c>
      <c r="O252" s="41">
        <f t="shared" si="39"/>
        <v>246415.35383172147</v>
      </c>
      <c r="Q252" s="4"/>
      <c r="R252" s="4"/>
      <c r="S252" s="4"/>
      <c r="T252" s="4"/>
      <c r="U252" s="4"/>
    </row>
    <row r="253" spans="1:21" s="34" customFormat="1" x14ac:dyDescent="0.3">
      <c r="A253" s="33">
        <v>1429</v>
      </c>
      <c r="B253" s="34" t="s">
        <v>306</v>
      </c>
      <c r="C253" s="36">
        <v>16670</v>
      </c>
      <c r="D253" s="36">
        <v>2823</v>
      </c>
      <c r="E253" s="37">
        <f t="shared" si="31"/>
        <v>5905.0655331207936</v>
      </c>
      <c r="F253" s="38">
        <f t="shared" si="38"/>
        <v>0.74184061615949781</v>
      </c>
      <c r="G253" s="39">
        <f t="shared" si="32"/>
        <v>1232.9721881179578</v>
      </c>
      <c r="H253" s="39">
        <f t="shared" si="33"/>
        <v>440.63310510270014</v>
      </c>
      <c r="I253" s="37">
        <f t="shared" si="34"/>
        <v>1673.605293220658</v>
      </c>
      <c r="J253" s="40">
        <f t="shared" si="40"/>
        <v>-103.24583741739909</v>
      </c>
      <c r="K253" s="37">
        <f t="shared" si="35"/>
        <v>1570.3594558032589</v>
      </c>
      <c r="L253" s="37">
        <f t="shared" si="36"/>
        <v>4724587.7427619174</v>
      </c>
      <c r="M253" s="37">
        <f t="shared" si="37"/>
        <v>4433124.7437325995</v>
      </c>
      <c r="N253" s="41">
        <f>'jan-mar'!M253</f>
        <v>3997906.4113300238</v>
      </c>
      <c r="O253" s="41">
        <f t="shared" si="39"/>
        <v>435218.33240257576</v>
      </c>
      <c r="Q253" s="4"/>
      <c r="R253" s="4"/>
      <c r="S253" s="4"/>
      <c r="T253" s="4"/>
      <c r="U253" s="4"/>
    </row>
    <row r="254" spans="1:21" s="34" customFormat="1" x14ac:dyDescent="0.3">
      <c r="A254" s="33">
        <v>1430</v>
      </c>
      <c r="B254" s="34" t="s">
        <v>307</v>
      </c>
      <c r="C254" s="36">
        <v>18293</v>
      </c>
      <c r="D254" s="36">
        <v>2960</v>
      </c>
      <c r="E254" s="37">
        <f t="shared" si="31"/>
        <v>6180.0675675675675</v>
      </c>
      <c r="F254" s="38">
        <f t="shared" si="38"/>
        <v>0.77638852719195905</v>
      </c>
      <c r="G254" s="39">
        <f t="shared" si="32"/>
        <v>1067.9709674498936</v>
      </c>
      <c r="H254" s="39">
        <f t="shared" si="33"/>
        <v>344.3823930463293</v>
      </c>
      <c r="I254" s="37">
        <f t="shared" si="34"/>
        <v>1412.3533604962229</v>
      </c>
      <c r="J254" s="40">
        <f t="shared" si="40"/>
        <v>-103.24583741739909</v>
      </c>
      <c r="K254" s="37">
        <f t="shared" si="35"/>
        <v>1309.1075230788238</v>
      </c>
      <c r="L254" s="37">
        <f t="shared" si="36"/>
        <v>4180565.9470688198</v>
      </c>
      <c r="M254" s="37">
        <f t="shared" si="37"/>
        <v>3874958.2683133185</v>
      </c>
      <c r="N254" s="41">
        <f>'jan-mar'!M254</f>
        <v>3514755.9254469969</v>
      </c>
      <c r="O254" s="41">
        <f t="shared" si="39"/>
        <v>360202.34286632156</v>
      </c>
      <c r="Q254" s="4"/>
      <c r="R254" s="4"/>
      <c r="S254" s="4"/>
      <c r="T254" s="4"/>
      <c r="U254" s="4"/>
    </row>
    <row r="255" spans="1:21" s="34" customFormat="1" x14ac:dyDescent="0.3">
      <c r="A255" s="33">
        <v>1431</v>
      </c>
      <c r="B255" s="34" t="s">
        <v>308</v>
      </c>
      <c r="C255" s="36">
        <v>22000</v>
      </c>
      <c r="D255" s="36">
        <v>3026</v>
      </c>
      <c r="E255" s="37">
        <f t="shared" si="31"/>
        <v>7270.3238598810312</v>
      </c>
      <c r="F255" s="38">
        <f t="shared" si="38"/>
        <v>0.91335506805846578</v>
      </c>
      <c r="G255" s="39">
        <f t="shared" si="32"/>
        <v>413.81719206181532</v>
      </c>
      <c r="H255" s="39">
        <f t="shared" si="33"/>
        <v>0</v>
      </c>
      <c r="I255" s="37">
        <f t="shared" si="34"/>
        <v>413.81719206181532</v>
      </c>
      <c r="J255" s="40">
        <f t="shared" si="40"/>
        <v>-103.24583741739909</v>
      </c>
      <c r="K255" s="37">
        <f t="shared" si="35"/>
        <v>310.57135464441626</v>
      </c>
      <c r="L255" s="37">
        <f t="shared" si="36"/>
        <v>1252210.8231790531</v>
      </c>
      <c r="M255" s="37">
        <f t="shared" si="37"/>
        <v>939788.91915400361</v>
      </c>
      <c r="N255" s="41">
        <f>'jan-mar'!M255</f>
        <v>1268385.6183792604</v>
      </c>
      <c r="O255" s="41">
        <f t="shared" si="39"/>
        <v>-328596.6992252568</v>
      </c>
      <c r="Q255" s="4"/>
      <c r="R255" s="4"/>
      <c r="S255" s="4"/>
      <c r="T255" s="4"/>
      <c r="U255" s="4"/>
    </row>
    <row r="256" spans="1:21" s="34" customFormat="1" x14ac:dyDescent="0.3">
      <c r="A256" s="33">
        <v>1432</v>
      </c>
      <c r="B256" s="34" t="s">
        <v>309</v>
      </c>
      <c r="C256" s="36">
        <v>99047</v>
      </c>
      <c r="D256" s="36">
        <v>12801</v>
      </c>
      <c r="E256" s="37">
        <f t="shared" si="31"/>
        <v>7737.4423873134911</v>
      </c>
      <c r="F256" s="38">
        <f t="shared" si="38"/>
        <v>0.97203815874837984</v>
      </c>
      <c r="G256" s="39">
        <f t="shared" si="32"/>
        <v>133.54607560233944</v>
      </c>
      <c r="H256" s="39">
        <f t="shared" si="33"/>
        <v>0</v>
      </c>
      <c r="I256" s="37">
        <f t="shared" si="34"/>
        <v>133.54607560233944</v>
      </c>
      <c r="J256" s="40">
        <f t="shared" si="40"/>
        <v>-103.24583741739909</v>
      </c>
      <c r="K256" s="37">
        <f t="shared" si="35"/>
        <v>30.300238184940355</v>
      </c>
      <c r="L256" s="37">
        <f t="shared" si="36"/>
        <v>1709523.3137855472</v>
      </c>
      <c r="M256" s="37">
        <f t="shared" si="37"/>
        <v>387873.34900542151</v>
      </c>
      <c r="N256" s="41">
        <f>'jan-mar'!M256</f>
        <v>-436491.88089906611</v>
      </c>
      <c r="O256" s="41">
        <f t="shared" si="39"/>
        <v>824365.22990448761</v>
      </c>
      <c r="Q256" s="4"/>
      <c r="R256" s="4"/>
      <c r="S256" s="4"/>
      <c r="T256" s="4"/>
      <c r="U256" s="4"/>
    </row>
    <row r="257" spans="1:21" s="34" customFormat="1" x14ac:dyDescent="0.3">
      <c r="A257" s="33">
        <v>1433</v>
      </c>
      <c r="B257" s="34" t="s">
        <v>310</v>
      </c>
      <c r="C257" s="36">
        <v>17366</v>
      </c>
      <c r="D257" s="36">
        <v>2777</v>
      </c>
      <c r="E257" s="37">
        <f t="shared" si="31"/>
        <v>6253.5109830752608</v>
      </c>
      <c r="F257" s="38">
        <f t="shared" si="38"/>
        <v>0.78561506469734232</v>
      </c>
      <c r="G257" s="39">
        <f t="shared" si="32"/>
        <v>1023.9049181452775</v>
      </c>
      <c r="H257" s="39">
        <f t="shared" si="33"/>
        <v>318.67719761863663</v>
      </c>
      <c r="I257" s="37">
        <f t="shared" si="34"/>
        <v>1342.5821157639141</v>
      </c>
      <c r="J257" s="40">
        <f t="shared" si="40"/>
        <v>-103.24583741739909</v>
      </c>
      <c r="K257" s="37">
        <f t="shared" si="35"/>
        <v>1239.336278346515</v>
      </c>
      <c r="L257" s="37">
        <f t="shared" si="36"/>
        <v>3728350.5354763893</v>
      </c>
      <c r="M257" s="37">
        <f t="shared" si="37"/>
        <v>3441636.8449682719</v>
      </c>
      <c r="N257" s="41">
        <f>'jan-mar'!M257</f>
        <v>3000487.2314075362</v>
      </c>
      <c r="O257" s="41">
        <f t="shared" si="39"/>
        <v>441149.61356073571</v>
      </c>
      <c r="Q257" s="4"/>
      <c r="R257" s="4"/>
      <c r="S257" s="4"/>
      <c r="T257" s="4"/>
      <c r="U257" s="4"/>
    </row>
    <row r="258" spans="1:21" s="34" customFormat="1" x14ac:dyDescent="0.3">
      <c r="A258" s="33">
        <v>1438</v>
      </c>
      <c r="B258" s="34" t="s">
        <v>311</v>
      </c>
      <c r="C258" s="36">
        <v>37388</v>
      </c>
      <c r="D258" s="36">
        <v>3890</v>
      </c>
      <c r="E258" s="37">
        <f t="shared" si="31"/>
        <v>9611.3110539845766</v>
      </c>
      <c r="F258" s="38">
        <f t="shared" si="38"/>
        <v>1.2074482280335193</v>
      </c>
      <c r="G258" s="39">
        <f t="shared" si="32"/>
        <v>-990.77512440031182</v>
      </c>
      <c r="H258" s="39">
        <f t="shared" si="33"/>
        <v>0</v>
      </c>
      <c r="I258" s="37">
        <f t="shared" si="34"/>
        <v>-990.77512440031182</v>
      </c>
      <c r="J258" s="40">
        <f t="shared" si="40"/>
        <v>-103.24583741739909</v>
      </c>
      <c r="K258" s="37">
        <f t="shared" si="35"/>
        <v>-1094.0209618177109</v>
      </c>
      <c r="L258" s="37">
        <f t="shared" si="36"/>
        <v>-3854115.233917213</v>
      </c>
      <c r="M258" s="37">
        <f t="shared" si="37"/>
        <v>-4255741.5414708955</v>
      </c>
      <c r="N258" s="41">
        <f>'jan-mar'!M258</f>
        <v>-826748.41158482747</v>
      </c>
      <c r="O258" s="41">
        <f t="shared" si="39"/>
        <v>-3428993.1298860679</v>
      </c>
      <c r="Q258" s="4"/>
      <c r="R258" s="4"/>
      <c r="S258" s="4"/>
      <c r="T258" s="4"/>
      <c r="U258" s="4"/>
    </row>
    <row r="259" spans="1:21" s="34" customFormat="1" x14ac:dyDescent="0.3">
      <c r="A259" s="33">
        <v>1439</v>
      </c>
      <c r="B259" s="34" t="s">
        <v>312</v>
      </c>
      <c r="C259" s="36">
        <v>43484</v>
      </c>
      <c r="D259" s="36">
        <v>6082</v>
      </c>
      <c r="E259" s="37">
        <f t="shared" si="31"/>
        <v>7149.6218349227229</v>
      </c>
      <c r="F259" s="38">
        <f t="shared" si="38"/>
        <v>0.89819153362103366</v>
      </c>
      <c r="G259" s="39">
        <f t="shared" si="32"/>
        <v>486.23840703680031</v>
      </c>
      <c r="H259" s="39">
        <f t="shared" si="33"/>
        <v>5.0383994720249117</v>
      </c>
      <c r="I259" s="37">
        <f t="shared" si="34"/>
        <v>491.27680650882525</v>
      </c>
      <c r="J259" s="40">
        <f t="shared" si="40"/>
        <v>-103.24583741739909</v>
      </c>
      <c r="K259" s="37">
        <f t="shared" si="35"/>
        <v>388.03096909142619</v>
      </c>
      <c r="L259" s="37">
        <f t="shared" si="36"/>
        <v>2987945.5371866752</v>
      </c>
      <c r="M259" s="37">
        <f t="shared" si="37"/>
        <v>2360004.3540140539</v>
      </c>
      <c r="N259" s="41">
        <f>'jan-mar'!M259</f>
        <v>1959576.3909360128</v>
      </c>
      <c r="O259" s="41">
        <f t="shared" si="39"/>
        <v>400427.9630780411</v>
      </c>
      <c r="Q259" s="4"/>
      <c r="R259" s="4"/>
      <c r="S259" s="4"/>
      <c r="T259" s="4"/>
      <c r="U259" s="4"/>
    </row>
    <row r="260" spans="1:21" s="34" customFormat="1" x14ac:dyDescent="0.3">
      <c r="A260" s="33">
        <v>1441</v>
      </c>
      <c r="B260" s="34" t="s">
        <v>313</v>
      </c>
      <c r="C260" s="36">
        <v>18693</v>
      </c>
      <c r="D260" s="36">
        <v>2752</v>
      </c>
      <c r="E260" s="37">
        <f t="shared" si="31"/>
        <v>6792.5145348837214</v>
      </c>
      <c r="F260" s="38">
        <f t="shared" si="38"/>
        <v>0.85332891558401069</v>
      </c>
      <c r="G260" s="39">
        <f t="shared" si="32"/>
        <v>700.50278706020129</v>
      </c>
      <c r="H260" s="39">
        <f t="shared" si="33"/>
        <v>130.02595448567544</v>
      </c>
      <c r="I260" s="37">
        <f t="shared" si="34"/>
        <v>830.52874154587676</v>
      </c>
      <c r="J260" s="40">
        <f t="shared" si="40"/>
        <v>-103.24583741739909</v>
      </c>
      <c r="K260" s="37">
        <f t="shared" si="35"/>
        <v>727.28290412847764</v>
      </c>
      <c r="L260" s="37">
        <f t="shared" si="36"/>
        <v>2285615.0967342528</v>
      </c>
      <c r="M260" s="37">
        <f t="shared" si="37"/>
        <v>2001482.5521615704</v>
      </c>
      <c r="N260" s="41">
        <f>'jan-mar'!M260</f>
        <v>1469936.5901453155</v>
      </c>
      <c r="O260" s="41">
        <f t="shared" si="39"/>
        <v>531545.9620162549</v>
      </c>
      <c r="Q260" s="4"/>
      <c r="R260" s="4"/>
      <c r="S260" s="4"/>
      <c r="T260" s="4"/>
      <c r="U260" s="4"/>
    </row>
    <row r="261" spans="1:21" s="34" customFormat="1" x14ac:dyDescent="0.3">
      <c r="A261" s="33">
        <v>1443</v>
      </c>
      <c r="B261" s="34" t="s">
        <v>314</v>
      </c>
      <c r="C261" s="36">
        <v>38134</v>
      </c>
      <c r="D261" s="36">
        <v>5987</v>
      </c>
      <c r="E261" s="37">
        <f t="shared" si="31"/>
        <v>6369.4671788875894</v>
      </c>
      <c r="F261" s="38">
        <f t="shared" si="38"/>
        <v>0.80018239087965948</v>
      </c>
      <c r="G261" s="39">
        <f t="shared" si="32"/>
        <v>954.33120065788034</v>
      </c>
      <c r="H261" s="39">
        <f t="shared" si="33"/>
        <v>278.0925290843216</v>
      </c>
      <c r="I261" s="37">
        <f t="shared" si="34"/>
        <v>1232.4237297422019</v>
      </c>
      <c r="J261" s="40">
        <f t="shared" si="40"/>
        <v>-103.24583741739909</v>
      </c>
      <c r="K261" s="37">
        <f t="shared" si="35"/>
        <v>1129.1778923248028</v>
      </c>
      <c r="L261" s="37">
        <f t="shared" si="36"/>
        <v>7378520.8699665628</v>
      </c>
      <c r="M261" s="37">
        <f t="shared" si="37"/>
        <v>6760388.0413485942</v>
      </c>
      <c r="N261" s="41">
        <f>'jan-mar'!M261</f>
        <v>5890199.5694767423</v>
      </c>
      <c r="O261" s="41">
        <f t="shared" si="39"/>
        <v>870188.47187185194</v>
      </c>
      <c r="Q261" s="4"/>
      <c r="R261" s="4"/>
      <c r="S261" s="4"/>
      <c r="T261" s="4"/>
      <c r="U261" s="4"/>
    </row>
    <row r="262" spans="1:21" s="34" customFormat="1" x14ac:dyDescent="0.3">
      <c r="A262" s="33">
        <v>1444</v>
      </c>
      <c r="B262" s="34" t="s">
        <v>315</v>
      </c>
      <c r="C262" s="36">
        <v>7257</v>
      </c>
      <c r="D262" s="36">
        <v>1221</v>
      </c>
      <c r="E262" s="37">
        <f t="shared" si="31"/>
        <v>5943.4889434889437</v>
      </c>
      <c r="F262" s="38">
        <f t="shared" si="38"/>
        <v>0.7466676661325391</v>
      </c>
      <c r="G262" s="39">
        <f t="shared" si="32"/>
        <v>1209.9181418970677</v>
      </c>
      <c r="H262" s="39">
        <f t="shared" si="33"/>
        <v>427.18491147384759</v>
      </c>
      <c r="I262" s="37">
        <f t="shared" si="34"/>
        <v>1637.1030533709154</v>
      </c>
      <c r="J262" s="40">
        <f t="shared" si="40"/>
        <v>-103.24583741739909</v>
      </c>
      <c r="K262" s="37">
        <f t="shared" si="35"/>
        <v>1533.8572159535163</v>
      </c>
      <c r="L262" s="37">
        <f t="shared" si="36"/>
        <v>1998902.8281658876</v>
      </c>
      <c r="M262" s="37">
        <f t="shared" si="37"/>
        <v>1872839.6606792433</v>
      </c>
      <c r="N262" s="41">
        <f>'jan-mar'!M262</f>
        <v>2001549.3192468856</v>
      </c>
      <c r="O262" s="41">
        <f t="shared" si="39"/>
        <v>-128709.65856764233</v>
      </c>
      <c r="Q262" s="4"/>
      <c r="R262" s="4"/>
      <c r="S262" s="4"/>
      <c r="T262" s="4"/>
      <c r="U262" s="4"/>
    </row>
    <row r="263" spans="1:21" s="34" customFormat="1" x14ac:dyDescent="0.3">
      <c r="A263" s="33">
        <v>1445</v>
      </c>
      <c r="B263" s="34" t="s">
        <v>316</v>
      </c>
      <c r="C263" s="36">
        <v>39215</v>
      </c>
      <c r="D263" s="36">
        <v>5751</v>
      </c>
      <c r="E263" s="37">
        <f t="shared" si="31"/>
        <v>6818.8141192836028</v>
      </c>
      <c r="F263" s="38">
        <f t="shared" si="38"/>
        <v>0.85663287551240053</v>
      </c>
      <c r="G263" s="39">
        <f t="shared" si="32"/>
        <v>684.72303642027236</v>
      </c>
      <c r="H263" s="39">
        <f t="shared" si="33"/>
        <v>120.82109994571691</v>
      </c>
      <c r="I263" s="37">
        <f t="shared" si="34"/>
        <v>805.54413636598929</v>
      </c>
      <c r="J263" s="40">
        <f t="shared" si="40"/>
        <v>-103.24583741739909</v>
      </c>
      <c r="K263" s="37">
        <f t="shared" si="35"/>
        <v>702.29829894859017</v>
      </c>
      <c r="L263" s="37">
        <f t="shared" si="36"/>
        <v>4632684.3282408044</v>
      </c>
      <c r="M263" s="37">
        <f t="shared" si="37"/>
        <v>4038917.5172533421</v>
      </c>
      <c r="N263" s="41">
        <f>'jan-mar'!M263</f>
        <v>3635355.5159613774</v>
      </c>
      <c r="O263" s="41">
        <f t="shared" si="39"/>
        <v>403562.00129196467</v>
      </c>
      <c r="Q263" s="4"/>
      <c r="R263" s="4"/>
      <c r="S263" s="4"/>
      <c r="T263" s="4"/>
      <c r="U263" s="4"/>
    </row>
    <row r="264" spans="1:21" s="34" customFormat="1" x14ac:dyDescent="0.3">
      <c r="A264" s="33">
        <v>1449</v>
      </c>
      <c r="B264" s="34" t="s">
        <v>317</v>
      </c>
      <c r="C264" s="36">
        <v>42355</v>
      </c>
      <c r="D264" s="36">
        <v>7155</v>
      </c>
      <c r="E264" s="37">
        <f t="shared" ref="E264:E327" si="41">(C264*1000)/D264</f>
        <v>5919.6366177498257</v>
      </c>
      <c r="F264" s="38">
        <f t="shared" si="38"/>
        <v>0.74367115001872175</v>
      </c>
      <c r="G264" s="39">
        <f t="shared" ref="G264:G327" si="42">(E$437-E264)*0.6</f>
        <v>1224.2295373405386</v>
      </c>
      <c r="H264" s="39">
        <f t="shared" ref="H264:H327" si="43">IF(E264&gt;=E$437*0.9,0,IF(E264&lt;0.9*E$437,(E$437*0.9-E264)*0.35))</f>
        <v>435.53322548253891</v>
      </c>
      <c r="I264" s="37">
        <f t="shared" ref="I264:I327" si="44">G264+H264</f>
        <v>1659.7627628230775</v>
      </c>
      <c r="J264" s="40">
        <f t="shared" si="40"/>
        <v>-103.24583741739909</v>
      </c>
      <c r="K264" s="37">
        <f t="shared" ref="K264:K327" si="45">I264+J264</f>
        <v>1556.5169254056784</v>
      </c>
      <c r="L264" s="37">
        <f t="shared" ref="L264:L327" si="46">(I264*D264)</f>
        <v>11875602.567999119</v>
      </c>
      <c r="M264" s="37">
        <f t="shared" ref="M264:M327" si="47">(K264*D264)</f>
        <v>11136878.601277629</v>
      </c>
      <c r="N264" s="41">
        <f>'jan-mar'!M264</f>
        <v>10261823.529247718</v>
      </c>
      <c r="O264" s="41">
        <f t="shared" si="39"/>
        <v>875055.07202991098</v>
      </c>
      <c r="Q264" s="4"/>
      <c r="R264" s="4"/>
      <c r="S264" s="4"/>
      <c r="T264" s="4"/>
      <c r="U264" s="4"/>
    </row>
    <row r="265" spans="1:21" s="34" customFormat="1" x14ac:dyDescent="0.3">
      <c r="A265" s="33">
        <v>1502</v>
      </c>
      <c r="B265" s="34" t="s">
        <v>318</v>
      </c>
      <c r="C265" s="36">
        <v>209873</v>
      </c>
      <c r="D265" s="36">
        <v>26392</v>
      </c>
      <c r="E265" s="37">
        <f t="shared" si="41"/>
        <v>7952.1445892694755</v>
      </c>
      <c r="F265" s="38">
        <f t="shared" ref="F265:F328" si="48">IF(ISNUMBER(C265),E265/E$437,"")</f>
        <v>0.99901073219341197</v>
      </c>
      <c r="G265" s="39">
        <f t="shared" si="42"/>
        <v>4.7247544287487466</v>
      </c>
      <c r="H265" s="39">
        <f t="shared" si="43"/>
        <v>0</v>
      </c>
      <c r="I265" s="37">
        <f t="shared" si="44"/>
        <v>4.7247544287487466</v>
      </c>
      <c r="J265" s="40">
        <f t="shared" si="40"/>
        <v>-103.24583741739909</v>
      </c>
      <c r="K265" s="37">
        <f t="shared" si="45"/>
        <v>-98.521082988650335</v>
      </c>
      <c r="L265" s="37">
        <f t="shared" si="46"/>
        <v>124695.71888353692</v>
      </c>
      <c r="M265" s="37">
        <f t="shared" si="47"/>
        <v>-2600168.4222364598</v>
      </c>
      <c r="N265" s="41">
        <f>'jan-mar'!M265</f>
        <v>-4620559.4032253893</v>
      </c>
      <c r="O265" s="41">
        <f t="shared" ref="O265:O328" si="49">M265-N265</f>
        <v>2020390.9809889295</v>
      </c>
      <c r="Q265" s="4"/>
      <c r="R265" s="4"/>
      <c r="S265" s="4"/>
      <c r="T265" s="4"/>
      <c r="U265" s="4"/>
    </row>
    <row r="266" spans="1:21" s="34" customFormat="1" x14ac:dyDescent="0.3">
      <c r="A266" s="33">
        <v>1504</v>
      </c>
      <c r="B266" s="34" t="s">
        <v>319</v>
      </c>
      <c r="C266" s="36">
        <v>383511</v>
      </c>
      <c r="D266" s="36">
        <v>46316</v>
      </c>
      <c r="E266" s="37">
        <f t="shared" si="41"/>
        <v>8280.3134985750057</v>
      </c>
      <c r="F266" s="38">
        <f t="shared" si="48"/>
        <v>1.0402378827674621</v>
      </c>
      <c r="G266" s="39">
        <f t="shared" si="42"/>
        <v>-192.17659115456937</v>
      </c>
      <c r="H266" s="39">
        <f t="shared" si="43"/>
        <v>0</v>
      </c>
      <c r="I266" s="37">
        <f t="shared" si="44"/>
        <v>-192.17659115456937</v>
      </c>
      <c r="J266" s="40">
        <f t="shared" ref="J266:J329" si="50">I$439</f>
        <v>-103.24583741739909</v>
      </c>
      <c r="K266" s="37">
        <f t="shared" si="45"/>
        <v>-295.42242857196845</v>
      </c>
      <c r="L266" s="37">
        <f t="shared" si="46"/>
        <v>-8900850.9959150348</v>
      </c>
      <c r="M266" s="37">
        <f t="shared" si="47"/>
        <v>-13682785.201739291</v>
      </c>
      <c r="N266" s="41">
        <f>'jan-mar'!M266</f>
        <v>-16556326.846005863</v>
      </c>
      <c r="O266" s="41">
        <f t="shared" si="49"/>
        <v>2873541.6442665718</v>
      </c>
      <c r="Q266" s="4"/>
      <c r="R266" s="4"/>
      <c r="S266" s="4"/>
      <c r="T266" s="4"/>
      <c r="U266" s="4"/>
    </row>
    <row r="267" spans="1:21" s="34" customFormat="1" x14ac:dyDescent="0.3">
      <c r="A267" s="33">
        <v>1505</v>
      </c>
      <c r="B267" s="34" t="s">
        <v>320</v>
      </c>
      <c r="C267" s="36">
        <v>177099</v>
      </c>
      <c r="D267" s="36">
        <v>24507</v>
      </c>
      <c r="E267" s="37">
        <f t="shared" si="41"/>
        <v>7226.4659076998405</v>
      </c>
      <c r="F267" s="38">
        <f t="shared" si="48"/>
        <v>0.90784528834694522</v>
      </c>
      <c r="G267" s="39">
        <f t="shared" si="42"/>
        <v>440.13196337052977</v>
      </c>
      <c r="H267" s="39">
        <f t="shared" si="43"/>
        <v>0</v>
      </c>
      <c r="I267" s="37">
        <f t="shared" si="44"/>
        <v>440.13196337052977</v>
      </c>
      <c r="J267" s="40">
        <f t="shared" si="50"/>
        <v>-103.24583741739909</v>
      </c>
      <c r="K267" s="37">
        <f t="shared" si="45"/>
        <v>336.88612595313066</v>
      </c>
      <c r="L267" s="37">
        <f t="shared" si="46"/>
        <v>10786314.026321573</v>
      </c>
      <c r="M267" s="37">
        <f t="shared" si="47"/>
        <v>8256068.2887333734</v>
      </c>
      <c r="N267" s="41">
        <f>'jan-mar'!M267</f>
        <v>6379585.0070155868</v>
      </c>
      <c r="O267" s="41">
        <f t="shared" si="49"/>
        <v>1876483.2817177866</v>
      </c>
      <c r="Q267" s="4"/>
      <c r="R267" s="4"/>
      <c r="S267" s="4"/>
      <c r="T267" s="4"/>
      <c r="U267" s="4"/>
    </row>
    <row r="268" spans="1:21" s="34" customFormat="1" x14ac:dyDescent="0.3">
      <c r="A268" s="33">
        <v>1511</v>
      </c>
      <c r="B268" s="34" t="s">
        <v>321</v>
      </c>
      <c r="C268" s="36">
        <v>23289</v>
      </c>
      <c r="D268" s="36">
        <v>3258</v>
      </c>
      <c r="E268" s="37">
        <f t="shared" si="41"/>
        <v>7148.2504604051564</v>
      </c>
      <c r="F268" s="38">
        <f t="shared" si="48"/>
        <v>0.89801925080530698</v>
      </c>
      <c r="G268" s="39">
        <f t="shared" si="42"/>
        <v>487.06123174734017</v>
      </c>
      <c r="H268" s="39">
        <f t="shared" si="43"/>
        <v>5.5183805531731647</v>
      </c>
      <c r="I268" s="37">
        <f t="shared" si="44"/>
        <v>492.57961230051336</v>
      </c>
      <c r="J268" s="40">
        <f t="shared" si="50"/>
        <v>-103.24583741739909</v>
      </c>
      <c r="K268" s="37">
        <f t="shared" si="45"/>
        <v>389.3337748831143</v>
      </c>
      <c r="L268" s="37">
        <f t="shared" si="46"/>
        <v>1604824.3768750725</v>
      </c>
      <c r="M268" s="37">
        <f t="shared" si="47"/>
        <v>1268449.4385691865</v>
      </c>
      <c r="N268" s="41">
        <f>'jan-mar'!M268</f>
        <v>1154552.1015569749</v>
      </c>
      <c r="O268" s="41">
        <f t="shared" si="49"/>
        <v>113897.33701221156</v>
      </c>
      <c r="Q268" s="4"/>
      <c r="R268" s="4"/>
      <c r="S268" s="4"/>
      <c r="T268" s="4"/>
      <c r="U268" s="4"/>
    </row>
    <row r="269" spans="1:21" s="34" customFormat="1" x14ac:dyDescent="0.3">
      <c r="A269" s="33">
        <v>1514</v>
      </c>
      <c r="B269" s="34" t="s">
        <v>178</v>
      </c>
      <c r="C269" s="36">
        <v>19489</v>
      </c>
      <c r="D269" s="36">
        <v>2635</v>
      </c>
      <c r="E269" s="37">
        <f t="shared" si="41"/>
        <v>7396.2049335863376</v>
      </c>
      <c r="F269" s="38">
        <f t="shared" si="48"/>
        <v>0.92916923519286687</v>
      </c>
      <c r="G269" s="39">
        <f t="shared" si="42"/>
        <v>338.28854783863153</v>
      </c>
      <c r="H269" s="39">
        <f t="shared" si="43"/>
        <v>0</v>
      </c>
      <c r="I269" s="37">
        <f t="shared" si="44"/>
        <v>338.28854783863153</v>
      </c>
      <c r="J269" s="40">
        <f t="shared" si="50"/>
        <v>-103.24583741739909</v>
      </c>
      <c r="K269" s="37">
        <f t="shared" si="45"/>
        <v>235.04271042123244</v>
      </c>
      <c r="L269" s="37">
        <f t="shared" si="46"/>
        <v>891390.32355479407</v>
      </c>
      <c r="M269" s="37">
        <f t="shared" si="47"/>
        <v>619337.54195994744</v>
      </c>
      <c r="N269" s="41">
        <f>'jan-mar'!M269</f>
        <v>350033.14536606142</v>
      </c>
      <c r="O269" s="41">
        <f t="shared" si="49"/>
        <v>269304.39659388602</v>
      </c>
      <c r="Q269" s="4"/>
      <c r="R269" s="4"/>
      <c r="S269" s="4"/>
      <c r="T269" s="4"/>
      <c r="U269" s="4"/>
    </row>
    <row r="270" spans="1:21" s="34" customFormat="1" x14ac:dyDescent="0.3">
      <c r="A270" s="33">
        <v>1515</v>
      </c>
      <c r="B270" s="34" t="s">
        <v>322</v>
      </c>
      <c r="C270" s="36">
        <v>78591</v>
      </c>
      <c r="D270" s="36">
        <v>8934</v>
      </c>
      <c r="E270" s="37">
        <f t="shared" si="41"/>
        <v>8796.8435191403623</v>
      </c>
      <c r="F270" s="38">
        <f t="shared" si="48"/>
        <v>1.1051284325118902</v>
      </c>
      <c r="G270" s="39">
        <f t="shared" si="42"/>
        <v>-502.09460349378332</v>
      </c>
      <c r="H270" s="39">
        <f t="shared" si="43"/>
        <v>0</v>
      </c>
      <c r="I270" s="37">
        <f t="shared" si="44"/>
        <v>-502.09460349378332</v>
      </c>
      <c r="J270" s="40">
        <f t="shared" si="50"/>
        <v>-103.24583741739909</v>
      </c>
      <c r="K270" s="37">
        <f t="shared" si="45"/>
        <v>-605.34044091118244</v>
      </c>
      <c r="L270" s="37">
        <f t="shared" si="46"/>
        <v>-4485713.1876134602</v>
      </c>
      <c r="M270" s="37">
        <f t="shared" si="47"/>
        <v>-5408111.4991005035</v>
      </c>
      <c r="N270" s="41">
        <f>'jan-mar'!M270</f>
        <v>-5890126.5576089537</v>
      </c>
      <c r="O270" s="41">
        <f t="shared" si="49"/>
        <v>482015.05850845017</v>
      </c>
      <c r="Q270" s="4"/>
      <c r="R270" s="4"/>
      <c r="S270" s="4"/>
      <c r="T270" s="4"/>
      <c r="U270" s="4"/>
    </row>
    <row r="271" spans="1:21" s="34" customFormat="1" x14ac:dyDescent="0.3">
      <c r="A271" s="33">
        <v>1516</v>
      </c>
      <c r="B271" s="34" t="s">
        <v>323</v>
      </c>
      <c r="C271" s="36">
        <v>75207</v>
      </c>
      <c r="D271" s="36">
        <v>8292</v>
      </c>
      <c r="E271" s="37">
        <f t="shared" si="41"/>
        <v>9069.826338639652</v>
      </c>
      <c r="F271" s="38">
        <f t="shared" si="48"/>
        <v>1.1394226739360467</v>
      </c>
      <c r="G271" s="39">
        <f t="shared" si="42"/>
        <v>-665.88429519335716</v>
      </c>
      <c r="H271" s="39">
        <f t="shared" si="43"/>
        <v>0</v>
      </c>
      <c r="I271" s="37">
        <f t="shared" si="44"/>
        <v>-665.88429519335716</v>
      </c>
      <c r="J271" s="40">
        <f t="shared" si="50"/>
        <v>-103.24583741739909</v>
      </c>
      <c r="K271" s="37">
        <f t="shared" si="45"/>
        <v>-769.13013261075628</v>
      </c>
      <c r="L271" s="37">
        <f t="shared" si="46"/>
        <v>-5521512.5757433176</v>
      </c>
      <c r="M271" s="37">
        <f t="shared" si="47"/>
        <v>-6377627.0596083915</v>
      </c>
      <c r="N271" s="41">
        <f>'jan-mar'!M271</f>
        <v>-7069937.7452085782</v>
      </c>
      <c r="O271" s="41">
        <f t="shared" si="49"/>
        <v>692310.6856001867</v>
      </c>
      <c r="Q271" s="4"/>
      <c r="R271" s="4"/>
      <c r="S271" s="4"/>
      <c r="T271" s="4"/>
      <c r="U271" s="4"/>
    </row>
    <row r="272" spans="1:21" s="34" customFormat="1" x14ac:dyDescent="0.3">
      <c r="A272" s="33">
        <v>1517</v>
      </c>
      <c r="B272" s="34" t="s">
        <v>324</v>
      </c>
      <c r="C272" s="36">
        <v>35734</v>
      </c>
      <c r="D272" s="36">
        <v>5065</v>
      </c>
      <c r="E272" s="37">
        <f t="shared" si="41"/>
        <v>7055.083909180652</v>
      </c>
      <c r="F272" s="38">
        <f t="shared" si="48"/>
        <v>0.8863149384012895</v>
      </c>
      <c r="G272" s="39">
        <f t="shared" si="42"/>
        <v>542.96116248204282</v>
      </c>
      <c r="H272" s="39">
        <f t="shared" si="43"/>
        <v>38.126673481749727</v>
      </c>
      <c r="I272" s="37">
        <f t="shared" si="44"/>
        <v>581.0878359637926</v>
      </c>
      <c r="J272" s="40">
        <f t="shared" si="50"/>
        <v>-103.24583741739909</v>
      </c>
      <c r="K272" s="37">
        <f t="shared" si="45"/>
        <v>477.84199854639348</v>
      </c>
      <c r="L272" s="37">
        <f t="shared" si="46"/>
        <v>2943209.8891566093</v>
      </c>
      <c r="M272" s="37">
        <f t="shared" si="47"/>
        <v>2420269.7226374829</v>
      </c>
      <c r="N272" s="41">
        <f>'jan-mar'!M272</f>
        <v>1641376.4255328677</v>
      </c>
      <c r="O272" s="41">
        <f t="shared" si="49"/>
        <v>778893.29710461525</v>
      </c>
      <c r="Q272" s="4"/>
      <c r="R272" s="4"/>
      <c r="S272" s="4"/>
      <c r="T272" s="4"/>
      <c r="U272" s="4"/>
    </row>
    <row r="273" spans="1:21" s="34" customFormat="1" x14ac:dyDescent="0.3">
      <c r="A273" s="33">
        <v>1519</v>
      </c>
      <c r="B273" s="34" t="s">
        <v>325</v>
      </c>
      <c r="C273" s="36">
        <v>60413</v>
      </c>
      <c r="D273" s="36">
        <v>8977</v>
      </c>
      <c r="E273" s="37">
        <f t="shared" si="41"/>
        <v>6729.7538153057812</v>
      </c>
      <c r="F273" s="38">
        <f t="shared" si="48"/>
        <v>0.845444422072267</v>
      </c>
      <c r="G273" s="39">
        <f t="shared" si="42"/>
        <v>738.15921880696533</v>
      </c>
      <c r="H273" s="39">
        <f t="shared" si="43"/>
        <v>151.99220633795449</v>
      </c>
      <c r="I273" s="37">
        <f t="shared" si="44"/>
        <v>890.15142514491981</v>
      </c>
      <c r="J273" s="40">
        <f t="shared" si="50"/>
        <v>-103.24583741739909</v>
      </c>
      <c r="K273" s="37">
        <f t="shared" si="45"/>
        <v>786.9055877275207</v>
      </c>
      <c r="L273" s="37">
        <f t="shared" si="46"/>
        <v>7990889.3435259452</v>
      </c>
      <c r="M273" s="37">
        <f t="shared" si="47"/>
        <v>7064051.4610299533</v>
      </c>
      <c r="N273" s="41">
        <f>'jan-mar'!M273</f>
        <v>6439746.2644384047</v>
      </c>
      <c r="O273" s="41">
        <f t="shared" si="49"/>
        <v>624305.19659154862</v>
      </c>
      <c r="Q273" s="4"/>
      <c r="R273" s="4"/>
      <c r="S273" s="4"/>
      <c r="T273" s="4"/>
      <c r="U273" s="4"/>
    </row>
    <row r="274" spans="1:21" s="34" customFormat="1" x14ac:dyDescent="0.3">
      <c r="A274" s="33">
        <v>1520</v>
      </c>
      <c r="B274" s="34" t="s">
        <v>326</v>
      </c>
      <c r="C274" s="36">
        <v>74574</v>
      </c>
      <c r="D274" s="36">
        <v>10589</v>
      </c>
      <c r="E274" s="37">
        <f t="shared" si="41"/>
        <v>7042.5913684011712</v>
      </c>
      <c r="F274" s="38">
        <f t="shared" si="48"/>
        <v>0.8847455275120677</v>
      </c>
      <c r="G274" s="39">
        <f t="shared" si="42"/>
        <v>550.45668694973131</v>
      </c>
      <c r="H274" s="39">
        <f t="shared" si="43"/>
        <v>42.499062754568008</v>
      </c>
      <c r="I274" s="37">
        <f t="shared" si="44"/>
        <v>592.95574970429936</v>
      </c>
      <c r="J274" s="40">
        <f t="shared" si="50"/>
        <v>-103.24583741739909</v>
      </c>
      <c r="K274" s="37">
        <f t="shared" si="45"/>
        <v>489.70991228690025</v>
      </c>
      <c r="L274" s="37">
        <f t="shared" si="46"/>
        <v>6278808.4336188259</v>
      </c>
      <c r="M274" s="37">
        <f t="shared" si="47"/>
        <v>5185538.2612059871</v>
      </c>
      <c r="N274" s="41">
        <f>'jan-mar'!M274</f>
        <v>5244333.6130264308</v>
      </c>
      <c r="O274" s="41">
        <f t="shared" si="49"/>
        <v>-58795.351820443757</v>
      </c>
      <c r="Q274" s="4"/>
      <c r="R274" s="4"/>
      <c r="S274" s="4"/>
      <c r="T274" s="4"/>
      <c r="U274" s="4"/>
    </row>
    <row r="275" spans="1:21" s="34" customFormat="1" x14ac:dyDescent="0.3">
      <c r="A275" s="33">
        <v>1523</v>
      </c>
      <c r="B275" s="34" t="s">
        <v>327</v>
      </c>
      <c r="C275" s="36">
        <v>15213</v>
      </c>
      <c r="D275" s="36">
        <v>2294</v>
      </c>
      <c r="E275" s="37">
        <f t="shared" si="41"/>
        <v>6631.6477768090672</v>
      </c>
      <c r="F275" s="38">
        <f t="shared" si="48"/>
        <v>0.83311957256142566</v>
      </c>
      <c r="G275" s="39">
        <f t="shared" si="42"/>
        <v>797.0228419049937</v>
      </c>
      <c r="H275" s="39">
        <f t="shared" si="43"/>
        <v>186.3293198118044</v>
      </c>
      <c r="I275" s="37">
        <f t="shared" si="44"/>
        <v>983.35216171679804</v>
      </c>
      <c r="J275" s="40">
        <f t="shared" si="50"/>
        <v>-103.24583741739909</v>
      </c>
      <c r="K275" s="37">
        <f t="shared" si="45"/>
        <v>880.10632429939892</v>
      </c>
      <c r="L275" s="37">
        <f t="shared" si="46"/>
        <v>2255809.8589783348</v>
      </c>
      <c r="M275" s="37">
        <f t="shared" si="47"/>
        <v>2018963.907942821</v>
      </c>
      <c r="N275" s="41">
        <f>'jan-mar'!M275</f>
        <v>1648060.8422214212</v>
      </c>
      <c r="O275" s="41">
        <f t="shared" si="49"/>
        <v>370903.06572139985</v>
      </c>
      <c r="Q275" s="4"/>
      <c r="R275" s="4"/>
      <c r="S275" s="4"/>
      <c r="T275" s="4"/>
      <c r="U275" s="4"/>
    </row>
    <row r="276" spans="1:21" s="34" customFormat="1" x14ac:dyDescent="0.3">
      <c r="A276" s="33">
        <v>1524</v>
      </c>
      <c r="B276" s="34" t="s">
        <v>328</v>
      </c>
      <c r="C276" s="36">
        <v>19736</v>
      </c>
      <c r="D276" s="36">
        <v>1676</v>
      </c>
      <c r="E276" s="37">
        <f t="shared" si="41"/>
        <v>11775.656324582338</v>
      </c>
      <c r="F276" s="38">
        <f t="shared" si="48"/>
        <v>1.4793502450588221</v>
      </c>
      <c r="G276" s="39">
        <f t="shared" si="42"/>
        <v>-2289.3822867589688</v>
      </c>
      <c r="H276" s="39">
        <f t="shared" si="43"/>
        <v>0</v>
      </c>
      <c r="I276" s="37">
        <f t="shared" si="44"/>
        <v>-2289.3822867589688</v>
      </c>
      <c r="J276" s="40">
        <f t="shared" si="50"/>
        <v>-103.24583741739909</v>
      </c>
      <c r="K276" s="37">
        <f t="shared" si="45"/>
        <v>-2392.6281241763677</v>
      </c>
      <c r="L276" s="37">
        <f t="shared" si="46"/>
        <v>-3837004.7126080319</v>
      </c>
      <c r="M276" s="37">
        <f t="shared" si="47"/>
        <v>-4010044.7361195921</v>
      </c>
      <c r="N276" s="41">
        <f>'jan-mar'!M276</f>
        <v>-1318158.9557368038</v>
      </c>
      <c r="O276" s="41">
        <f t="shared" si="49"/>
        <v>-2691885.7803827883</v>
      </c>
      <c r="Q276" s="4"/>
      <c r="R276" s="4"/>
      <c r="S276" s="4"/>
      <c r="T276" s="4"/>
      <c r="U276" s="4"/>
    </row>
    <row r="277" spans="1:21" s="34" customFormat="1" x14ac:dyDescent="0.3">
      <c r="A277" s="33">
        <v>1525</v>
      </c>
      <c r="B277" s="34" t="s">
        <v>329</v>
      </c>
      <c r="C277" s="36">
        <v>31764</v>
      </c>
      <c r="D277" s="36">
        <v>4605</v>
      </c>
      <c r="E277" s="37">
        <f t="shared" si="41"/>
        <v>6897.7198697068407</v>
      </c>
      <c r="F277" s="38">
        <f t="shared" si="48"/>
        <v>0.86654563434364185</v>
      </c>
      <c r="G277" s="39">
        <f t="shared" si="42"/>
        <v>637.37958616632966</v>
      </c>
      <c r="H277" s="39">
        <f t="shared" si="43"/>
        <v>93.204087297583683</v>
      </c>
      <c r="I277" s="37">
        <f t="shared" si="44"/>
        <v>730.58367346391333</v>
      </c>
      <c r="J277" s="40">
        <f t="shared" si="50"/>
        <v>-103.24583741739909</v>
      </c>
      <c r="K277" s="37">
        <f t="shared" si="45"/>
        <v>627.33783604651421</v>
      </c>
      <c r="L277" s="37">
        <f t="shared" si="46"/>
        <v>3364337.8163013207</v>
      </c>
      <c r="M277" s="37">
        <f t="shared" si="47"/>
        <v>2888890.7349941977</v>
      </c>
      <c r="N277" s="41">
        <f>'jan-mar'!M277</f>
        <v>2394108.1205011522</v>
      </c>
      <c r="O277" s="41">
        <f t="shared" si="49"/>
        <v>494782.61449304549</v>
      </c>
      <c r="Q277" s="4"/>
      <c r="R277" s="4"/>
      <c r="S277" s="4"/>
      <c r="T277" s="4"/>
      <c r="U277" s="4"/>
    </row>
    <row r="278" spans="1:21" s="34" customFormat="1" x14ac:dyDescent="0.3">
      <c r="A278" s="33">
        <v>1526</v>
      </c>
      <c r="B278" s="34" t="s">
        <v>330</v>
      </c>
      <c r="C278" s="36">
        <v>5644</v>
      </c>
      <c r="D278" s="36">
        <v>1043</v>
      </c>
      <c r="E278" s="37">
        <f t="shared" si="41"/>
        <v>5411.313518696069</v>
      </c>
      <c r="F278" s="38">
        <f t="shared" si="48"/>
        <v>0.67981161808041113</v>
      </c>
      <c r="G278" s="39">
        <f t="shared" si="42"/>
        <v>1529.2233967727927</v>
      </c>
      <c r="H278" s="39">
        <f t="shared" si="43"/>
        <v>613.44631015135371</v>
      </c>
      <c r="I278" s="37">
        <f t="shared" si="44"/>
        <v>2142.6697069241463</v>
      </c>
      <c r="J278" s="40">
        <f t="shared" si="50"/>
        <v>-103.24583741739909</v>
      </c>
      <c r="K278" s="37">
        <f t="shared" si="45"/>
        <v>2039.4238695067472</v>
      </c>
      <c r="L278" s="37">
        <f t="shared" si="46"/>
        <v>2234804.5043218848</v>
      </c>
      <c r="M278" s="37">
        <f t="shared" si="47"/>
        <v>2127119.0958955372</v>
      </c>
      <c r="N278" s="41">
        <f>'jan-mar'!M278</f>
        <v>1975220.7534598706</v>
      </c>
      <c r="O278" s="41">
        <f t="shared" si="49"/>
        <v>151898.34243566659</v>
      </c>
      <c r="Q278" s="4"/>
      <c r="R278" s="4"/>
      <c r="S278" s="4"/>
      <c r="T278" s="4"/>
      <c r="U278" s="4"/>
    </row>
    <row r="279" spans="1:21" s="34" customFormat="1" x14ac:dyDescent="0.3">
      <c r="A279" s="33">
        <v>1528</v>
      </c>
      <c r="B279" s="34" t="s">
        <v>331</v>
      </c>
      <c r="C279" s="36">
        <v>51050</v>
      </c>
      <c r="D279" s="36">
        <v>7707</v>
      </c>
      <c r="E279" s="37">
        <f t="shared" si="41"/>
        <v>6623.8484494615286</v>
      </c>
      <c r="F279" s="38">
        <f t="shared" si="48"/>
        <v>0.83213975992891964</v>
      </c>
      <c r="G279" s="39">
        <f t="shared" si="42"/>
        <v>801.70243831351684</v>
      </c>
      <c r="H279" s="39">
        <f t="shared" si="43"/>
        <v>189.05908438344289</v>
      </c>
      <c r="I279" s="37">
        <f t="shared" si="44"/>
        <v>990.76152269695967</v>
      </c>
      <c r="J279" s="40">
        <f t="shared" si="50"/>
        <v>-103.24583741739909</v>
      </c>
      <c r="K279" s="37">
        <f t="shared" si="45"/>
        <v>887.51568527956056</v>
      </c>
      <c r="L279" s="37">
        <f t="shared" si="46"/>
        <v>7635799.0554254679</v>
      </c>
      <c r="M279" s="37">
        <f t="shared" si="47"/>
        <v>6840083.3864495736</v>
      </c>
      <c r="N279" s="41">
        <f>'jan-mar'!M279</f>
        <v>5885153.688317569</v>
      </c>
      <c r="O279" s="41">
        <f t="shared" si="49"/>
        <v>954929.69813200459</v>
      </c>
      <c r="Q279" s="4"/>
      <c r="R279" s="4"/>
      <c r="S279" s="4"/>
      <c r="T279" s="4"/>
      <c r="U279" s="4"/>
    </row>
    <row r="280" spans="1:21" s="34" customFormat="1" x14ac:dyDescent="0.3">
      <c r="A280" s="33">
        <v>1529</v>
      </c>
      <c r="B280" s="34" t="s">
        <v>332</v>
      </c>
      <c r="C280" s="36">
        <v>30034</v>
      </c>
      <c r="D280" s="36">
        <v>4465</v>
      </c>
      <c r="E280" s="37">
        <f t="shared" si="41"/>
        <v>6726.5397536394175</v>
      </c>
      <c r="F280" s="38">
        <f t="shared" si="48"/>
        <v>0.84504064645393107</v>
      </c>
      <c r="G280" s="39">
        <f t="shared" si="42"/>
        <v>740.08765580678357</v>
      </c>
      <c r="H280" s="39">
        <f t="shared" si="43"/>
        <v>153.11712792118178</v>
      </c>
      <c r="I280" s="37">
        <f t="shared" si="44"/>
        <v>893.20478372796538</v>
      </c>
      <c r="J280" s="40">
        <f t="shared" si="50"/>
        <v>-103.24583741739909</v>
      </c>
      <c r="K280" s="37">
        <f t="shared" si="45"/>
        <v>789.95894631056626</v>
      </c>
      <c r="L280" s="37">
        <f t="shared" si="46"/>
        <v>3988159.3593453653</v>
      </c>
      <c r="M280" s="37">
        <f t="shared" si="47"/>
        <v>3527166.6952766785</v>
      </c>
      <c r="N280" s="41">
        <f>'jan-mar'!M280</f>
        <v>2976084.5294327135</v>
      </c>
      <c r="O280" s="41">
        <f t="shared" si="49"/>
        <v>551082.16584396502</v>
      </c>
      <c r="Q280" s="4"/>
      <c r="R280" s="4"/>
      <c r="S280" s="4"/>
      <c r="T280" s="4"/>
      <c r="U280" s="4"/>
    </row>
    <row r="281" spans="1:21" s="34" customFormat="1" x14ac:dyDescent="0.3">
      <c r="A281" s="33">
        <v>1531</v>
      </c>
      <c r="B281" s="34" t="s">
        <v>333</v>
      </c>
      <c r="C281" s="36">
        <v>58414</v>
      </c>
      <c r="D281" s="36">
        <v>8855</v>
      </c>
      <c r="E281" s="37">
        <f t="shared" si="41"/>
        <v>6596.7250141163186</v>
      </c>
      <c r="F281" s="38">
        <f t="shared" si="48"/>
        <v>0.82873230138743603</v>
      </c>
      <c r="G281" s="39">
        <f t="shared" si="42"/>
        <v>817.97649952064296</v>
      </c>
      <c r="H281" s="39">
        <f t="shared" si="43"/>
        <v>198.55228675426642</v>
      </c>
      <c r="I281" s="37">
        <f t="shared" si="44"/>
        <v>1016.5287862749094</v>
      </c>
      <c r="J281" s="40">
        <f t="shared" si="50"/>
        <v>-103.24583741739909</v>
      </c>
      <c r="K281" s="37">
        <f t="shared" si="45"/>
        <v>913.28294885751029</v>
      </c>
      <c r="L281" s="37">
        <f t="shared" si="46"/>
        <v>9001362.4024643227</v>
      </c>
      <c r="M281" s="37">
        <f t="shared" si="47"/>
        <v>8087120.5121332537</v>
      </c>
      <c r="N281" s="41">
        <f>'jan-mar'!M281</f>
        <v>6631117.1350787673</v>
      </c>
      <c r="O281" s="41">
        <f t="shared" si="49"/>
        <v>1456003.3770544864</v>
      </c>
      <c r="Q281" s="4"/>
      <c r="R281" s="4"/>
      <c r="S281" s="4"/>
      <c r="T281" s="4"/>
      <c r="U281" s="4"/>
    </row>
    <row r="282" spans="1:21" s="34" customFormat="1" x14ac:dyDescent="0.3">
      <c r="A282" s="33">
        <v>1532</v>
      </c>
      <c r="B282" s="34" t="s">
        <v>334</v>
      </c>
      <c r="C282" s="36">
        <v>59049</v>
      </c>
      <c r="D282" s="36">
        <v>7924</v>
      </c>
      <c r="E282" s="37">
        <f t="shared" si="41"/>
        <v>7451.9182231196364</v>
      </c>
      <c r="F282" s="38">
        <f t="shared" si="48"/>
        <v>0.93616837530466379</v>
      </c>
      <c r="G282" s="39">
        <f t="shared" si="42"/>
        <v>304.86057411865221</v>
      </c>
      <c r="H282" s="39">
        <f t="shared" si="43"/>
        <v>0</v>
      </c>
      <c r="I282" s="37">
        <f t="shared" si="44"/>
        <v>304.86057411865221</v>
      </c>
      <c r="J282" s="40">
        <f t="shared" si="50"/>
        <v>-103.24583741739909</v>
      </c>
      <c r="K282" s="37">
        <f t="shared" si="45"/>
        <v>201.61473670125312</v>
      </c>
      <c r="L282" s="37">
        <f t="shared" si="46"/>
        <v>2415715.1893162001</v>
      </c>
      <c r="M282" s="37">
        <f t="shared" si="47"/>
        <v>1597595.1736207297</v>
      </c>
      <c r="N282" s="41">
        <f>'jan-mar'!M282</f>
        <v>981391.66750689584</v>
      </c>
      <c r="O282" s="41">
        <f t="shared" si="49"/>
        <v>616203.50611383386</v>
      </c>
      <c r="Q282" s="4"/>
      <c r="R282" s="4"/>
      <c r="S282" s="4"/>
      <c r="T282" s="4"/>
      <c r="U282" s="4"/>
    </row>
    <row r="283" spans="1:21" s="34" customFormat="1" x14ac:dyDescent="0.3">
      <c r="A283" s="33">
        <v>1534</v>
      </c>
      <c r="B283" s="34" t="s">
        <v>335</v>
      </c>
      <c r="C283" s="36">
        <v>70473</v>
      </c>
      <c r="D283" s="36">
        <v>9120</v>
      </c>
      <c r="E283" s="37">
        <f t="shared" si="41"/>
        <v>7727.3026315789475</v>
      </c>
      <c r="F283" s="38">
        <f t="shared" si="48"/>
        <v>0.9707643231576264</v>
      </c>
      <c r="G283" s="39">
        <f t="shared" si="42"/>
        <v>139.62992904306557</v>
      </c>
      <c r="H283" s="39">
        <f t="shared" si="43"/>
        <v>0</v>
      </c>
      <c r="I283" s="37">
        <f t="shared" si="44"/>
        <v>139.62992904306557</v>
      </c>
      <c r="J283" s="40">
        <f t="shared" si="50"/>
        <v>-103.24583741739909</v>
      </c>
      <c r="K283" s="37">
        <f t="shared" si="45"/>
        <v>36.384091625666485</v>
      </c>
      <c r="L283" s="37">
        <f t="shared" si="46"/>
        <v>1273424.952872758</v>
      </c>
      <c r="M283" s="37">
        <f t="shared" si="47"/>
        <v>331822.91562607832</v>
      </c>
      <c r="N283" s="41">
        <f>'jan-mar'!M283</f>
        <v>-575528.92381841107</v>
      </c>
      <c r="O283" s="41">
        <f t="shared" si="49"/>
        <v>907351.83944448945</v>
      </c>
      <c r="Q283" s="4"/>
      <c r="R283" s="4"/>
      <c r="S283" s="4"/>
      <c r="T283" s="4"/>
      <c r="U283" s="4"/>
    </row>
    <row r="284" spans="1:21" s="34" customFormat="1" x14ac:dyDescent="0.3">
      <c r="A284" s="33">
        <v>1535</v>
      </c>
      <c r="B284" s="34" t="s">
        <v>336</v>
      </c>
      <c r="C284" s="36">
        <v>48186</v>
      </c>
      <c r="D284" s="36">
        <v>6708</v>
      </c>
      <c r="E284" s="37">
        <f t="shared" si="41"/>
        <v>7183.3631484794278</v>
      </c>
      <c r="F284" s="38">
        <f t="shared" si="48"/>
        <v>0.90243038189435809</v>
      </c>
      <c r="G284" s="39">
        <f t="shared" si="42"/>
        <v>465.99361890277737</v>
      </c>
      <c r="H284" s="39">
        <f t="shared" si="43"/>
        <v>0</v>
      </c>
      <c r="I284" s="37">
        <f t="shared" si="44"/>
        <v>465.99361890277737</v>
      </c>
      <c r="J284" s="40">
        <f t="shared" si="50"/>
        <v>-103.24583741739909</v>
      </c>
      <c r="K284" s="37">
        <f t="shared" si="45"/>
        <v>362.74778148537825</v>
      </c>
      <c r="L284" s="37">
        <f t="shared" si="46"/>
        <v>3125885.1955998307</v>
      </c>
      <c r="M284" s="37">
        <f t="shared" si="47"/>
        <v>2433312.1182039175</v>
      </c>
      <c r="N284" s="41">
        <f>'jan-mar'!M284</f>
        <v>2091288.8573493531</v>
      </c>
      <c r="O284" s="41">
        <f t="shared" si="49"/>
        <v>342023.26085456437</v>
      </c>
      <c r="Q284" s="4"/>
      <c r="R284" s="4"/>
      <c r="S284" s="4"/>
      <c r="T284" s="4"/>
      <c r="U284" s="4"/>
    </row>
    <row r="285" spans="1:21" s="34" customFormat="1" x14ac:dyDescent="0.3">
      <c r="A285" s="33">
        <v>1539</v>
      </c>
      <c r="B285" s="34" t="s">
        <v>337</v>
      </c>
      <c r="C285" s="36">
        <v>54248</v>
      </c>
      <c r="D285" s="36">
        <v>7445</v>
      </c>
      <c r="E285" s="37">
        <f t="shared" si="41"/>
        <v>7286.5010073875083</v>
      </c>
      <c r="F285" s="38">
        <f t="shared" si="48"/>
        <v>0.91538736812467103</v>
      </c>
      <c r="G285" s="39">
        <f t="shared" si="42"/>
        <v>404.11090355792913</v>
      </c>
      <c r="H285" s="39">
        <f t="shared" si="43"/>
        <v>0</v>
      </c>
      <c r="I285" s="37">
        <f t="shared" si="44"/>
        <v>404.11090355792913</v>
      </c>
      <c r="J285" s="40">
        <f t="shared" si="50"/>
        <v>-103.24583741739909</v>
      </c>
      <c r="K285" s="37">
        <f t="shared" si="45"/>
        <v>300.86506614053008</v>
      </c>
      <c r="L285" s="37">
        <f t="shared" si="46"/>
        <v>3008605.6769887824</v>
      </c>
      <c r="M285" s="37">
        <f t="shared" si="47"/>
        <v>2239940.4174162466</v>
      </c>
      <c r="N285" s="41">
        <f>'jan-mar'!M285</f>
        <v>2641361.2019925364</v>
      </c>
      <c r="O285" s="41">
        <f t="shared" si="49"/>
        <v>-401420.78457628982</v>
      </c>
      <c r="Q285" s="4"/>
      <c r="R285" s="4"/>
      <c r="S285" s="4"/>
      <c r="T285" s="4"/>
      <c r="U285" s="4"/>
    </row>
    <row r="286" spans="1:21" s="34" customFormat="1" x14ac:dyDescent="0.3">
      <c r="A286" s="33">
        <v>1543</v>
      </c>
      <c r="B286" s="34" t="s">
        <v>338</v>
      </c>
      <c r="C286" s="36">
        <v>30457</v>
      </c>
      <c r="D286" s="36">
        <v>2975</v>
      </c>
      <c r="E286" s="37">
        <f t="shared" si="41"/>
        <v>10237.64705882353</v>
      </c>
      <c r="F286" s="38">
        <f t="shared" si="48"/>
        <v>1.2861334661814263</v>
      </c>
      <c r="G286" s="39">
        <f t="shared" si="42"/>
        <v>-1366.5767273036838</v>
      </c>
      <c r="H286" s="39">
        <f t="shared" si="43"/>
        <v>0</v>
      </c>
      <c r="I286" s="37">
        <f t="shared" si="44"/>
        <v>-1366.5767273036838</v>
      </c>
      <c r="J286" s="40">
        <f t="shared" si="50"/>
        <v>-103.24583741739909</v>
      </c>
      <c r="K286" s="37">
        <f t="shared" si="45"/>
        <v>-1469.8225647210829</v>
      </c>
      <c r="L286" s="37">
        <f t="shared" si="46"/>
        <v>-4065565.7637284594</v>
      </c>
      <c r="M286" s="37">
        <f t="shared" si="47"/>
        <v>-4372722.1300452221</v>
      </c>
      <c r="N286" s="41">
        <f>'jan-mar'!M286</f>
        <v>-1249169.0294254143</v>
      </c>
      <c r="O286" s="41">
        <f t="shared" si="49"/>
        <v>-3123553.1006198078</v>
      </c>
      <c r="Q286" s="4"/>
      <c r="R286" s="4"/>
      <c r="S286" s="4"/>
      <c r="T286" s="4"/>
      <c r="U286" s="4"/>
    </row>
    <row r="287" spans="1:21" s="34" customFormat="1" x14ac:dyDescent="0.3">
      <c r="A287" s="33">
        <v>1545</v>
      </c>
      <c r="B287" s="34" t="s">
        <v>339</v>
      </c>
      <c r="C287" s="36">
        <v>14765</v>
      </c>
      <c r="D287" s="36">
        <v>2068</v>
      </c>
      <c r="E287" s="37">
        <f t="shared" si="41"/>
        <v>7139.748549323017</v>
      </c>
      <c r="F287" s="38">
        <f t="shared" si="48"/>
        <v>0.89695117409721081</v>
      </c>
      <c r="G287" s="39">
        <f t="shared" si="42"/>
        <v>492.16237839662386</v>
      </c>
      <c r="H287" s="39">
        <f t="shared" si="43"/>
        <v>8.4940494319219848</v>
      </c>
      <c r="I287" s="37">
        <f t="shared" si="44"/>
        <v>500.65642782854587</v>
      </c>
      <c r="J287" s="40">
        <f t="shared" si="50"/>
        <v>-103.24583741739909</v>
      </c>
      <c r="K287" s="37">
        <f t="shared" si="45"/>
        <v>397.41059041114681</v>
      </c>
      <c r="L287" s="37">
        <f t="shared" si="46"/>
        <v>1035357.4927494329</v>
      </c>
      <c r="M287" s="37">
        <f t="shared" si="47"/>
        <v>821845.1009702516</v>
      </c>
      <c r="N287" s="41">
        <f>'jan-mar'!M287</f>
        <v>574459.71332714043</v>
      </c>
      <c r="O287" s="41">
        <f t="shared" si="49"/>
        <v>247385.38764311117</v>
      </c>
      <c r="Q287" s="4"/>
      <c r="R287" s="4"/>
      <c r="S287" s="4"/>
      <c r="T287" s="4"/>
      <c r="U287" s="4"/>
    </row>
    <row r="288" spans="1:21" s="34" customFormat="1" x14ac:dyDescent="0.3">
      <c r="A288" s="33">
        <v>1546</v>
      </c>
      <c r="B288" s="34" t="s">
        <v>340</v>
      </c>
      <c r="C288" s="36">
        <v>11210</v>
      </c>
      <c r="D288" s="36">
        <v>1262</v>
      </c>
      <c r="E288" s="37">
        <f t="shared" si="41"/>
        <v>8882.7258320126784</v>
      </c>
      <c r="F288" s="38">
        <f t="shared" si="48"/>
        <v>1.1159176418002639</v>
      </c>
      <c r="G288" s="39">
        <f t="shared" si="42"/>
        <v>-553.62399121717294</v>
      </c>
      <c r="H288" s="39">
        <f t="shared" si="43"/>
        <v>0</v>
      </c>
      <c r="I288" s="37">
        <f t="shared" si="44"/>
        <v>-553.62399121717294</v>
      </c>
      <c r="J288" s="40">
        <f t="shared" si="50"/>
        <v>-103.24583741739909</v>
      </c>
      <c r="K288" s="37">
        <f t="shared" si="45"/>
        <v>-656.86982863457206</v>
      </c>
      <c r="L288" s="37">
        <f t="shared" si="46"/>
        <v>-698673.47691607231</v>
      </c>
      <c r="M288" s="37">
        <f t="shared" si="47"/>
        <v>-828969.72373682994</v>
      </c>
      <c r="N288" s="41">
        <f>'jan-mar'!M288</f>
        <v>-956063.36643188982</v>
      </c>
      <c r="O288" s="41">
        <f t="shared" si="49"/>
        <v>127093.64269505988</v>
      </c>
      <c r="Q288" s="4"/>
      <c r="R288" s="4"/>
      <c r="S288" s="4"/>
      <c r="T288" s="4"/>
      <c r="U288" s="4"/>
    </row>
    <row r="289" spans="1:21" s="34" customFormat="1" x14ac:dyDescent="0.3">
      <c r="A289" s="33">
        <v>1547</v>
      </c>
      <c r="B289" s="34" t="s">
        <v>341</v>
      </c>
      <c r="C289" s="36">
        <v>28332</v>
      </c>
      <c r="D289" s="36">
        <v>3466</v>
      </c>
      <c r="E289" s="37">
        <f t="shared" si="41"/>
        <v>8174.2642815926138</v>
      </c>
      <c r="F289" s="38">
        <f t="shared" si="48"/>
        <v>1.0269151489166368</v>
      </c>
      <c r="G289" s="39">
        <f t="shared" si="42"/>
        <v>-128.54706096513419</v>
      </c>
      <c r="H289" s="39">
        <f t="shared" si="43"/>
        <v>0</v>
      </c>
      <c r="I289" s="37">
        <f t="shared" si="44"/>
        <v>-128.54706096513419</v>
      </c>
      <c r="J289" s="40">
        <f t="shared" si="50"/>
        <v>-103.24583741739909</v>
      </c>
      <c r="K289" s="37">
        <f t="shared" si="45"/>
        <v>-231.79289838253328</v>
      </c>
      <c r="L289" s="37">
        <f t="shared" si="46"/>
        <v>-445544.11330515513</v>
      </c>
      <c r="M289" s="37">
        <f t="shared" si="47"/>
        <v>-803394.18579386035</v>
      </c>
      <c r="N289" s="41">
        <f>'jan-mar'!M289</f>
        <v>-1189164.523021339</v>
      </c>
      <c r="O289" s="41">
        <f t="shared" si="49"/>
        <v>385770.33722747862</v>
      </c>
      <c r="Q289" s="4"/>
      <c r="R289" s="4"/>
      <c r="S289" s="4"/>
      <c r="T289" s="4"/>
      <c r="U289" s="4"/>
    </row>
    <row r="290" spans="1:21" s="34" customFormat="1" x14ac:dyDescent="0.3">
      <c r="A290" s="33">
        <v>1548</v>
      </c>
      <c r="B290" s="34" t="s">
        <v>342</v>
      </c>
      <c r="C290" s="36">
        <v>65084</v>
      </c>
      <c r="D290" s="36">
        <v>9787</v>
      </c>
      <c r="E290" s="37">
        <f t="shared" si="41"/>
        <v>6650.0459793603759</v>
      </c>
      <c r="F290" s="38">
        <f t="shared" si="48"/>
        <v>0.83543089897098655</v>
      </c>
      <c r="G290" s="39">
        <f t="shared" si="42"/>
        <v>785.98392037420854</v>
      </c>
      <c r="H290" s="39">
        <f t="shared" si="43"/>
        <v>179.88994891884636</v>
      </c>
      <c r="I290" s="37">
        <f t="shared" si="44"/>
        <v>965.8738692930549</v>
      </c>
      <c r="J290" s="40">
        <f t="shared" si="50"/>
        <v>-103.24583741739909</v>
      </c>
      <c r="K290" s="37">
        <f t="shared" si="45"/>
        <v>862.62803187565578</v>
      </c>
      <c r="L290" s="37">
        <f t="shared" si="46"/>
        <v>9453007.5587711278</v>
      </c>
      <c r="M290" s="37">
        <f t="shared" si="47"/>
        <v>8442540.5479670428</v>
      </c>
      <c r="N290" s="41">
        <f>'jan-mar'!M290</f>
        <v>7073997.0413343692</v>
      </c>
      <c r="O290" s="41">
        <f t="shared" si="49"/>
        <v>1368543.5066326736</v>
      </c>
      <c r="Q290" s="4"/>
      <c r="R290" s="4"/>
      <c r="S290" s="4"/>
      <c r="T290" s="4"/>
      <c r="U290" s="4"/>
    </row>
    <row r="291" spans="1:21" s="34" customFormat="1" x14ac:dyDescent="0.3">
      <c r="A291" s="33">
        <v>1551</v>
      </c>
      <c r="B291" s="34" t="s">
        <v>343</v>
      </c>
      <c r="C291" s="36">
        <v>22607</v>
      </c>
      <c r="D291" s="36">
        <v>3463</v>
      </c>
      <c r="E291" s="37">
        <f t="shared" si="41"/>
        <v>6528.1547790932718</v>
      </c>
      <c r="F291" s="38">
        <f t="shared" si="48"/>
        <v>0.82011797101051043</v>
      </c>
      <c r="G291" s="39">
        <f t="shared" si="42"/>
        <v>859.11864053447096</v>
      </c>
      <c r="H291" s="39">
        <f t="shared" si="43"/>
        <v>222.55186901233276</v>
      </c>
      <c r="I291" s="37">
        <f t="shared" si="44"/>
        <v>1081.6705095468037</v>
      </c>
      <c r="J291" s="40">
        <f t="shared" si="50"/>
        <v>-103.24583741739909</v>
      </c>
      <c r="K291" s="37">
        <f t="shared" si="45"/>
        <v>978.4246721294046</v>
      </c>
      <c r="L291" s="37">
        <f t="shared" si="46"/>
        <v>3745824.9745605811</v>
      </c>
      <c r="M291" s="37">
        <f t="shared" si="47"/>
        <v>3388284.6395841283</v>
      </c>
      <c r="N291" s="41">
        <f>'jan-mar'!M291</f>
        <v>2984742.8276428874</v>
      </c>
      <c r="O291" s="41">
        <f t="shared" si="49"/>
        <v>403541.81194124091</v>
      </c>
      <c r="Q291" s="4"/>
      <c r="R291" s="4"/>
      <c r="S291" s="4"/>
      <c r="T291" s="4"/>
      <c r="U291" s="4"/>
    </row>
    <row r="292" spans="1:21" s="34" customFormat="1" x14ac:dyDescent="0.3">
      <c r="A292" s="33">
        <v>1554</v>
      </c>
      <c r="B292" s="34" t="s">
        <v>344</v>
      </c>
      <c r="C292" s="36">
        <v>39925</v>
      </c>
      <c r="D292" s="36">
        <v>5794</v>
      </c>
      <c r="E292" s="37">
        <f t="shared" si="41"/>
        <v>6890.7490507421471</v>
      </c>
      <c r="F292" s="38">
        <f t="shared" si="48"/>
        <v>0.86566990542803546</v>
      </c>
      <c r="G292" s="39">
        <f t="shared" si="42"/>
        <v>641.56207754514583</v>
      </c>
      <c r="H292" s="39">
        <f t="shared" si="43"/>
        <v>95.643873935226424</v>
      </c>
      <c r="I292" s="37">
        <f t="shared" si="44"/>
        <v>737.20595148037228</v>
      </c>
      <c r="J292" s="40">
        <f t="shared" si="50"/>
        <v>-103.24583741739909</v>
      </c>
      <c r="K292" s="37">
        <f t="shared" si="45"/>
        <v>633.96011406297316</v>
      </c>
      <c r="L292" s="37">
        <f t="shared" si="46"/>
        <v>4271371.2828772767</v>
      </c>
      <c r="M292" s="37">
        <f t="shared" si="47"/>
        <v>3673164.9008808667</v>
      </c>
      <c r="N292" s="41">
        <f>'jan-mar'!M292</f>
        <v>2840150.618932398</v>
      </c>
      <c r="O292" s="41">
        <f t="shared" si="49"/>
        <v>833014.28194846865</v>
      </c>
      <c r="Q292" s="4"/>
      <c r="R292" s="4"/>
      <c r="S292" s="4"/>
      <c r="T292" s="4"/>
      <c r="U292" s="4"/>
    </row>
    <row r="293" spans="1:21" s="34" customFormat="1" x14ac:dyDescent="0.3">
      <c r="A293" s="33">
        <v>1557</v>
      </c>
      <c r="B293" s="34" t="s">
        <v>345</v>
      </c>
      <c r="C293" s="36">
        <v>16691</v>
      </c>
      <c r="D293" s="36">
        <v>2580</v>
      </c>
      <c r="E293" s="37">
        <f t="shared" si="41"/>
        <v>6469.3798449612405</v>
      </c>
      <c r="F293" s="38">
        <f t="shared" si="48"/>
        <v>0.81273420310705813</v>
      </c>
      <c r="G293" s="39">
        <f t="shared" si="42"/>
        <v>894.38360101368983</v>
      </c>
      <c r="H293" s="39">
        <f t="shared" si="43"/>
        <v>243.12309595854376</v>
      </c>
      <c r="I293" s="37">
        <f t="shared" si="44"/>
        <v>1137.5066969722336</v>
      </c>
      <c r="J293" s="40">
        <f t="shared" si="50"/>
        <v>-103.24583741739909</v>
      </c>
      <c r="K293" s="37">
        <f t="shared" si="45"/>
        <v>1034.2608595548345</v>
      </c>
      <c r="L293" s="37">
        <f t="shared" si="46"/>
        <v>2934767.2781883627</v>
      </c>
      <c r="M293" s="37">
        <f t="shared" si="47"/>
        <v>2668393.0176514732</v>
      </c>
      <c r="N293" s="41">
        <f>'jan-mar'!M293</f>
        <v>2262456.1782612321</v>
      </c>
      <c r="O293" s="41">
        <f t="shared" si="49"/>
        <v>405936.83939024108</v>
      </c>
      <c r="Q293" s="4"/>
      <c r="R293" s="4"/>
      <c r="S293" s="4"/>
      <c r="T293" s="4"/>
      <c r="U293" s="4"/>
    </row>
    <row r="294" spans="1:21" s="34" customFormat="1" x14ac:dyDescent="0.3">
      <c r="A294" s="33">
        <v>1560</v>
      </c>
      <c r="B294" s="34" t="s">
        <v>346</v>
      </c>
      <c r="C294" s="36">
        <v>17802</v>
      </c>
      <c r="D294" s="36">
        <v>3090</v>
      </c>
      <c r="E294" s="37">
        <f t="shared" si="41"/>
        <v>5761.1650485436894</v>
      </c>
      <c r="F294" s="38">
        <f t="shared" si="48"/>
        <v>0.7237627093952842</v>
      </c>
      <c r="G294" s="39">
        <f t="shared" si="42"/>
        <v>1319.3124788642203</v>
      </c>
      <c r="H294" s="39">
        <f t="shared" si="43"/>
        <v>490.99827470468659</v>
      </c>
      <c r="I294" s="37">
        <f t="shared" si="44"/>
        <v>1810.3107535689069</v>
      </c>
      <c r="J294" s="40">
        <f t="shared" si="50"/>
        <v>-103.24583741739909</v>
      </c>
      <c r="K294" s="37">
        <f t="shared" si="45"/>
        <v>1707.0649161515078</v>
      </c>
      <c r="L294" s="37">
        <f t="shared" si="46"/>
        <v>5593860.2285279222</v>
      </c>
      <c r="M294" s="37">
        <f t="shared" si="47"/>
        <v>5274830.5909081586</v>
      </c>
      <c r="N294" s="41">
        <f>'jan-mar'!M294</f>
        <v>4949399.2600105451</v>
      </c>
      <c r="O294" s="41">
        <f t="shared" si="49"/>
        <v>325431.33089761343</v>
      </c>
      <c r="Q294" s="4"/>
      <c r="R294" s="4"/>
      <c r="S294" s="4"/>
      <c r="T294" s="4"/>
      <c r="U294" s="4"/>
    </row>
    <row r="295" spans="1:21" s="34" customFormat="1" x14ac:dyDescent="0.3">
      <c r="A295" s="33">
        <v>1563</v>
      </c>
      <c r="B295" s="34" t="s">
        <v>347</v>
      </c>
      <c r="C295" s="36">
        <v>62187</v>
      </c>
      <c r="D295" s="36">
        <v>7155</v>
      </c>
      <c r="E295" s="37">
        <f t="shared" si="41"/>
        <v>8691.4046121593292</v>
      </c>
      <c r="F295" s="38">
        <f t="shared" si="48"/>
        <v>1.091882370587044</v>
      </c>
      <c r="G295" s="39">
        <f t="shared" si="42"/>
        <v>-438.83125930516343</v>
      </c>
      <c r="H295" s="39">
        <f t="shared" si="43"/>
        <v>0</v>
      </c>
      <c r="I295" s="37">
        <f t="shared" si="44"/>
        <v>-438.83125930516343</v>
      </c>
      <c r="J295" s="40">
        <f t="shared" si="50"/>
        <v>-103.24583741739909</v>
      </c>
      <c r="K295" s="37">
        <f t="shared" si="45"/>
        <v>-542.07709672256249</v>
      </c>
      <c r="L295" s="37">
        <f t="shared" si="46"/>
        <v>-3139837.6603284446</v>
      </c>
      <c r="M295" s="37">
        <f t="shared" si="47"/>
        <v>-3878561.6270499346</v>
      </c>
      <c r="N295" s="41">
        <f>'jan-mar'!M295</f>
        <v>-551878.11950885179</v>
      </c>
      <c r="O295" s="41">
        <f t="shared" si="49"/>
        <v>-3326683.5075410828</v>
      </c>
      <c r="Q295" s="4"/>
      <c r="R295" s="4"/>
      <c r="S295" s="4"/>
      <c r="T295" s="4"/>
      <c r="U295" s="4"/>
    </row>
    <row r="296" spans="1:21" s="34" customFormat="1" x14ac:dyDescent="0.3">
      <c r="A296" s="33">
        <v>1566</v>
      </c>
      <c r="B296" s="34" t="s">
        <v>348</v>
      </c>
      <c r="C296" s="36">
        <v>38263</v>
      </c>
      <c r="D296" s="36">
        <v>5976</v>
      </c>
      <c r="E296" s="37">
        <f t="shared" si="41"/>
        <v>6402.7777777777774</v>
      </c>
      <c r="F296" s="38">
        <f t="shared" si="48"/>
        <v>0.80436712940063559</v>
      </c>
      <c r="G296" s="39">
        <f t="shared" si="42"/>
        <v>934.34484132376758</v>
      </c>
      <c r="H296" s="39">
        <f t="shared" si="43"/>
        <v>266.43381947275583</v>
      </c>
      <c r="I296" s="37">
        <f t="shared" si="44"/>
        <v>1200.7786607965234</v>
      </c>
      <c r="J296" s="40">
        <f t="shared" si="50"/>
        <v>-103.24583741739909</v>
      </c>
      <c r="K296" s="37">
        <f t="shared" si="45"/>
        <v>1097.5328233791242</v>
      </c>
      <c r="L296" s="37">
        <f t="shared" si="46"/>
        <v>7175853.2769200234</v>
      </c>
      <c r="M296" s="37">
        <f t="shared" si="47"/>
        <v>6558856.1525136465</v>
      </c>
      <c r="N296" s="41">
        <f>'jan-mar'!M296</f>
        <v>6736111.2873213673</v>
      </c>
      <c r="O296" s="41">
        <f t="shared" si="49"/>
        <v>-177255.13480772078</v>
      </c>
      <c r="Q296" s="4"/>
      <c r="R296" s="4"/>
      <c r="S296" s="4"/>
      <c r="T296" s="4"/>
      <c r="U296" s="4"/>
    </row>
    <row r="297" spans="1:21" s="34" customFormat="1" x14ac:dyDescent="0.3">
      <c r="A297" s="33">
        <v>1567</v>
      </c>
      <c r="B297" s="34" t="s">
        <v>349</v>
      </c>
      <c r="C297" s="36">
        <v>15052</v>
      </c>
      <c r="D297" s="36">
        <v>2038</v>
      </c>
      <c r="E297" s="37">
        <f t="shared" si="41"/>
        <v>7385.6722276741903</v>
      </c>
      <c r="F297" s="38">
        <f t="shared" si="48"/>
        <v>0.92784603412086042</v>
      </c>
      <c r="G297" s="39">
        <f t="shared" si="42"/>
        <v>344.60817138591989</v>
      </c>
      <c r="H297" s="39">
        <f t="shared" si="43"/>
        <v>0</v>
      </c>
      <c r="I297" s="37">
        <f t="shared" si="44"/>
        <v>344.60817138591989</v>
      </c>
      <c r="J297" s="40">
        <f t="shared" si="50"/>
        <v>-103.24583741739909</v>
      </c>
      <c r="K297" s="37">
        <f t="shared" si="45"/>
        <v>241.3623339685208</v>
      </c>
      <c r="L297" s="37">
        <f t="shared" si="46"/>
        <v>702311.45328450471</v>
      </c>
      <c r="M297" s="37">
        <f t="shared" si="47"/>
        <v>491896.4366278454</v>
      </c>
      <c r="N297" s="41">
        <f>'jan-mar'!M297</f>
        <v>1684156.2756962767</v>
      </c>
      <c r="O297" s="41">
        <f t="shared" si="49"/>
        <v>-1192259.8390684314</v>
      </c>
      <c r="Q297" s="4"/>
      <c r="R297" s="4"/>
      <c r="S297" s="4"/>
      <c r="T297" s="4"/>
      <c r="U297" s="4"/>
    </row>
    <row r="298" spans="1:21" s="34" customFormat="1" x14ac:dyDescent="0.3">
      <c r="A298" s="33">
        <v>1571</v>
      </c>
      <c r="B298" s="34" t="s">
        <v>350</v>
      </c>
      <c r="C298" s="36">
        <v>9573</v>
      </c>
      <c r="D298" s="36">
        <v>1563</v>
      </c>
      <c r="E298" s="37">
        <f t="shared" si="41"/>
        <v>6124.760076775432</v>
      </c>
      <c r="F298" s="38">
        <f t="shared" si="48"/>
        <v>0.76944036669867666</v>
      </c>
      <c r="G298" s="39">
        <f t="shared" si="42"/>
        <v>1101.1554619251749</v>
      </c>
      <c r="H298" s="39">
        <f t="shared" si="43"/>
        <v>363.7400148235767</v>
      </c>
      <c r="I298" s="37">
        <f t="shared" si="44"/>
        <v>1464.8954767487517</v>
      </c>
      <c r="J298" s="40">
        <f t="shared" si="50"/>
        <v>-103.24583741739909</v>
      </c>
      <c r="K298" s="37">
        <f t="shared" si="45"/>
        <v>1361.6496393313525</v>
      </c>
      <c r="L298" s="37">
        <f t="shared" si="46"/>
        <v>2289631.6301582986</v>
      </c>
      <c r="M298" s="37">
        <f t="shared" si="47"/>
        <v>2128258.386274904</v>
      </c>
      <c r="N298" s="41">
        <f>'jan-mar'!M298</f>
        <v>1875094.0917140727</v>
      </c>
      <c r="O298" s="41">
        <f t="shared" si="49"/>
        <v>253164.29456083127</v>
      </c>
      <c r="Q298" s="4"/>
      <c r="R298" s="4"/>
      <c r="S298" s="4"/>
      <c r="T298" s="4"/>
      <c r="U298" s="4"/>
    </row>
    <row r="299" spans="1:21" s="34" customFormat="1" x14ac:dyDescent="0.3">
      <c r="A299" s="33">
        <v>1573</v>
      </c>
      <c r="B299" s="34" t="s">
        <v>351</v>
      </c>
      <c r="C299" s="36">
        <v>14004</v>
      </c>
      <c r="D299" s="36">
        <v>2146</v>
      </c>
      <c r="E299" s="37">
        <f t="shared" si="41"/>
        <v>6525.6290773532155</v>
      </c>
      <c r="F299" s="38">
        <f t="shared" si="48"/>
        <v>0.8198006725614807</v>
      </c>
      <c r="G299" s="39">
        <f t="shared" si="42"/>
        <v>860.63406157850477</v>
      </c>
      <c r="H299" s="39">
        <f t="shared" si="43"/>
        <v>223.43586462135249</v>
      </c>
      <c r="I299" s="37">
        <f t="shared" si="44"/>
        <v>1084.0699261998573</v>
      </c>
      <c r="J299" s="40">
        <f t="shared" si="50"/>
        <v>-103.24583741739909</v>
      </c>
      <c r="K299" s="37">
        <f t="shared" si="45"/>
        <v>980.82408878245815</v>
      </c>
      <c r="L299" s="37">
        <f t="shared" si="46"/>
        <v>2326414.0616248939</v>
      </c>
      <c r="M299" s="37">
        <f t="shared" si="47"/>
        <v>2104848.4945271551</v>
      </c>
      <c r="N299" s="41">
        <f>'jan-mar'!M299</f>
        <v>1826673.0459490716</v>
      </c>
      <c r="O299" s="41">
        <f t="shared" si="49"/>
        <v>278175.44857808342</v>
      </c>
      <c r="Q299" s="4"/>
      <c r="R299" s="4"/>
      <c r="S299" s="4"/>
      <c r="T299" s="4"/>
      <c r="U299" s="4"/>
    </row>
    <row r="300" spans="1:21" s="34" customFormat="1" x14ac:dyDescent="0.3">
      <c r="A300" s="33">
        <v>1576</v>
      </c>
      <c r="B300" s="34" t="s">
        <v>352</v>
      </c>
      <c r="C300" s="36">
        <v>22061</v>
      </c>
      <c r="D300" s="36">
        <v>3549</v>
      </c>
      <c r="E300" s="37">
        <f t="shared" si="41"/>
        <v>6216.1172161172162</v>
      </c>
      <c r="F300" s="38">
        <f t="shared" si="48"/>
        <v>0.78091736659982103</v>
      </c>
      <c r="G300" s="39">
        <f t="shared" si="42"/>
        <v>1046.3411783201043</v>
      </c>
      <c r="H300" s="39">
        <f t="shared" si="43"/>
        <v>331.76501605395219</v>
      </c>
      <c r="I300" s="37">
        <f t="shared" si="44"/>
        <v>1378.1061943740565</v>
      </c>
      <c r="J300" s="40">
        <f t="shared" si="50"/>
        <v>-103.24583741739909</v>
      </c>
      <c r="K300" s="37">
        <f t="shared" si="45"/>
        <v>1274.8603569566574</v>
      </c>
      <c r="L300" s="37">
        <f t="shared" si="46"/>
        <v>4890898.8838335266</v>
      </c>
      <c r="M300" s="37">
        <f t="shared" si="47"/>
        <v>4524479.406839177</v>
      </c>
      <c r="N300" s="41">
        <f>'jan-mar'!M300</f>
        <v>3879533.0335849295</v>
      </c>
      <c r="O300" s="41">
        <f t="shared" si="49"/>
        <v>644946.37325424748</v>
      </c>
      <c r="Q300" s="4"/>
      <c r="R300" s="4"/>
      <c r="S300" s="4"/>
      <c r="T300" s="4"/>
      <c r="U300" s="4"/>
    </row>
    <row r="301" spans="1:21" s="34" customFormat="1" x14ac:dyDescent="0.3">
      <c r="A301" s="33">
        <v>1601</v>
      </c>
      <c r="B301" s="34" t="s">
        <v>353</v>
      </c>
      <c r="C301" s="36">
        <v>1454249</v>
      </c>
      <c r="D301" s="36">
        <v>184960</v>
      </c>
      <c r="E301" s="37">
        <f t="shared" si="41"/>
        <v>7862.5054065743943</v>
      </c>
      <c r="F301" s="38">
        <f t="shared" si="48"/>
        <v>0.9877495554715664</v>
      </c>
      <c r="G301" s="39">
        <f t="shared" si="42"/>
        <v>58.508264045797475</v>
      </c>
      <c r="H301" s="39">
        <f t="shared" si="43"/>
        <v>0</v>
      </c>
      <c r="I301" s="37">
        <f t="shared" si="44"/>
        <v>58.508264045797475</v>
      </c>
      <c r="J301" s="40">
        <f t="shared" si="50"/>
        <v>-103.24583741739909</v>
      </c>
      <c r="K301" s="37">
        <f t="shared" si="45"/>
        <v>-44.737573371601613</v>
      </c>
      <c r="L301" s="37">
        <f t="shared" si="46"/>
        <v>10821688.5179107</v>
      </c>
      <c r="M301" s="37">
        <f t="shared" si="47"/>
        <v>-8274661.5708114346</v>
      </c>
      <c r="N301" s="41">
        <f>'jan-mar'!M301</f>
        <v>-20973183.086562905</v>
      </c>
      <c r="O301" s="41">
        <f t="shared" si="49"/>
        <v>12698521.51575147</v>
      </c>
      <c r="Q301" s="4"/>
      <c r="R301" s="4"/>
      <c r="S301" s="4"/>
      <c r="T301" s="4"/>
      <c r="U301" s="4"/>
    </row>
    <row r="302" spans="1:21" s="34" customFormat="1" x14ac:dyDescent="0.3">
      <c r="A302" s="33">
        <v>1612</v>
      </c>
      <c r="B302" s="34" t="s">
        <v>354</v>
      </c>
      <c r="C302" s="36">
        <v>28641</v>
      </c>
      <c r="D302" s="36">
        <v>4254</v>
      </c>
      <c r="E302" s="37">
        <f t="shared" si="41"/>
        <v>6732.7221438645984</v>
      </c>
      <c r="F302" s="38">
        <f t="shared" si="48"/>
        <v>0.84581732677157739</v>
      </c>
      <c r="G302" s="39">
        <f t="shared" si="42"/>
        <v>736.37822167167508</v>
      </c>
      <c r="H302" s="39">
        <f t="shared" si="43"/>
        <v>150.95329134236849</v>
      </c>
      <c r="I302" s="37">
        <f t="shared" si="44"/>
        <v>887.33151301404359</v>
      </c>
      <c r="J302" s="40">
        <f t="shared" si="50"/>
        <v>-103.24583741739909</v>
      </c>
      <c r="K302" s="37">
        <f t="shared" si="45"/>
        <v>784.08567559664448</v>
      </c>
      <c r="L302" s="37">
        <f t="shared" si="46"/>
        <v>3774708.2563617416</v>
      </c>
      <c r="M302" s="37">
        <f t="shared" si="47"/>
        <v>3335500.4639881258</v>
      </c>
      <c r="N302" s="41">
        <f>'jan-mar'!M302</f>
        <v>3512441.1171795665</v>
      </c>
      <c r="O302" s="41">
        <f t="shared" si="49"/>
        <v>-176940.65319144074</v>
      </c>
      <c r="Q302" s="4"/>
      <c r="R302" s="4"/>
      <c r="S302" s="4"/>
      <c r="T302" s="4"/>
      <c r="U302" s="4"/>
    </row>
    <row r="303" spans="1:21" s="34" customFormat="1" x14ac:dyDescent="0.3">
      <c r="A303" s="33">
        <v>1613</v>
      </c>
      <c r="B303" s="34" t="s">
        <v>355</v>
      </c>
      <c r="C303" s="36">
        <v>6187</v>
      </c>
      <c r="D303" s="36">
        <v>982</v>
      </c>
      <c r="E303" s="37">
        <f t="shared" si="41"/>
        <v>6300.4073319755598</v>
      </c>
      <c r="F303" s="38">
        <f t="shared" si="48"/>
        <v>0.79150655161966321</v>
      </c>
      <c r="G303" s="39">
        <f t="shared" si="42"/>
        <v>995.76710880509813</v>
      </c>
      <c r="H303" s="39">
        <f t="shared" si="43"/>
        <v>302.26347550353194</v>
      </c>
      <c r="I303" s="37">
        <f t="shared" si="44"/>
        <v>1298.0305843086301</v>
      </c>
      <c r="J303" s="40">
        <f t="shared" si="50"/>
        <v>-103.24583741739909</v>
      </c>
      <c r="K303" s="37">
        <f t="shared" si="45"/>
        <v>1194.784746891231</v>
      </c>
      <c r="L303" s="37">
        <f t="shared" si="46"/>
        <v>1274666.0337910748</v>
      </c>
      <c r="M303" s="37">
        <f t="shared" si="47"/>
        <v>1173278.6214471888</v>
      </c>
      <c r="N303" s="41">
        <f>'jan-mar'!M303</f>
        <v>1017831.1887800508</v>
      </c>
      <c r="O303" s="41">
        <f t="shared" si="49"/>
        <v>155447.43266713794</v>
      </c>
      <c r="Q303" s="4"/>
      <c r="R303" s="4"/>
      <c r="S303" s="4"/>
      <c r="T303" s="4"/>
      <c r="U303" s="4"/>
    </row>
    <row r="304" spans="1:21" s="34" customFormat="1" x14ac:dyDescent="0.3">
      <c r="A304" s="33">
        <v>1617</v>
      </c>
      <c r="B304" s="34" t="s">
        <v>356</v>
      </c>
      <c r="C304" s="36">
        <v>27021</v>
      </c>
      <c r="D304" s="36">
        <v>4569</v>
      </c>
      <c r="E304" s="37">
        <f t="shared" si="41"/>
        <v>5913.9855548260011</v>
      </c>
      <c r="F304" s="38">
        <f t="shared" si="48"/>
        <v>0.74296121920121383</v>
      </c>
      <c r="G304" s="39">
        <f t="shared" si="42"/>
        <v>1227.6201750948333</v>
      </c>
      <c r="H304" s="39">
        <f t="shared" si="43"/>
        <v>437.5110975058775</v>
      </c>
      <c r="I304" s="37">
        <f t="shared" si="44"/>
        <v>1665.1312726007109</v>
      </c>
      <c r="J304" s="40">
        <f t="shared" si="50"/>
        <v>-103.24583741739909</v>
      </c>
      <c r="K304" s="37">
        <f t="shared" si="45"/>
        <v>1561.8854351833118</v>
      </c>
      <c r="L304" s="37">
        <f t="shared" si="46"/>
        <v>7607984.7845126484</v>
      </c>
      <c r="M304" s="37">
        <f t="shared" si="47"/>
        <v>7136254.5533525515</v>
      </c>
      <c r="N304" s="41">
        <f>'jan-mar'!M304</f>
        <v>6700769.1970835552</v>
      </c>
      <c r="O304" s="41">
        <f t="shared" si="49"/>
        <v>435485.35626899637</v>
      </c>
      <c r="Q304" s="4"/>
      <c r="R304" s="4"/>
      <c r="S304" s="4"/>
      <c r="T304" s="4"/>
      <c r="U304" s="4"/>
    </row>
    <row r="305" spans="1:21" s="34" customFormat="1" x14ac:dyDescent="0.3">
      <c r="A305" s="33">
        <v>1620</v>
      </c>
      <c r="B305" s="34" t="s">
        <v>357</v>
      </c>
      <c r="C305" s="36">
        <v>38481</v>
      </c>
      <c r="D305" s="36">
        <v>4634</v>
      </c>
      <c r="E305" s="37">
        <f t="shared" si="41"/>
        <v>8304.0569702201119</v>
      </c>
      <c r="F305" s="38">
        <f t="shared" si="48"/>
        <v>1.0432207237767916</v>
      </c>
      <c r="G305" s="39">
        <f t="shared" si="42"/>
        <v>-206.42267414163305</v>
      </c>
      <c r="H305" s="39">
        <f t="shared" si="43"/>
        <v>0</v>
      </c>
      <c r="I305" s="37">
        <f t="shared" si="44"/>
        <v>-206.42267414163305</v>
      </c>
      <c r="J305" s="40">
        <f t="shared" si="50"/>
        <v>-103.24583741739909</v>
      </c>
      <c r="K305" s="37">
        <f t="shared" si="45"/>
        <v>-309.66851155903214</v>
      </c>
      <c r="L305" s="37">
        <f t="shared" si="46"/>
        <v>-956562.67197232752</v>
      </c>
      <c r="M305" s="37">
        <f t="shared" si="47"/>
        <v>-1435003.8825645549</v>
      </c>
      <c r="N305" s="41">
        <f>'jan-mar'!M305</f>
        <v>-1735957.8764226448</v>
      </c>
      <c r="O305" s="41">
        <f t="shared" si="49"/>
        <v>300953.9938580899</v>
      </c>
      <c r="Q305" s="4"/>
      <c r="R305" s="4"/>
      <c r="S305" s="4"/>
      <c r="T305" s="4"/>
      <c r="U305" s="4"/>
    </row>
    <row r="306" spans="1:21" s="34" customFormat="1" x14ac:dyDescent="0.3">
      <c r="A306" s="33">
        <v>1621</v>
      </c>
      <c r="B306" s="34" t="s">
        <v>358</v>
      </c>
      <c r="C306" s="36">
        <v>32645</v>
      </c>
      <c r="D306" s="36">
        <v>5183</v>
      </c>
      <c r="E306" s="37">
        <f t="shared" si="41"/>
        <v>6298.4757862241941</v>
      </c>
      <c r="F306" s="38">
        <f t="shared" si="48"/>
        <v>0.79126389570292588</v>
      </c>
      <c r="G306" s="39">
        <f t="shared" si="42"/>
        <v>996.92603625591755</v>
      </c>
      <c r="H306" s="39">
        <f t="shared" si="43"/>
        <v>302.93951651650997</v>
      </c>
      <c r="I306" s="37">
        <f t="shared" si="44"/>
        <v>1299.8655527724275</v>
      </c>
      <c r="J306" s="40">
        <f t="shared" si="50"/>
        <v>-103.24583741739909</v>
      </c>
      <c r="K306" s="37">
        <f t="shared" si="45"/>
        <v>1196.6197153550283</v>
      </c>
      <c r="L306" s="37">
        <f t="shared" si="46"/>
        <v>6737203.1600194918</v>
      </c>
      <c r="M306" s="37">
        <f t="shared" si="47"/>
        <v>6202079.9846851118</v>
      </c>
      <c r="N306" s="41">
        <f>'jan-mar'!M306</f>
        <v>5190346.9464837098</v>
      </c>
      <c r="O306" s="41">
        <f t="shared" si="49"/>
        <v>1011733.0382014019</v>
      </c>
      <c r="Q306" s="4"/>
      <c r="R306" s="4"/>
      <c r="S306" s="4"/>
      <c r="T306" s="4"/>
      <c r="U306" s="4"/>
    </row>
    <row r="307" spans="1:21" s="34" customFormat="1" x14ac:dyDescent="0.3">
      <c r="A307" s="33">
        <v>1622</v>
      </c>
      <c r="B307" s="34" t="s">
        <v>359</v>
      </c>
      <c r="C307" s="36">
        <v>9778</v>
      </c>
      <c r="D307" s="36">
        <v>1770</v>
      </c>
      <c r="E307" s="37">
        <f t="shared" si="41"/>
        <v>5524.2937853107342</v>
      </c>
      <c r="F307" s="38">
        <f t="shared" si="48"/>
        <v>0.69400508471159217</v>
      </c>
      <c r="G307" s="39">
        <f t="shared" si="42"/>
        <v>1461.4352368039936</v>
      </c>
      <c r="H307" s="39">
        <f t="shared" si="43"/>
        <v>573.90321683622096</v>
      </c>
      <c r="I307" s="37">
        <f t="shared" si="44"/>
        <v>2035.3384536402145</v>
      </c>
      <c r="J307" s="40">
        <f t="shared" si="50"/>
        <v>-103.24583741739909</v>
      </c>
      <c r="K307" s="37">
        <f t="shared" si="45"/>
        <v>1932.0926162228154</v>
      </c>
      <c r="L307" s="37">
        <f t="shared" si="46"/>
        <v>3602549.0629431796</v>
      </c>
      <c r="M307" s="37">
        <f t="shared" si="47"/>
        <v>3419803.9307143833</v>
      </c>
      <c r="N307" s="41">
        <f>'jan-mar'!M307</f>
        <v>3332505.4013652648</v>
      </c>
      <c r="O307" s="41">
        <f t="shared" si="49"/>
        <v>87298.529349118471</v>
      </c>
      <c r="Q307" s="4"/>
      <c r="R307" s="4"/>
      <c r="S307" s="4"/>
      <c r="T307" s="4"/>
      <c r="U307" s="4"/>
    </row>
    <row r="308" spans="1:21" s="34" customFormat="1" x14ac:dyDescent="0.3">
      <c r="A308" s="33">
        <v>1624</v>
      </c>
      <c r="B308" s="34" t="s">
        <v>360</v>
      </c>
      <c r="C308" s="36">
        <v>37751</v>
      </c>
      <c r="D308" s="36">
        <v>6676</v>
      </c>
      <c r="E308" s="37">
        <f t="shared" si="41"/>
        <v>5654.7333732774114</v>
      </c>
      <c r="F308" s="38">
        <f t="shared" si="48"/>
        <v>0.71039192813713015</v>
      </c>
      <c r="G308" s="39">
        <f t="shared" si="42"/>
        <v>1383.1714840239872</v>
      </c>
      <c r="H308" s="39">
        <f t="shared" si="43"/>
        <v>528.24936104788389</v>
      </c>
      <c r="I308" s="37">
        <f t="shared" si="44"/>
        <v>1911.4208450718711</v>
      </c>
      <c r="J308" s="40">
        <f t="shared" si="50"/>
        <v>-103.24583741739909</v>
      </c>
      <c r="K308" s="37">
        <f t="shared" si="45"/>
        <v>1808.175007654472</v>
      </c>
      <c r="L308" s="37">
        <f t="shared" si="46"/>
        <v>12760645.561699811</v>
      </c>
      <c r="M308" s="37">
        <f t="shared" si="47"/>
        <v>12071376.351101255</v>
      </c>
      <c r="N308" s="41">
        <f>'jan-mar'!M308</f>
        <v>11075679.242663562</v>
      </c>
      <c r="O308" s="41">
        <f t="shared" si="49"/>
        <v>995697.10843769275</v>
      </c>
      <c r="Q308" s="4"/>
      <c r="R308" s="4"/>
      <c r="S308" s="4"/>
      <c r="T308" s="4"/>
      <c r="U308" s="4"/>
    </row>
    <row r="309" spans="1:21" s="34" customFormat="1" x14ac:dyDescent="0.3">
      <c r="A309" s="33">
        <v>1627</v>
      </c>
      <c r="B309" s="34" t="s">
        <v>361</v>
      </c>
      <c r="C309" s="36">
        <v>25683</v>
      </c>
      <c r="D309" s="36">
        <v>4715</v>
      </c>
      <c r="E309" s="37">
        <f t="shared" si="41"/>
        <v>5447.0837751855779</v>
      </c>
      <c r="F309" s="38">
        <f t="shared" si="48"/>
        <v>0.68430535806780401</v>
      </c>
      <c r="G309" s="39">
        <f t="shared" si="42"/>
        <v>1507.7612428790874</v>
      </c>
      <c r="H309" s="39">
        <f t="shared" si="43"/>
        <v>600.92672038002559</v>
      </c>
      <c r="I309" s="37">
        <f t="shared" si="44"/>
        <v>2108.6879632591131</v>
      </c>
      <c r="J309" s="40">
        <f t="shared" si="50"/>
        <v>-103.24583741739909</v>
      </c>
      <c r="K309" s="37">
        <f t="shared" si="45"/>
        <v>2005.442125841714</v>
      </c>
      <c r="L309" s="37">
        <f t="shared" si="46"/>
        <v>9942463.7467667181</v>
      </c>
      <c r="M309" s="37">
        <f t="shared" si="47"/>
        <v>9455659.6233436819</v>
      </c>
      <c r="N309" s="41">
        <f>'jan-mar'!M309</f>
        <v>8657140.9420549273</v>
      </c>
      <c r="O309" s="41">
        <f t="shared" si="49"/>
        <v>798518.68128875457</v>
      </c>
      <c r="Q309" s="4"/>
      <c r="R309" s="4"/>
      <c r="S309" s="4"/>
      <c r="T309" s="4"/>
      <c r="U309" s="4"/>
    </row>
    <row r="310" spans="1:21" s="34" customFormat="1" x14ac:dyDescent="0.3">
      <c r="A310" s="33">
        <v>1630</v>
      </c>
      <c r="B310" s="34" t="s">
        <v>362</v>
      </c>
      <c r="C310" s="36">
        <v>20226</v>
      </c>
      <c r="D310" s="36">
        <v>3248</v>
      </c>
      <c r="E310" s="37">
        <f t="shared" si="41"/>
        <v>6227.2167487684728</v>
      </c>
      <c r="F310" s="38">
        <f t="shared" si="48"/>
        <v>0.78231177688958098</v>
      </c>
      <c r="G310" s="39">
        <f t="shared" si="42"/>
        <v>1039.6814587293504</v>
      </c>
      <c r="H310" s="39">
        <f t="shared" si="43"/>
        <v>327.88017962601242</v>
      </c>
      <c r="I310" s="37">
        <f t="shared" si="44"/>
        <v>1367.5616383553629</v>
      </c>
      <c r="J310" s="40">
        <f t="shared" si="50"/>
        <v>-103.24583741739909</v>
      </c>
      <c r="K310" s="37">
        <f t="shared" si="45"/>
        <v>1264.3158009379638</v>
      </c>
      <c r="L310" s="37">
        <f t="shared" si="46"/>
        <v>4441840.2013782188</v>
      </c>
      <c r="M310" s="37">
        <f t="shared" si="47"/>
        <v>4106497.7214465062</v>
      </c>
      <c r="N310" s="41">
        <f>'jan-mar'!M310</f>
        <v>3865667.3127877843</v>
      </c>
      <c r="O310" s="41">
        <f t="shared" si="49"/>
        <v>240830.40865872195</v>
      </c>
      <c r="Q310" s="4"/>
      <c r="R310" s="4"/>
      <c r="S310" s="4"/>
      <c r="T310" s="4"/>
      <c r="U310" s="4"/>
    </row>
    <row r="311" spans="1:21" s="34" customFormat="1" x14ac:dyDescent="0.3">
      <c r="A311" s="33">
        <v>1632</v>
      </c>
      <c r="B311" s="34" t="s">
        <v>363</v>
      </c>
      <c r="C311" s="36">
        <v>5091</v>
      </c>
      <c r="D311" s="36">
        <v>977</v>
      </c>
      <c r="E311" s="37">
        <f t="shared" si="41"/>
        <v>5210.8495394063457</v>
      </c>
      <c r="F311" s="38">
        <f t="shared" si="48"/>
        <v>0.65462776176586834</v>
      </c>
      <c r="G311" s="39">
        <f t="shared" si="42"/>
        <v>1649.5017843466267</v>
      </c>
      <c r="H311" s="39">
        <f t="shared" si="43"/>
        <v>683.60870290275693</v>
      </c>
      <c r="I311" s="37">
        <f t="shared" si="44"/>
        <v>2333.1104872493834</v>
      </c>
      <c r="J311" s="40">
        <f t="shared" si="50"/>
        <v>-103.24583741739909</v>
      </c>
      <c r="K311" s="37">
        <f t="shared" si="45"/>
        <v>2229.8646498319845</v>
      </c>
      <c r="L311" s="37">
        <f t="shared" si="46"/>
        <v>2279448.9460426476</v>
      </c>
      <c r="M311" s="37">
        <f t="shared" si="47"/>
        <v>2178577.762885849</v>
      </c>
      <c r="N311" s="41">
        <f>'jan-mar'!M311</f>
        <v>1999541.0605276059</v>
      </c>
      <c r="O311" s="41">
        <f t="shared" si="49"/>
        <v>179036.70235824306</v>
      </c>
      <c r="Q311" s="4"/>
      <c r="R311" s="4"/>
      <c r="S311" s="4"/>
      <c r="T311" s="4"/>
      <c r="U311" s="4"/>
    </row>
    <row r="312" spans="1:21" s="34" customFormat="1" x14ac:dyDescent="0.3">
      <c r="A312" s="33">
        <v>1633</v>
      </c>
      <c r="B312" s="34" t="s">
        <v>364</v>
      </c>
      <c r="C312" s="36">
        <v>5542</v>
      </c>
      <c r="D312" s="36">
        <v>1010</v>
      </c>
      <c r="E312" s="37">
        <f t="shared" si="41"/>
        <v>5487.1287128712875</v>
      </c>
      <c r="F312" s="38">
        <f t="shared" si="48"/>
        <v>0.68933611701200415</v>
      </c>
      <c r="G312" s="39">
        <f t="shared" si="42"/>
        <v>1483.7342802676615</v>
      </c>
      <c r="H312" s="39">
        <f t="shared" si="43"/>
        <v>586.91099219002729</v>
      </c>
      <c r="I312" s="37">
        <f t="shared" si="44"/>
        <v>2070.6452724576889</v>
      </c>
      <c r="J312" s="40">
        <f t="shared" si="50"/>
        <v>-103.24583741739909</v>
      </c>
      <c r="K312" s="37">
        <f t="shared" si="45"/>
        <v>1967.3994350402897</v>
      </c>
      <c r="L312" s="37">
        <f t="shared" si="46"/>
        <v>2091351.7251822657</v>
      </c>
      <c r="M312" s="37">
        <f t="shared" si="47"/>
        <v>1987073.4293906926</v>
      </c>
      <c r="N312" s="41">
        <f>'jan-mar'!M312</f>
        <v>1758905.9069937388</v>
      </c>
      <c r="O312" s="41">
        <f t="shared" si="49"/>
        <v>228167.52239695378</v>
      </c>
      <c r="Q312" s="4"/>
      <c r="R312" s="4"/>
      <c r="S312" s="4"/>
      <c r="T312" s="4"/>
      <c r="U312" s="4"/>
    </row>
    <row r="313" spans="1:21" s="34" customFormat="1" x14ac:dyDescent="0.3">
      <c r="A313" s="33">
        <v>1634</v>
      </c>
      <c r="B313" s="34" t="s">
        <v>365</v>
      </c>
      <c r="C313" s="36">
        <v>43532</v>
      </c>
      <c r="D313" s="36">
        <v>6852</v>
      </c>
      <c r="E313" s="37">
        <f t="shared" si="41"/>
        <v>6353.18155283129</v>
      </c>
      <c r="F313" s="38">
        <f t="shared" si="48"/>
        <v>0.79813646288777096</v>
      </c>
      <c r="G313" s="39">
        <f t="shared" si="42"/>
        <v>964.10257629166006</v>
      </c>
      <c r="H313" s="39">
        <f t="shared" si="43"/>
        <v>283.7924982040264</v>
      </c>
      <c r="I313" s="37">
        <f t="shared" si="44"/>
        <v>1247.8950744956865</v>
      </c>
      <c r="J313" s="40">
        <f t="shared" si="50"/>
        <v>-103.24583741739909</v>
      </c>
      <c r="K313" s="37">
        <f t="shared" si="45"/>
        <v>1144.6492370782873</v>
      </c>
      <c r="L313" s="37">
        <f t="shared" si="46"/>
        <v>8550577.0504444428</v>
      </c>
      <c r="M313" s="37">
        <f t="shared" si="47"/>
        <v>7843136.5724604251</v>
      </c>
      <c r="N313" s="41">
        <f>'jan-mar'!M313</f>
        <v>8650391.7571495976</v>
      </c>
      <c r="O313" s="41">
        <f t="shared" si="49"/>
        <v>-807255.18468917254</v>
      </c>
      <c r="Q313" s="4"/>
      <c r="R313" s="4"/>
      <c r="S313" s="4"/>
      <c r="T313" s="4"/>
      <c r="U313" s="4"/>
    </row>
    <row r="314" spans="1:21" s="34" customFormat="1" x14ac:dyDescent="0.3">
      <c r="A314" s="33">
        <v>1635</v>
      </c>
      <c r="B314" s="34" t="s">
        <v>366</v>
      </c>
      <c r="C314" s="36">
        <v>20600</v>
      </c>
      <c r="D314" s="36">
        <v>2567</v>
      </c>
      <c r="E314" s="37">
        <f t="shared" si="41"/>
        <v>8024.9318270354497</v>
      </c>
      <c r="F314" s="38">
        <f t="shared" si="48"/>
        <v>1.008154835507761</v>
      </c>
      <c r="G314" s="39">
        <f t="shared" si="42"/>
        <v>-38.947588230835755</v>
      </c>
      <c r="H314" s="39">
        <f t="shared" si="43"/>
        <v>0</v>
      </c>
      <c r="I314" s="37">
        <f t="shared" si="44"/>
        <v>-38.947588230835755</v>
      </c>
      <c r="J314" s="40">
        <f t="shared" si="50"/>
        <v>-103.24583741739909</v>
      </c>
      <c r="K314" s="37">
        <f t="shared" si="45"/>
        <v>-142.19342564823484</v>
      </c>
      <c r="L314" s="37">
        <f t="shared" si="46"/>
        <v>-99978.458988555387</v>
      </c>
      <c r="M314" s="37">
        <f t="shared" si="47"/>
        <v>-365010.52363901882</v>
      </c>
      <c r="N314" s="41">
        <f>'jan-mar'!M314</f>
        <v>1683701.8448048779</v>
      </c>
      <c r="O314" s="41">
        <f t="shared" si="49"/>
        <v>-2048712.3684438968</v>
      </c>
      <c r="Q314" s="4"/>
      <c r="R314" s="4"/>
      <c r="S314" s="4"/>
      <c r="T314" s="4"/>
      <c r="U314" s="4"/>
    </row>
    <row r="315" spans="1:21" s="34" customFormat="1" x14ac:dyDescent="0.3">
      <c r="A315" s="33">
        <v>1636</v>
      </c>
      <c r="B315" s="34" t="s">
        <v>367</v>
      </c>
      <c r="C315" s="36">
        <v>22552</v>
      </c>
      <c r="D315" s="36">
        <v>3967</v>
      </c>
      <c r="E315" s="37">
        <f t="shared" si="41"/>
        <v>5684.9004285354176</v>
      </c>
      <c r="F315" s="38">
        <f t="shared" si="48"/>
        <v>0.71418175006794438</v>
      </c>
      <c r="G315" s="39">
        <f t="shared" si="42"/>
        <v>1365.0712508691834</v>
      </c>
      <c r="H315" s="39">
        <f t="shared" si="43"/>
        <v>517.69089170758173</v>
      </c>
      <c r="I315" s="37">
        <f t="shared" si="44"/>
        <v>1882.7621425767652</v>
      </c>
      <c r="J315" s="40">
        <f t="shared" si="50"/>
        <v>-103.24583741739909</v>
      </c>
      <c r="K315" s="37">
        <f t="shared" si="45"/>
        <v>1779.5163051593661</v>
      </c>
      <c r="L315" s="37">
        <f t="shared" si="46"/>
        <v>7468917.4196020272</v>
      </c>
      <c r="M315" s="37">
        <f t="shared" si="47"/>
        <v>7059341.1825672053</v>
      </c>
      <c r="N315" s="41">
        <f>'jan-mar'!M315</f>
        <v>6971337.7554892693</v>
      </c>
      <c r="O315" s="41">
        <f t="shared" si="49"/>
        <v>88003.427077936009</v>
      </c>
      <c r="Q315" s="4"/>
      <c r="R315" s="4"/>
      <c r="S315" s="4"/>
      <c r="T315" s="4"/>
      <c r="U315" s="4"/>
    </row>
    <row r="316" spans="1:21" s="34" customFormat="1" x14ac:dyDescent="0.3">
      <c r="A316" s="33">
        <v>1638</v>
      </c>
      <c r="B316" s="34" t="s">
        <v>368</v>
      </c>
      <c r="C316" s="36">
        <v>74194</v>
      </c>
      <c r="D316" s="36">
        <v>11722</v>
      </c>
      <c r="E316" s="37">
        <f t="shared" si="41"/>
        <v>6329.4659614400271</v>
      </c>
      <c r="F316" s="38">
        <f t="shared" si="48"/>
        <v>0.79515712441445452</v>
      </c>
      <c r="G316" s="39">
        <f t="shared" si="42"/>
        <v>978.33193112641777</v>
      </c>
      <c r="H316" s="39">
        <f t="shared" si="43"/>
        <v>292.09295519096844</v>
      </c>
      <c r="I316" s="37">
        <f t="shared" si="44"/>
        <v>1270.4248863173862</v>
      </c>
      <c r="J316" s="40">
        <f t="shared" si="50"/>
        <v>-103.24583741739909</v>
      </c>
      <c r="K316" s="37">
        <f t="shared" si="45"/>
        <v>1167.179048899987</v>
      </c>
      <c r="L316" s="37">
        <f t="shared" si="46"/>
        <v>14891920.5174124</v>
      </c>
      <c r="M316" s="37">
        <f t="shared" si="47"/>
        <v>13681672.811205648</v>
      </c>
      <c r="N316" s="41">
        <f>'jan-mar'!M316</f>
        <v>12411476.675030302</v>
      </c>
      <c r="O316" s="41">
        <f t="shared" si="49"/>
        <v>1270196.1361753456</v>
      </c>
      <c r="Q316" s="4"/>
      <c r="R316" s="4"/>
      <c r="S316" s="4"/>
      <c r="T316" s="4"/>
      <c r="U316" s="4"/>
    </row>
    <row r="317" spans="1:21" s="34" customFormat="1" x14ac:dyDescent="0.3">
      <c r="A317" s="33">
        <v>1640</v>
      </c>
      <c r="B317" s="34" t="s">
        <v>369</v>
      </c>
      <c r="C317" s="36">
        <v>38201</v>
      </c>
      <c r="D317" s="36">
        <v>5593</v>
      </c>
      <c r="E317" s="37">
        <f t="shared" si="41"/>
        <v>6830.1448238870016</v>
      </c>
      <c r="F317" s="38">
        <f t="shared" si="48"/>
        <v>0.85805632743471372</v>
      </c>
      <c r="G317" s="39">
        <f t="shared" si="42"/>
        <v>677.92461365823306</v>
      </c>
      <c r="H317" s="39">
        <f t="shared" si="43"/>
        <v>116.85535333452735</v>
      </c>
      <c r="I317" s="37">
        <f t="shared" si="44"/>
        <v>794.77996699276036</v>
      </c>
      <c r="J317" s="40">
        <f t="shared" si="50"/>
        <v>-103.24583741739909</v>
      </c>
      <c r="K317" s="37">
        <f t="shared" si="45"/>
        <v>691.53412957536125</v>
      </c>
      <c r="L317" s="37">
        <f t="shared" si="46"/>
        <v>4445204.3553905087</v>
      </c>
      <c r="M317" s="37">
        <f t="shared" si="47"/>
        <v>3867750.3867149954</v>
      </c>
      <c r="N317" s="41">
        <f>'jan-mar'!M317</f>
        <v>3799487.463184135</v>
      </c>
      <c r="O317" s="41">
        <f t="shared" si="49"/>
        <v>68262.923530860338</v>
      </c>
      <c r="Q317" s="4"/>
      <c r="R317" s="4"/>
      <c r="S317" s="4"/>
      <c r="T317" s="4"/>
      <c r="U317" s="4"/>
    </row>
    <row r="318" spans="1:21" s="34" customFormat="1" x14ac:dyDescent="0.3">
      <c r="A318" s="33">
        <v>1644</v>
      </c>
      <c r="B318" s="34" t="s">
        <v>370</v>
      </c>
      <c r="C318" s="36">
        <v>11263</v>
      </c>
      <c r="D318" s="36">
        <v>2014</v>
      </c>
      <c r="E318" s="37">
        <f t="shared" si="41"/>
        <v>5592.353525322741</v>
      </c>
      <c r="F318" s="38">
        <f t="shared" si="48"/>
        <v>0.70255528270397227</v>
      </c>
      <c r="G318" s="39">
        <f t="shared" si="42"/>
        <v>1420.5993927967895</v>
      </c>
      <c r="H318" s="39">
        <f t="shared" si="43"/>
        <v>550.0823078320185</v>
      </c>
      <c r="I318" s="37">
        <f t="shared" si="44"/>
        <v>1970.6817006288079</v>
      </c>
      <c r="J318" s="40">
        <f t="shared" si="50"/>
        <v>-103.24583741739909</v>
      </c>
      <c r="K318" s="37">
        <f t="shared" si="45"/>
        <v>1867.4358632114088</v>
      </c>
      <c r="L318" s="37">
        <f t="shared" si="46"/>
        <v>3968952.945066419</v>
      </c>
      <c r="M318" s="37">
        <f t="shared" si="47"/>
        <v>3761015.8285077773</v>
      </c>
      <c r="N318" s="41">
        <f>'jan-mar'!M318</f>
        <v>3335463.6600845437</v>
      </c>
      <c r="O318" s="41">
        <f t="shared" si="49"/>
        <v>425552.16842323355</v>
      </c>
      <c r="Q318" s="4"/>
      <c r="R318" s="4"/>
      <c r="S318" s="4"/>
      <c r="T318" s="4"/>
      <c r="U318" s="4"/>
    </row>
    <row r="319" spans="1:21" s="34" customFormat="1" x14ac:dyDescent="0.3">
      <c r="A319" s="33">
        <v>1648</v>
      </c>
      <c r="B319" s="34" t="s">
        <v>371</v>
      </c>
      <c r="C319" s="36">
        <v>35695</v>
      </c>
      <c r="D319" s="36">
        <v>6336</v>
      </c>
      <c r="E319" s="37">
        <f t="shared" si="41"/>
        <v>5633.6805555555557</v>
      </c>
      <c r="F319" s="38">
        <f t="shared" si="48"/>
        <v>0.70774710816297803</v>
      </c>
      <c r="G319" s="39">
        <f t="shared" si="42"/>
        <v>1395.8031746571007</v>
      </c>
      <c r="H319" s="39">
        <f t="shared" si="43"/>
        <v>535.61784725053337</v>
      </c>
      <c r="I319" s="37">
        <f t="shared" si="44"/>
        <v>1931.421021907634</v>
      </c>
      <c r="J319" s="40">
        <f t="shared" si="50"/>
        <v>-103.24583741739909</v>
      </c>
      <c r="K319" s="37">
        <f t="shared" si="45"/>
        <v>1828.1751844902349</v>
      </c>
      <c r="L319" s="37">
        <f t="shared" si="46"/>
        <v>12237483.594806768</v>
      </c>
      <c r="M319" s="37">
        <f t="shared" si="47"/>
        <v>11583317.968930129</v>
      </c>
      <c r="N319" s="41">
        <f>'jan-mar'!M319</f>
        <v>11104900.521497354</v>
      </c>
      <c r="O319" s="41">
        <f t="shared" si="49"/>
        <v>478417.44743277505</v>
      </c>
      <c r="Q319" s="4"/>
      <c r="R319" s="4"/>
      <c r="S319" s="4"/>
      <c r="T319" s="4"/>
      <c r="U319" s="4"/>
    </row>
    <row r="320" spans="1:21" s="34" customFormat="1" x14ac:dyDescent="0.3">
      <c r="A320" s="33">
        <v>1653</v>
      </c>
      <c r="B320" s="34" t="s">
        <v>372</v>
      </c>
      <c r="C320" s="36">
        <v>102907</v>
      </c>
      <c r="D320" s="36">
        <v>15916</v>
      </c>
      <c r="E320" s="37">
        <f t="shared" si="41"/>
        <v>6465.6320683588838</v>
      </c>
      <c r="F320" s="38">
        <f t="shared" si="48"/>
        <v>0.81226337803520643</v>
      </c>
      <c r="G320" s="39">
        <f t="shared" si="42"/>
        <v>896.63226697510379</v>
      </c>
      <c r="H320" s="39">
        <f t="shared" si="43"/>
        <v>244.43481776936858</v>
      </c>
      <c r="I320" s="37">
        <f t="shared" si="44"/>
        <v>1141.0670847444724</v>
      </c>
      <c r="J320" s="40">
        <f t="shared" si="50"/>
        <v>-103.24583741739909</v>
      </c>
      <c r="K320" s="37">
        <f t="shared" si="45"/>
        <v>1037.8212473270733</v>
      </c>
      <c r="L320" s="37">
        <f t="shared" si="46"/>
        <v>18161223.720793024</v>
      </c>
      <c r="M320" s="37">
        <f t="shared" si="47"/>
        <v>16517962.972457698</v>
      </c>
      <c r="N320" s="41">
        <f>'jan-mar'!M320</f>
        <v>15045686.253180528</v>
      </c>
      <c r="O320" s="41">
        <f t="shared" si="49"/>
        <v>1472276.7192771696</v>
      </c>
      <c r="Q320" s="4"/>
      <c r="R320" s="4"/>
      <c r="S320" s="4"/>
      <c r="T320" s="4"/>
      <c r="U320" s="4"/>
    </row>
    <row r="321" spans="1:21" s="34" customFormat="1" x14ac:dyDescent="0.3">
      <c r="A321" s="33">
        <v>1657</v>
      </c>
      <c r="B321" s="34" t="s">
        <v>373</v>
      </c>
      <c r="C321" s="36">
        <v>45195</v>
      </c>
      <c r="D321" s="36">
        <v>7668</v>
      </c>
      <c r="E321" s="37">
        <f t="shared" si="41"/>
        <v>5893.9749608763696</v>
      </c>
      <c r="F321" s="38">
        <f t="shared" si="48"/>
        <v>0.74044733154627584</v>
      </c>
      <c r="G321" s="39">
        <f t="shared" si="42"/>
        <v>1239.6265314646123</v>
      </c>
      <c r="H321" s="39">
        <f t="shared" si="43"/>
        <v>444.51480538824853</v>
      </c>
      <c r="I321" s="37">
        <f t="shared" si="44"/>
        <v>1684.1413368528608</v>
      </c>
      <c r="J321" s="40">
        <f t="shared" si="50"/>
        <v>-103.24583741739909</v>
      </c>
      <c r="K321" s="37">
        <f t="shared" si="45"/>
        <v>1580.8954994354617</v>
      </c>
      <c r="L321" s="37">
        <f t="shared" si="46"/>
        <v>12913995.770987736</v>
      </c>
      <c r="M321" s="37">
        <f t="shared" si="47"/>
        <v>12122306.68967112</v>
      </c>
      <c r="N321" s="41">
        <f>'jan-mar'!M321</f>
        <v>10859690.687948503</v>
      </c>
      <c r="O321" s="41">
        <f t="shared" si="49"/>
        <v>1262616.0017226171</v>
      </c>
      <c r="Q321" s="4"/>
      <c r="R321" s="4"/>
      <c r="S321" s="4"/>
      <c r="T321" s="4"/>
      <c r="U321" s="4"/>
    </row>
    <row r="322" spans="1:21" s="34" customFormat="1" x14ac:dyDescent="0.3">
      <c r="A322" s="33">
        <v>1662</v>
      </c>
      <c r="B322" s="34" t="s">
        <v>374</v>
      </c>
      <c r="C322" s="36">
        <v>42847</v>
      </c>
      <c r="D322" s="36">
        <v>5995</v>
      </c>
      <c r="E322" s="37">
        <f t="shared" si="41"/>
        <v>7147.1226021684733</v>
      </c>
      <c r="F322" s="38">
        <f t="shared" si="48"/>
        <v>0.89787756041346478</v>
      </c>
      <c r="G322" s="39">
        <f t="shared" si="42"/>
        <v>487.73794668935005</v>
      </c>
      <c r="H322" s="39">
        <f t="shared" si="43"/>
        <v>5.9131309360122479</v>
      </c>
      <c r="I322" s="37">
        <f t="shared" si="44"/>
        <v>493.65107762536229</v>
      </c>
      <c r="J322" s="40">
        <f t="shared" si="50"/>
        <v>-103.24583741739909</v>
      </c>
      <c r="K322" s="37">
        <f t="shared" si="45"/>
        <v>390.40524020796317</v>
      </c>
      <c r="L322" s="37">
        <f t="shared" si="46"/>
        <v>2959438.210364047</v>
      </c>
      <c r="M322" s="37">
        <f t="shared" si="47"/>
        <v>2340479.4150467394</v>
      </c>
      <c r="N322" s="41">
        <f>'jan-mar'!M322</f>
        <v>3611713.7746806545</v>
      </c>
      <c r="O322" s="41">
        <f t="shared" si="49"/>
        <v>-1271234.3596339151</v>
      </c>
      <c r="Q322" s="4"/>
      <c r="R322" s="4"/>
      <c r="S322" s="4"/>
      <c r="T322" s="4"/>
      <c r="U322" s="4"/>
    </row>
    <row r="323" spans="1:21" s="34" customFormat="1" x14ac:dyDescent="0.3">
      <c r="A323" s="33">
        <v>1663</v>
      </c>
      <c r="B323" s="34" t="s">
        <v>375</v>
      </c>
      <c r="C323" s="36">
        <v>96388</v>
      </c>
      <c r="D323" s="36">
        <v>13498</v>
      </c>
      <c r="E323" s="37">
        <f t="shared" si="41"/>
        <v>7140.9097644095418</v>
      </c>
      <c r="F323" s="38">
        <f t="shared" si="48"/>
        <v>0.89709705503798098</v>
      </c>
      <c r="G323" s="39">
        <f t="shared" si="42"/>
        <v>491.46564934470894</v>
      </c>
      <c r="H323" s="39">
        <f t="shared" si="43"/>
        <v>8.0876241516382823</v>
      </c>
      <c r="I323" s="37">
        <f t="shared" si="44"/>
        <v>499.55327349634723</v>
      </c>
      <c r="J323" s="40">
        <f t="shared" si="50"/>
        <v>-103.24583741739909</v>
      </c>
      <c r="K323" s="37">
        <f t="shared" si="45"/>
        <v>396.30743607894817</v>
      </c>
      <c r="L323" s="37">
        <f t="shared" si="46"/>
        <v>6742970.0856536953</v>
      </c>
      <c r="M323" s="37">
        <f t="shared" si="47"/>
        <v>5349357.7721936423</v>
      </c>
      <c r="N323" s="41">
        <f>'jan-mar'!M323</f>
        <v>3963733.6607784084</v>
      </c>
      <c r="O323" s="41">
        <f t="shared" si="49"/>
        <v>1385624.1114152339</v>
      </c>
      <c r="Q323" s="4"/>
      <c r="R323" s="4"/>
      <c r="S323" s="4"/>
      <c r="T323" s="4"/>
      <c r="U323" s="4"/>
    </row>
    <row r="324" spans="1:21" s="34" customFormat="1" x14ac:dyDescent="0.3">
      <c r="A324" s="33">
        <v>1664</v>
      </c>
      <c r="B324" s="34" t="s">
        <v>376</v>
      </c>
      <c r="C324" s="36">
        <v>27791</v>
      </c>
      <c r="D324" s="36">
        <v>4078</v>
      </c>
      <c r="E324" s="37">
        <f t="shared" si="41"/>
        <v>6814.8602256007844</v>
      </c>
      <c r="F324" s="38">
        <f t="shared" si="48"/>
        <v>0.85613615639735607</v>
      </c>
      <c r="G324" s="39">
        <f t="shared" si="42"/>
        <v>687.09537262996344</v>
      </c>
      <c r="H324" s="39">
        <f t="shared" si="43"/>
        <v>122.20496273470339</v>
      </c>
      <c r="I324" s="37">
        <f t="shared" si="44"/>
        <v>809.30033536466681</v>
      </c>
      <c r="J324" s="40">
        <f t="shared" si="50"/>
        <v>-103.24583741739909</v>
      </c>
      <c r="K324" s="37">
        <f t="shared" si="45"/>
        <v>706.05449794726769</v>
      </c>
      <c r="L324" s="37">
        <f t="shared" si="46"/>
        <v>3300326.7676171111</v>
      </c>
      <c r="M324" s="37">
        <f t="shared" si="47"/>
        <v>2879290.2426289576</v>
      </c>
      <c r="N324" s="41">
        <f>'jan-mar'!M324</f>
        <v>4241978.6026935317</v>
      </c>
      <c r="O324" s="41">
        <f t="shared" si="49"/>
        <v>-1362688.3600645741</v>
      </c>
      <c r="Q324" s="4"/>
      <c r="R324" s="4"/>
      <c r="S324" s="4"/>
      <c r="T324" s="4"/>
      <c r="U324" s="4"/>
    </row>
    <row r="325" spans="1:21" s="34" customFormat="1" x14ac:dyDescent="0.3">
      <c r="A325" s="33">
        <v>1665</v>
      </c>
      <c r="B325" s="34" t="s">
        <v>377</v>
      </c>
      <c r="C325" s="36">
        <v>19895</v>
      </c>
      <c r="D325" s="36">
        <v>863</v>
      </c>
      <c r="E325" s="37">
        <f t="shared" si="41"/>
        <v>23053.302433371959</v>
      </c>
      <c r="F325" s="38">
        <f t="shared" si="48"/>
        <v>2.8961365434069384</v>
      </c>
      <c r="G325" s="39">
        <f t="shared" si="42"/>
        <v>-9055.9699520327395</v>
      </c>
      <c r="H325" s="39">
        <f t="shared" si="43"/>
        <v>0</v>
      </c>
      <c r="I325" s="37">
        <f t="shared" si="44"/>
        <v>-9055.9699520327395</v>
      </c>
      <c r="J325" s="40">
        <f t="shared" si="50"/>
        <v>-103.24583741739909</v>
      </c>
      <c r="K325" s="37">
        <f t="shared" si="45"/>
        <v>-9159.2157894501379</v>
      </c>
      <c r="L325" s="37">
        <f t="shared" si="46"/>
        <v>-7815302.0686042542</v>
      </c>
      <c r="M325" s="37">
        <f t="shared" si="47"/>
        <v>-7904403.2262954693</v>
      </c>
      <c r="N325" s="41">
        <f>'jan-mar'!M325</f>
        <v>-3676000.2260148344</v>
      </c>
      <c r="O325" s="41">
        <f t="shared" si="49"/>
        <v>-4228403.0002806354</v>
      </c>
      <c r="Q325" s="4"/>
      <c r="R325" s="4"/>
      <c r="S325" s="4"/>
      <c r="T325" s="4"/>
      <c r="U325" s="4"/>
    </row>
    <row r="326" spans="1:21" s="34" customFormat="1" x14ac:dyDescent="0.3">
      <c r="A326" s="33">
        <v>1702</v>
      </c>
      <c r="B326" s="34" t="s">
        <v>378</v>
      </c>
      <c r="C326" s="36">
        <v>126814</v>
      </c>
      <c r="D326" s="36">
        <v>21650</v>
      </c>
      <c r="E326" s="37">
        <f t="shared" si="41"/>
        <v>5857.4595842956123</v>
      </c>
      <c r="F326" s="38">
        <f t="shared" si="48"/>
        <v>0.73585998373277084</v>
      </c>
      <c r="G326" s="39">
        <f t="shared" si="42"/>
        <v>1261.5357574130667</v>
      </c>
      <c r="H326" s="39">
        <f t="shared" si="43"/>
        <v>457.29518719151355</v>
      </c>
      <c r="I326" s="37">
        <f t="shared" si="44"/>
        <v>1718.8309446045803</v>
      </c>
      <c r="J326" s="40">
        <f t="shared" si="50"/>
        <v>-103.24583741739909</v>
      </c>
      <c r="K326" s="37">
        <f t="shared" si="45"/>
        <v>1615.5851071871812</v>
      </c>
      <c r="L326" s="37">
        <f t="shared" si="46"/>
        <v>37212689.950689167</v>
      </c>
      <c r="M326" s="37">
        <f t="shared" si="47"/>
        <v>34977417.570602469</v>
      </c>
      <c r="N326" s="41">
        <f>'jan-mar'!M326</f>
        <v>31524555.333083604</v>
      </c>
      <c r="O326" s="41">
        <f t="shared" si="49"/>
        <v>3452862.2375188656</v>
      </c>
      <c r="Q326" s="4"/>
      <c r="R326" s="4"/>
      <c r="S326" s="4"/>
      <c r="T326" s="4"/>
      <c r="U326" s="4"/>
    </row>
    <row r="327" spans="1:21" s="34" customFormat="1" x14ac:dyDescent="0.3">
      <c r="A327" s="33">
        <v>1703</v>
      </c>
      <c r="B327" s="34" t="s">
        <v>379</v>
      </c>
      <c r="C327" s="36">
        <v>82057</v>
      </c>
      <c r="D327" s="36">
        <v>13026</v>
      </c>
      <c r="E327" s="37">
        <f t="shared" si="41"/>
        <v>6299.4779671426377</v>
      </c>
      <c r="F327" s="38">
        <f t="shared" si="48"/>
        <v>0.79138979752499228</v>
      </c>
      <c r="G327" s="39">
        <f t="shared" si="42"/>
        <v>996.3247277048514</v>
      </c>
      <c r="H327" s="39">
        <f t="shared" si="43"/>
        <v>302.58875319505472</v>
      </c>
      <c r="I327" s="37">
        <f t="shared" si="44"/>
        <v>1298.9134808999061</v>
      </c>
      <c r="J327" s="40">
        <f t="shared" si="50"/>
        <v>-103.24583741739909</v>
      </c>
      <c r="K327" s="37">
        <f t="shared" si="45"/>
        <v>1195.6676434825069</v>
      </c>
      <c r="L327" s="37">
        <f t="shared" si="46"/>
        <v>16919647.002202176</v>
      </c>
      <c r="M327" s="37">
        <f t="shared" si="47"/>
        <v>15574766.724003136</v>
      </c>
      <c r="N327" s="41">
        <f>'jan-mar'!M327</f>
        <v>13661492.123267757</v>
      </c>
      <c r="O327" s="41">
        <f t="shared" si="49"/>
        <v>1913274.6007353794</v>
      </c>
      <c r="Q327" s="4"/>
      <c r="R327" s="4"/>
      <c r="S327" s="4"/>
      <c r="T327" s="4"/>
      <c r="U327" s="4"/>
    </row>
    <row r="328" spans="1:21" s="34" customFormat="1" x14ac:dyDescent="0.3">
      <c r="A328" s="33">
        <v>1711</v>
      </c>
      <c r="B328" s="34" t="s">
        <v>380</v>
      </c>
      <c r="C328" s="36">
        <v>19454</v>
      </c>
      <c r="D328" s="36">
        <v>2558</v>
      </c>
      <c r="E328" s="37">
        <f t="shared" ref="E328:E391" si="51">(C328*1000)/D328</f>
        <v>7605.1602814698981</v>
      </c>
      <c r="F328" s="38">
        <f t="shared" si="48"/>
        <v>0.95541984378549327</v>
      </c>
      <c r="G328" s="39">
        <f t="shared" ref="G328:G391" si="52">(E$437-E328)*0.6</f>
        <v>212.9153391084952</v>
      </c>
      <c r="H328" s="39">
        <f t="shared" ref="H328:H391" si="53">IF(E328&gt;=E$437*0.9,0,IF(E328&lt;0.9*E$437,(E$437*0.9-E328)*0.35))</f>
        <v>0</v>
      </c>
      <c r="I328" s="37">
        <f t="shared" ref="I328:I391" si="54">G328+H328</f>
        <v>212.9153391084952</v>
      </c>
      <c r="J328" s="40">
        <f t="shared" si="50"/>
        <v>-103.24583741739909</v>
      </c>
      <c r="K328" s="37">
        <f t="shared" ref="K328:K391" si="55">I328+J328</f>
        <v>109.66950169109612</v>
      </c>
      <c r="L328" s="37">
        <f t="shared" ref="L328:L391" si="56">(I328*D328)</f>
        <v>544637.43743953074</v>
      </c>
      <c r="M328" s="37">
        <f t="shared" ref="M328:M391" si="57">(K328*D328)</f>
        <v>280534.58532582386</v>
      </c>
      <c r="N328" s="41">
        <f>'jan-mar'!M328</f>
        <v>2189179.6139504774</v>
      </c>
      <c r="O328" s="41">
        <f t="shared" si="49"/>
        <v>-1908645.0286246536</v>
      </c>
      <c r="Q328" s="4"/>
      <c r="R328" s="4"/>
      <c r="S328" s="4"/>
      <c r="T328" s="4"/>
      <c r="U328" s="4"/>
    </row>
    <row r="329" spans="1:21" s="34" customFormat="1" x14ac:dyDescent="0.3">
      <c r="A329" s="33">
        <v>1714</v>
      </c>
      <c r="B329" s="34" t="s">
        <v>381</v>
      </c>
      <c r="C329" s="36">
        <v>147192</v>
      </c>
      <c r="D329" s="36">
        <v>22957</v>
      </c>
      <c r="E329" s="37">
        <f t="shared" si="51"/>
        <v>6411.6391514570723</v>
      </c>
      <c r="F329" s="38">
        <f t="shared" ref="F329:F392" si="58">IF(ISNUMBER(C329),E329/E$437,"")</f>
        <v>0.80548036461765338</v>
      </c>
      <c r="G329" s="39">
        <f t="shared" si="52"/>
        <v>929.02801711619065</v>
      </c>
      <c r="H329" s="39">
        <f t="shared" si="53"/>
        <v>263.33233868500258</v>
      </c>
      <c r="I329" s="37">
        <f t="shared" si="54"/>
        <v>1192.3603558011932</v>
      </c>
      <c r="J329" s="40">
        <f t="shared" si="50"/>
        <v>-103.24583741739909</v>
      </c>
      <c r="K329" s="37">
        <f t="shared" si="55"/>
        <v>1089.1145183837941</v>
      </c>
      <c r="L329" s="37">
        <f t="shared" si="56"/>
        <v>27373016.688127995</v>
      </c>
      <c r="M329" s="37">
        <f t="shared" si="57"/>
        <v>25002801.998536762</v>
      </c>
      <c r="N329" s="41">
        <f>'jan-mar'!M329</f>
        <v>21135144.858272534</v>
      </c>
      <c r="O329" s="41">
        <f t="shared" ref="O329:O392" si="59">M329-N329</f>
        <v>3867657.140264228</v>
      </c>
      <c r="Q329" s="4"/>
      <c r="R329" s="4"/>
      <c r="S329" s="4"/>
      <c r="T329" s="4"/>
      <c r="U329" s="4"/>
    </row>
    <row r="330" spans="1:21" s="34" customFormat="1" x14ac:dyDescent="0.3">
      <c r="A330" s="33">
        <v>1717</v>
      </c>
      <c r="B330" s="34" t="s">
        <v>382</v>
      </c>
      <c r="C330" s="36">
        <v>13357</v>
      </c>
      <c r="D330" s="36">
        <v>2624</v>
      </c>
      <c r="E330" s="37">
        <f t="shared" si="51"/>
        <v>5090.3201219512193</v>
      </c>
      <c r="F330" s="38">
        <f t="shared" si="58"/>
        <v>0.63948591163588309</v>
      </c>
      <c r="G330" s="39">
        <f t="shared" si="52"/>
        <v>1721.8194348197023</v>
      </c>
      <c r="H330" s="39">
        <f t="shared" si="53"/>
        <v>725.79399901205113</v>
      </c>
      <c r="I330" s="37">
        <f t="shared" si="54"/>
        <v>2447.6134338317534</v>
      </c>
      <c r="J330" s="40">
        <f t="shared" ref="J330:J393" si="60">I$439</f>
        <v>-103.24583741739909</v>
      </c>
      <c r="K330" s="37">
        <f t="shared" si="55"/>
        <v>2344.3675964143545</v>
      </c>
      <c r="L330" s="37">
        <f t="shared" si="56"/>
        <v>6422537.6503745206</v>
      </c>
      <c r="M330" s="37">
        <f t="shared" si="57"/>
        <v>6151620.5729912659</v>
      </c>
      <c r="N330" s="41">
        <f>'jan-mar'!M330</f>
        <v>5742559.3068827419</v>
      </c>
      <c r="O330" s="41">
        <f t="shared" si="59"/>
        <v>409061.26610852405</v>
      </c>
      <c r="Q330" s="4"/>
      <c r="R330" s="4"/>
      <c r="S330" s="4"/>
      <c r="T330" s="4"/>
      <c r="U330" s="4"/>
    </row>
    <row r="331" spans="1:21" s="34" customFormat="1" x14ac:dyDescent="0.3">
      <c r="A331" s="33">
        <v>1718</v>
      </c>
      <c r="B331" s="34" t="s">
        <v>383</v>
      </c>
      <c r="C331" s="36">
        <v>18796</v>
      </c>
      <c r="D331" s="36">
        <v>3506</v>
      </c>
      <c r="E331" s="37">
        <f t="shared" si="51"/>
        <v>5361.0952652595552</v>
      </c>
      <c r="F331" s="38">
        <f t="shared" si="58"/>
        <v>0.67350280747317159</v>
      </c>
      <c r="G331" s="39">
        <f t="shared" si="52"/>
        <v>1559.3543488347009</v>
      </c>
      <c r="H331" s="39">
        <f t="shared" si="53"/>
        <v>631.02269885413352</v>
      </c>
      <c r="I331" s="37">
        <f t="shared" si="54"/>
        <v>2190.3770476888344</v>
      </c>
      <c r="J331" s="40">
        <f t="shared" si="60"/>
        <v>-103.24583741739909</v>
      </c>
      <c r="K331" s="37">
        <f t="shared" si="55"/>
        <v>2087.1312102714355</v>
      </c>
      <c r="L331" s="37">
        <f t="shared" si="56"/>
        <v>7679461.9291970534</v>
      </c>
      <c r="M331" s="37">
        <f t="shared" si="57"/>
        <v>7317482.0232116533</v>
      </c>
      <c r="N331" s="41">
        <f>'jan-mar'!M331</f>
        <v>6760937.9306139089</v>
      </c>
      <c r="O331" s="41">
        <f t="shared" si="59"/>
        <v>556544.09259774443</v>
      </c>
      <c r="Q331" s="4"/>
      <c r="R331" s="4"/>
      <c r="S331" s="4"/>
      <c r="T331" s="4"/>
      <c r="U331" s="4"/>
    </row>
    <row r="332" spans="1:21" s="34" customFormat="1" x14ac:dyDescent="0.3">
      <c r="A332" s="33">
        <v>1719</v>
      </c>
      <c r="B332" s="34" t="s">
        <v>384</v>
      </c>
      <c r="C332" s="36">
        <v>118601</v>
      </c>
      <c r="D332" s="36">
        <v>19474</v>
      </c>
      <c r="E332" s="37">
        <f t="shared" si="51"/>
        <v>6090.2228612508989</v>
      </c>
      <c r="F332" s="38">
        <f t="shared" si="58"/>
        <v>0.76510153098187594</v>
      </c>
      <c r="G332" s="39">
        <f t="shared" si="52"/>
        <v>1121.8777912398948</v>
      </c>
      <c r="H332" s="39">
        <f t="shared" si="53"/>
        <v>375.82804025716331</v>
      </c>
      <c r="I332" s="37">
        <f t="shared" si="54"/>
        <v>1497.7058314970582</v>
      </c>
      <c r="J332" s="40">
        <f t="shared" si="60"/>
        <v>-103.24583741739909</v>
      </c>
      <c r="K332" s="37">
        <f t="shared" si="55"/>
        <v>1394.4599940796591</v>
      </c>
      <c r="L332" s="37">
        <f t="shared" si="56"/>
        <v>29166323.362573709</v>
      </c>
      <c r="M332" s="37">
        <f t="shared" si="57"/>
        <v>27155713.924707279</v>
      </c>
      <c r="N332" s="41">
        <f>'jan-mar'!M332</f>
        <v>24472191.517619856</v>
      </c>
      <c r="O332" s="41">
        <f t="shared" si="59"/>
        <v>2683522.4070874229</v>
      </c>
      <c r="Q332" s="4"/>
      <c r="R332" s="4"/>
      <c r="S332" s="4"/>
      <c r="T332" s="4"/>
      <c r="U332" s="4"/>
    </row>
    <row r="333" spans="1:21" s="34" customFormat="1" x14ac:dyDescent="0.3">
      <c r="A333" s="33">
        <v>1721</v>
      </c>
      <c r="B333" s="34" t="s">
        <v>385</v>
      </c>
      <c r="C333" s="36">
        <v>84294</v>
      </c>
      <c r="D333" s="36">
        <v>14809</v>
      </c>
      <c r="E333" s="37">
        <f t="shared" si="51"/>
        <v>5692.0791410628672</v>
      </c>
      <c r="F333" s="38">
        <f t="shared" si="58"/>
        <v>0.71508359620237349</v>
      </c>
      <c r="G333" s="39">
        <f t="shared" si="52"/>
        <v>1360.7640233527138</v>
      </c>
      <c r="H333" s="39">
        <f t="shared" si="53"/>
        <v>515.17834232297434</v>
      </c>
      <c r="I333" s="37">
        <f t="shared" si="54"/>
        <v>1875.9423656756881</v>
      </c>
      <c r="J333" s="40">
        <f t="shared" si="60"/>
        <v>-103.24583741739909</v>
      </c>
      <c r="K333" s="37">
        <f t="shared" si="55"/>
        <v>1772.6965282582889</v>
      </c>
      <c r="L333" s="37">
        <f t="shared" si="56"/>
        <v>27780830.493291263</v>
      </c>
      <c r="M333" s="37">
        <f t="shared" si="57"/>
        <v>26251862.886977002</v>
      </c>
      <c r="N333" s="41">
        <f>'jan-mar'!M333</f>
        <v>23426651.858089376</v>
      </c>
      <c r="O333" s="41">
        <f t="shared" si="59"/>
        <v>2825211.0288876258</v>
      </c>
      <c r="Q333" s="4"/>
      <c r="R333" s="4"/>
      <c r="S333" s="4"/>
      <c r="T333" s="4"/>
      <c r="U333" s="4"/>
    </row>
    <row r="334" spans="1:21" s="34" customFormat="1" x14ac:dyDescent="0.3">
      <c r="A334" s="33">
        <v>1724</v>
      </c>
      <c r="B334" s="34" t="s">
        <v>386</v>
      </c>
      <c r="C334" s="36">
        <v>15971</v>
      </c>
      <c r="D334" s="36">
        <v>2547</v>
      </c>
      <c r="E334" s="37">
        <f t="shared" si="51"/>
        <v>6270.5143305850015</v>
      </c>
      <c r="F334" s="38">
        <f t="shared" si="58"/>
        <v>0.78775115848371124</v>
      </c>
      <c r="G334" s="39">
        <f t="shared" si="52"/>
        <v>1013.7029096394331</v>
      </c>
      <c r="H334" s="39">
        <f t="shared" si="53"/>
        <v>312.72602599022736</v>
      </c>
      <c r="I334" s="37">
        <f t="shared" si="54"/>
        <v>1326.4289356296604</v>
      </c>
      <c r="J334" s="40">
        <f t="shared" si="60"/>
        <v>-103.24583741739909</v>
      </c>
      <c r="K334" s="37">
        <f t="shared" si="55"/>
        <v>1223.1830982122613</v>
      </c>
      <c r="L334" s="37">
        <f t="shared" si="56"/>
        <v>3378414.4990487448</v>
      </c>
      <c r="M334" s="37">
        <f t="shared" si="57"/>
        <v>3115447.3511466295</v>
      </c>
      <c r="N334" s="41">
        <f>'jan-mar'!M334</f>
        <v>4060141.3317950997</v>
      </c>
      <c r="O334" s="41">
        <f t="shared" si="59"/>
        <v>-944693.98064847011</v>
      </c>
      <c r="Q334" s="4"/>
      <c r="R334" s="4"/>
      <c r="S334" s="4"/>
      <c r="T334" s="4"/>
      <c r="U334" s="4"/>
    </row>
    <row r="335" spans="1:21" s="34" customFormat="1" x14ac:dyDescent="0.3">
      <c r="A335" s="33">
        <v>1725</v>
      </c>
      <c r="B335" s="34" t="s">
        <v>387</v>
      </c>
      <c r="C335" s="36">
        <v>7159</v>
      </c>
      <c r="D335" s="36">
        <v>1644</v>
      </c>
      <c r="E335" s="37">
        <f t="shared" si="51"/>
        <v>4354.6228710462283</v>
      </c>
      <c r="F335" s="38">
        <f t="shared" si="58"/>
        <v>0.54706185658398754</v>
      </c>
      <c r="G335" s="39">
        <f t="shared" si="52"/>
        <v>2163.2377853626972</v>
      </c>
      <c r="H335" s="39">
        <f t="shared" si="53"/>
        <v>983.288036828798</v>
      </c>
      <c r="I335" s="37">
        <f t="shared" si="54"/>
        <v>3146.5258221914951</v>
      </c>
      <c r="J335" s="40">
        <f t="shared" si="60"/>
        <v>-103.24583741739909</v>
      </c>
      <c r="K335" s="37">
        <f t="shared" si="55"/>
        <v>3043.2799847740962</v>
      </c>
      <c r="L335" s="37">
        <f t="shared" si="56"/>
        <v>5172888.4516828181</v>
      </c>
      <c r="M335" s="37">
        <f t="shared" si="57"/>
        <v>5003152.2949686144</v>
      </c>
      <c r="N335" s="41">
        <f>'jan-mar'!M335</f>
        <v>4878294.1694036694</v>
      </c>
      <c r="O335" s="41">
        <f t="shared" si="59"/>
        <v>124858.12556494493</v>
      </c>
      <c r="Q335" s="4"/>
      <c r="R335" s="4"/>
      <c r="S335" s="4"/>
      <c r="T335" s="4"/>
      <c r="U335" s="4"/>
    </row>
    <row r="336" spans="1:21" s="34" customFormat="1" x14ac:dyDescent="0.3">
      <c r="A336" s="33">
        <v>1736</v>
      </c>
      <c r="B336" s="34" t="s">
        <v>388</v>
      </c>
      <c r="C336" s="36">
        <v>13044</v>
      </c>
      <c r="D336" s="36">
        <v>2153</v>
      </c>
      <c r="E336" s="37">
        <f t="shared" si="51"/>
        <v>6058.5229911751048</v>
      </c>
      <c r="F336" s="38">
        <f t="shared" si="58"/>
        <v>0.76111914483945242</v>
      </c>
      <c r="G336" s="39">
        <f t="shared" si="52"/>
        <v>1140.8977132853711</v>
      </c>
      <c r="H336" s="39">
        <f t="shared" si="53"/>
        <v>386.92299478369119</v>
      </c>
      <c r="I336" s="37">
        <f t="shared" si="54"/>
        <v>1527.8207080690622</v>
      </c>
      <c r="J336" s="40">
        <f t="shared" si="60"/>
        <v>-103.24583741739909</v>
      </c>
      <c r="K336" s="37">
        <f t="shared" si="55"/>
        <v>1424.5748706516631</v>
      </c>
      <c r="L336" s="37">
        <f t="shared" si="56"/>
        <v>3289397.9844726911</v>
      </c>
      <c r="M336" s="37">
        <f t="shared" si="57"/>
        <v>3067109.6965130307</v>
      </c>
      <c r="N336" s="41">
        <f>'jan-mar'!M336</f>
        <v>3388729.2255024943</v>
      </c>
      <c r="O336" s="41">
        <f t="shared" si="59"/>
        <v>-321619.52898946358</v>
      </c>
      <c r="Q336" s="4"/>
      <c r="R336" s="4"/>
      <c r="S336" s="4"/>
      <c r="T336" s="4"/>
      <c r="U336" s="4"/>
    </row>
    <row r="337" spans="1:21" s="34" customFormat="1" x14ac:dyDescent="0.3">
      <c r="A337" s="33">
        <v>1738</v>
      </c>
      <c r="B337" s="34" t="s">
        <v>389</v>
      </c>
      <c r="C337" s="36">
        <v>9498</v>
      </c>
      <c r="D337" s="36">
        <v>1394</v>
      </c>
      <c r="E337" s="37">
        <f t="shared" si="51"/>
        <v>6813.4863701578188</v>
      </c>
      <c r="F337" s="38">
        <f t="shared" si="58"/>
        <v>0.85596356190833522</v>
      </c>
      <c r="G337" s="39">
        <f t="shared" si="52"/>
        <v>687.91968589574276</v>
      </c>
      <c r="H337" s="39">
        <f t="shared" si="53"/>
        <v>122.68581213974134</v>
      </c>
      <c r="I337" s="37">
        <f t="shared" si="54"/>
        <v>810.60549803548406</v>
      </c>
      <c r="J337" s="40">
        <f t="shared" si="60"/>
        <v>-103.24583741739909</v>
      </c>
      <c r="K337" s="37">
        <f t="shared" si="55"/>
        <v>707.35966061808494</v>
      </c>
      <c r="L337" s="37">
        <f t="shared" si="56"/>
        <v>1129984.0642614649</v>
      </c>
      <c r="M337" s="37">
        <f t="shared" si="57"/>
        <v>986059.3669016104</v>
      </c>
      <c r="N337" s="41">
        <f>'jan-mar'!M337</f>
        <v>1359437.7567814565</v>
      </c>
      <c r="O337" s="41">
        <f t="shared" si="59"/>
        <v>-373378.38987984613</v>
      </c>
      <c r="Q337" s="4"/>
      <c r="R337" s="4"/>
      <c r="S337" s="4"/>
      <c r="T337" s="4"/>
      <c r="U337" s="4"/>
    </row>
    <row r="338" spans="1:21" s="34" customFormat="1" x14ac:dyDescent="0.3">
      <c r="A338" s="33">
        <v>1739</v>
      </c>
      <c r="B338" s="34" t="s">
        <v>390</v>
      </c>
      <c r="C338" s="36">
        <v>6698</v>
      </c>
      <c r="D338" s="36">
        <v>475</v>
      </c>
      <c r="E338" s="37">
        <f t="shared" si="51"/>
        <v>14101.052631578947</v>
      </c>
      <c r="F338" s="38">
        <f t="shared" si="58"/>
        <v>1.771484755594168</v>
      </c>
      <c r="G338" s="39">
        <f t="shared" si="52"/>
        <v>-3684.6200709569339</v>
      </c>
      <c r="H338" s="39">
        <f t="shared" si="53"/>
        <v>0</v>
      </c>
      <c r="I338" s="37">
        <f t="shared" si="54"/>
        <v>-3684.6200709569339</v>
      </c>
      <c r="J338" s="40">
        <f t="shared" si="60"/>
        <v>-103.24583741739909</v>
      </c>
      <c r="K338" s="37">
        <f t="shared" si="55"/>
        <v>-3787.8659083743328</v>
      </c>
      <c r="L338" s="37">
        <f t="shared" si="56"/>
        <v>-1750194.5337045435</v>
      </c>
      <c r="M338" s="37">
        <f t="shared" si="57"/>
        <v>-1799236.3064778082</v>
      </c>
      <c r="N338" s="41">
        <f>'jan-mar'!M338</f>
        <v>-638894.21478220855</v>
      </c>
      <c r="O338" s="41">
        <f t="shared" si="59"/>
        <v>-1160342.0916955997</v>
      </c>
      <c r="Q338" s="4"/>
      <c r="R338" s="4"/>
      <c r="S338" s="4"/>
      <c r="T338" s="4"/>
      <c r="U338" s="4"/>
    </row>
    <row r="339" spans="1:21" s="34" customFormat="1" x14ac:dyDescent="0.3">
      <c r="A339" s="33">
        <v>1740</v>
      </c>
      <c r="B339" s="34" t="s">
        <v>391</v>
      </c>
      <c r="C339" s="36">
        <v>13625</v>
      </c>
      <c r="D339" s="36">
        <v>892</v>
      </c>
      <c r="E339" s="37">
        <f t="shared" si="51"/>
        <v>15274.663677130045</v>
      </c>
      <c r="F339" s="38">
        <f t="shared" si="58"/>
        <v>1.9189229738967337</v>
      </c>
      <c r="G339" s="39">
        <f t="shared" si="52"/>
        <v>-4388.786698287593</v>
      </c>
      <c r="H339" s="39">
        <f t="shared" si="53"/>
        <v>0</v>
      </c>
      <c r="I339" s="37">
        <f t="shared" si="54"/>
        <v>-4388.786698287593</v>
      </c>
      <c r="J339" s="40">
        <f t="shared" si="60"/>
        <v>-103.24583741739909</v>
      </c>
      <c r="K339" s="37">
        <f t="shared" si="55"/>
        <v>-4492.0325357049924</v>
      </c>
      <c r="L339" s="37">
        <f t="shared" si="56"/>
        <v>-3914797.734872533</v>
      </c>
      <c r="M339" s="37">
        <f t="shared" si="57"/>
        <v>-4006893.0218488532</v>
      </c>
      <c r="N339" s="41">
        <f>'jan-mar'!M339</f>
        <v>-1409196.2938646954</v>
      </c>
      <c r="O339" s="41">
        <f t="shared" si="59"/>
        <v>-2597696.7279841579</v>
      </c>
      <c r="Q339" s="4"/>
      <c r="R339" s="4"/>
      <c r="S339" s="4"/>
      <c r="T339" s="4"/>
      <c r="U339" s="4"/>
    </row>
    <row r="340" spans="1:21" s="34" customFormat="1" x14ac:dyDescent="0.3">
      <c r="A340" s="33">
        <v>1742</v>
      </c>
      <c r="B340" s="34" t="s">
        <v>392</v>
      </c>
      <c r="C340" s="36">
        <v>19957</v>
      </c>
      <c r="D340" s="36">
        <v>2489</v>
      </c>
      <c r="E340" s="37">
        <f t="shared" si="51"/>
        <v>8018.0795500200884</v>
      </c>
      <c r="F340" s="38">
        <f t="shared" si="58"/>
        <v>1.0072939987609613</v>
      </c>
      <c r="G340" s="39">
        <f t="shared" si="52"/>
        <v>-34.836222021618958</v>
      </c>
      <c r="H340" s="39">
        <f t="shared" si="53"/>
        <v>0</v>
      </c>
      <c r="I340" s="37">
        <f t="shared" si="54"/>
        <v>-34.836222021618958</v>
      </c>
      <c r="J340" s="40">
        <f t="shared" si="60"/>
        <v>-103.24583741739909</v>
      </c>
      <c r="K340" s="37">
        <f t="shared" si="55"/>
        <v>-138.08205943901805</v>
      </c>
      <c r="L340" s="37">
        <f t="shared" si="56"/>
        <v>-86707.356611809591</v>
      </c>
      <c r="M340" s="37">
        <f t="shared" si="57"/>
        <v>-343686.24594371591</v>
      </c>
      <c r="N340" s="41">
        <f>'jan-mar'!M340</f>
        <v>833882.31454122579</v>
      </c>
      <c r="O340" s="41">
        <f t="shared" si="59"/>
        <v>-1177568.5604849416</v>
      </c>
      <c r="Q340" s="4"/>
      <c r="R340" s="4"/>
      <c r="S340" s="4"/>
      <c r="T340" s="4"/>
      <c r="U340" s="4"/>
    </row>
    <row r="341" spans="1:21" s="34" customFormat="1" x14ac:dyDescent="0.3">
      <c r="A341" s="33">
        <v>1743</v>
      </c>
      <c r="B341" s="34" t="s">
        <v>393</v>
      </c>
      <c r="C341" s="36">
        <v>6922</v>
      </c>
      <c r="D341" s="36">
        <v>1252</v>
      </c>
      <c r="E341" s="37">
        <f t="shared" si="51"/>
        <v>5528.7539936102239</v>
      </c>
      <c r="F341" s="38">
        <f t="shared" si="58"/>
        <v>0.69456541103727565</v>
      </c>
      <c r="G341" s="39">
        <f t="shared" si="52"/>
        <v>1458.7591118242997</v>
      </c>
      <c r="H341" s="39">
        <f t="shared" si="53"/>
        <v>572.34214393139951</v>
      </c>
      <c r="I341" s="37">
        <f t="shared" si="54"/>
        <v>2031.1012557556992</v>
      </c>
      <c r="J341" s="40">
        <f t="shared" si="60"/>
        <v>-103.24583741739909</v>
      </c>
      <c r="K341" s="37">
        <f t="shared" si="55"/>
        <v>1927.8554183383001</v>
      </c>
      <c r="L341" s="37">
        <f t="shared" si="56"/>
        <v>2542938.7722061356</v>
      </c>
      <c r="M341" s="37">
        <f t="shared" si="57"/>
        <v>2413674.9837595518</v>
      </c>
      <c r="N341" s="41">
        <f>'jan-mar'!M341</f>
        <v>2242898.11441204</v>
      </c>
      <c r="O341" s="41">
        <f t="shared" si="59"/>
        <v>170776.86934751179</v>
      </c>
      <c r="Q341" s="4"/>
      <c r="R341" s="4"/>
      <c r="S341" s="4"/>
      <c r="T341" s="4"/>
      <c r="U341" s="4"/>
    </row>
    <row r="342" spans="1:21" s="34" customFormat="1" x14ac:dyDescent="0.3">
      <c r="A342" s="33">
        <v>1744</v>
      </c>
      <c r="B342" s="34" t="s">
        <v>394</v>
      </c>
      <c r="C342" s="36">
        <v>21903</v>
      </c>
      <c r="D342" s="36">
        <v>3751</v>
      </c>
      <c r="E342" s="37">
        <f t="shared" si="51"/>
        <v>5839.2428685683817</v>
      </c>
      <c r="F342" s="38">
        <f t="shared" si="58"/>
        <v>0.73357145712054395</v>
      </c>
      <c r="G342" s="39">
        <f t="shared" si="52"/>
        <v>1272.465786849405</v>
      </c>
      <c r="H342" s="39">
        <f t="shared" si="53"/>
        <v>463.67103769604427</v>
      </c>
      <c r="I342" s="37">
        <f t="shared" si="54"/>
        <v>1736.1368245454494</v>
      </c>
      <c r="J342" s="40">
        <f t="shared" si="60"/>
        <v>-103.24583741739909</v>
      </c>
      <c r="K342" s="37">
        <f t="shared" si="55"/>
        <v>1632.8909871280503</v>
      </c>
      <c r="L342" s="37">
        <f t="shared" si="56"/>
        <v>6512249.2288699802</v>
      </c>
      <c r="M342" s="37">
        <f t="shared" si="57"/>
        <v>6124974.0927173169</v>
      </c>
      <c r="N342" s="41">
        <f>'jan-mar'!M342</f>
        <v>5528254.2149836766</v>
      </c>
      <c r="O342" s="41">
        <f t="shared" si="59"/>
        <v>596719.87773364037</v>
      </c>
      <c r="Q342" s="4"/>
      <c r="R342" s="4"/>
      <c r="S342" s="4"/>
      <c r="T342" s="4"/>
      <c r="U342" s="4"/>
    </row>
    <row r="343" spans="1:21" s="34" customFormat="1" x14ac:dyDescent="0.3">
      <c r="A343" s="33">
        <v>1748</v>
      </c>
      <c r="B343" s="34" t="s">
        <v>395</v>
      </c>
      <c r="C343" s="36">
        <v>3143</v>
      </c>
      <c r="D343" s="36">
        <v>630</v>
      </c>
      <c r="E343" s="37">
        <f t="shared" si="51"/>
        <v>4988.8888888888887</v>
      </c>
      <c r="F343" s="38">
        <f t="shared" si="58"/>
        <v>0.62674332512084241</v>
      </c>
      <c r="G343" s="39">
        <f t="shared" si="52"/>
        <v>1782.6781746571007</v>
      </c>
      <c r="H343" s="39">
        <f t="shared" si="53"/>
        <v>761.29493058386686</v>
      </c>
      <c r="I343" s="37">
        <f t="shared" si="54"/>
        <v>2543.9731052409675</v>
      </c>
      <c r="J343" s="40">
        <f t="shared" si="60"/>
        <v>-103.24583741739909</v>
      </c>
      <c r="K343" s="37">
        <f t="shared" si="55"/>
        <v>2440.7272678235686</v>
      </c>
      <c r="L343" s="37">
        <f t="shared" si="56"/>
        <v>1602703.0563018096</v>
      </c>
      <c r="M343" s="37">
        <f t="shared" si="57"/>
        <v>1537658.1787288482</v>
      </c>
      <c r="N343" s="41">
        <f>'jan-mar'!M343</f>
        <v>1385356.1598079756</v>
      </c>
      <c r="O343" s="41">
        <f t="shared" si="59"/>
        <v>152302.01892087259</v>
      </c>
      <c r="Q343" s="4"/>
      <c r="R343" s="4"/>
      <c r="S343" s="4"/>
      <c r="T343" s="4"/>
      <c r="U343" s="4"/>
    </row>
    <row r="344" spans="1:21" s="34" customFormat="1" x14ac:dyDescent="0.3">
      <c r="A344" s="33">
        <v>1749</v>
      </c>
      <c r="B344" s="34" t="s">
        <v>396</v>
      </c>
      <c r="C344" s="36">
        <v>6717</v>
      </c>
      <c r="D344" s="36">
        <v>1119</v>
      </c>
      <c r="E344" s="37">
        <f t="shared" si="51"/>
        <v>6002.6809651474532</v>
      </c>
      <c r="F344" s="38">
        <f t="shared" si="58"/>
        <v>0.75410383184019869</v>
      </c>
      <c r="G344" s="39">
        <f t="shared" si="52"/>
        <v>1174.402928901962</v>
      </c>
      <c r="H344" s="39">
        <f t="shared" si="53"/>
        <v>406.46770389336928</v>
      </c>
      <c r="I344" s="37">
        <f t="shared" si="54"/>
        <v>1580.8706327953314</v>
      </c>
      <c r="J344" s="40">
        <f t="shared" si="60"/>
        <v>-103.24583741739909</v>
      </c>
      <c r="K344" s="37">
        <f t="shared" si="55"/>
        <v>1477.6247953779323</v>
      </c>
      <c r="L344" s="37">
        <f t="shared" si="56"/>
        <v>1768994.2380979757</v>
      </c>
      <c r="M344" s="37">
        <f t="shared" si="57"/>
        <v>1653462.1460279063</v>
      </c>
      <c r="N344" s="41">
        <f>'jan-mar'!M344</f>
        <v>1538830.7028970232</v>
      </c>
      <c r="O344" s="41">
        <f t="shared" si="59"/>
        <v>114631.44313088316</v>
      </c>
      <c r="Q344" s="4"/>
      <c r="R344" s="4"/>
      <c r="S344" s="4"/>
      <c r="T344" s="4"/>
      <c r="U344" s="4"/>
    </row>
    <row r="345" spans="1:21" s="34" customFormat="1" x14ac:dyDescent="0.3">
      <c r="A345" s="33">
        <v>1750</v>
      </c>
      <c r="B345" s="34" t="s">
        <v>397</v>
      </c>
      <c r="C345" s="36">
        <v>28492</v>
      </c>
      <c r="D345" s="36">
        <v>4363</v>
      </c>
      <c r="E345" s="37">
        <f t="shared" si="51"/>
        <v>6530.3690121476047</v>
      </c>
      <c r="F345" s="38">
        <f t="shared" si="58"/>
        <v>0.82039614032194885</v>
      </c>
      <c r="G345" s="39">
        <f t="shared" si="52"/>
        <v>857.79010070187121</v>
      </c>
      <c r="H345" s="39">
        <f t="shared" si="53"/>
        <v>221.77688744331624</v>
      </c>
      <c r="I345" s="37">
        <f t="shared" si="54"/>
        <v>1079.5669881451875</v>
      </c>
      <c r="J345" s="40">
        <f t="shared" si="60"/>
        <v>-103.24583741739909</v>
      </c>
      <c r="K345" s="37">
        <f t="shared" si="55"/>
        <v>976.32115072778834</v>
      </c>
      <c r="L345" s="37">
        <f t="shared" si="56"/>
        <v>4710150.7692774525</v>
      </c>
      <c r="M345" s="37">
        <f t="shared" si="57"/>
        <v>4259689.1806253409</v>
      </c>
      <c r="N345" s="41">
        <f>'jan-mar'!M345</f>
        <v>4226215.9130828539</v>
      </c>
      <c r="O345" s="41">
        <f t="shared" si="59"/>
        <v>33473.26754248701</v>
      </c>
      <c r="Q345" s="4"/>
      <c r="R345" s="4"/>
      <c r="S345" s="4"/>
      <c r="T345" s="4"/>
      <c r="U345" s="4"/>
    </row>
    <row r="346" spans="1:21" s="34" customFormat="1" x14ac:dyDescent="0.3">
      <c r="A346" s="33">
        <v>1751</v>
      </c>
      <c r="B346" s="34" t="s">
        <v>398</v>
      </c>
      <c r="C346" s="36">
        <v>29417</v>
      </c>
      <c r="D346" s="36">
        <v>5081</v>
      </c>
      <c r="E346" s="37">
        <f t="shared" si="51"/>
        <v>5789.6083448140134</v>
      </c>
      <c r="F346" s="38">
        <f t="shared" si="58"/>
        <v>0.72733597921124726</v>
      </c>
      <c r="G346" s="39">
        <f t="shared" si="52"/>
        <v>1302.2465011020261</v>
      </c>
      <c r="H346" s="39">
        <f t="shared" si="53"/>
        <v>481.04312101007321</v>
      </c>
      <c r="I346" s="37">
        <f t="shared" si="54"/>
        <v>1783.2896221120993</v>
      </c>
      <c r="J346" s="40">
        <f t="shared" si="60"/>
        <v>-103.24583741739909</v>
      </c>
      <c r="K346" s="37">
        <f t="shared" si="55"/>
        <v>1680.0437846947002</v>
      </c>
      <c r="L346" s="37">
        <f t="shared" si="56"/>
        <v>9060894.5699515771</v>
      </c>
      <c r="M346" s="37">
        <f t="shared" si="57"/>
        <v>8536302.4700337723</v>
      </c>
      <c r="N346" s="41">
        <f>'jan-mar'!M346</f>
        <v>8004178.3301338451</v>
      </c>
      <c r="O346" s="41">
        <f t="shared" si="59"/>
        <v>532124.13989992719</v>
      </c>
      <c r="Q346" s="4"/>
      <c r="R346" s="4"/>
      <c r="S346" s="4"/>
      <c r="T346" s="4"/>
      <c r="U346" s="4"/>
    </row>
    <row r="347" spans="1:21" s="34" customFormat="1" x14ac:dyDescent="0.3">
      <c r="A347" s="33">
        <v>1755</v>
      </c>
      <c r="B347" s="34" t="s">
        <v>399</v>
      </c>
      <c r="C347" s="36">
        <v>3149</v>
      </c>
      <c r="D347" s="36">
        <v>574</v>
      </c>
      <c r="E347" s="37">
        <f t="shared" si="51"/>
        <v>5486.0627177700344</v>
      </c>
      <c r="F347" s="38">
        <f t="shared" si="58"/>
        <v>0.68920219835211782</v>
      </c>
      <c r="G347" s="39">
        <f t="shared" si="52"/>
        <v>1484.3738773284133</v>
      </c>
      <c r="H347" s="39">
        <f t="shared" si="53"/>
        <v>587.28409047546586</v>
      </c>
      <c r="I347" s="37">
        <f t="shared" si="54"/>
        <v>2071.6579678038793</v>
      </c>
      <c r="J347" s="40">
        <f t="shared" si="60"/>
        <v>-103.24583741739909</v>
      </c>
      <c r="K347" s="37">
        <f t="shared" si="55"/>
        <v>1968.4121303864802</v>
      </c>
      <c r="L347" s="37">
        <f t="shared" si="56"/>
        <v>1189131.6735194267</v>
      </c>
      <c r="M347" s="37">
        <f t="shared" si="57"/>
        <v>1129868.5628418396</v>
      </c>
      <c r="N347" s="41">
        <f>'jan-mar'!M347</f>
        <v>1071706.7233805996</v>
      </c>
      <c r="O347" s="41">
        <f t="shared" si="59"/>
        <v>58161.839461239986</v>
      </c>
      <c r="Q347" s="4"/>
      <c r="R347" s="4"/>
      <c r="S347" s="4"/>
      <c r="T347" s="4"/>
      <c r="U347" s="4"/>
    </row>
    <row r="348" spans="1:21" s="34" customFormat="1" x14ac:dyDescent="0.3">
      <c r="A348" s="33">
        <v>1756</v>
      </c>
      <c r="B348" s="34" t="s">
        <v>400</v>
      </c>
      <c r="C348" s="36">
        <v>40628</v>
      </c>
      <c r="D348" s="36">
        <v>6770</v>
      </c>
      <c r="E348" s="37">
        <f t="shared" si="51"/>
        <v>6001.1816838995564</v>
      </c>
      <c r="F348" s="38">
        <f t="shared" si="58"/>
        <v>0.75391548037847522</v>
      </c>
      <c r="G348" s="39">
        <f t="shared" si="52"/>
        <v>1175.3024976507002</v>
      </c>
      <c r="H348" s="39">
        <f t="shared" si="53"/>
        <v>406.99245233013312</v>
      </c>
      <c r="I348" s="37">
        <f t="shared" si="54"/>
        <v>1582.2949499808333</v>
      </c>
      <c r="J348" s="40">
        <f t="shared" si="60"/>
        <v>-103.24583741739909</v>
      </c>
      <c r="K348" s="37">
        <f t="shared" si="55"/>
        <v>1479.0491125634342</v>
      </c>
      <c r="L348" s="37">
        <f t="shared" si="56"/>
        <v>10712136.811370241</v>
      </c>
      <c r="M348" s="37">
        <f t="shared" si="57"/>
        <v>10013162.492054449</v>
      </c>
      <c r="N348" s="41">
        <f>'jan-mar'!M348</f>
        <v>9113433.653809512</v>
      </c>
      <c r="O348" s="41">
        <f t="shared" si="59"/>
        <v>899728.83824493736</v>
      </c>
      <c r="Q348" s="4"/>
      <c r="R348" s="4"/>
      <c r="S348" s="4"/>
      <c r="T348" s="4"/>
      <c r="U348" s="4"/>
    </row>
    <row r="349" spans="1:21" s="34" customFormat="1" x14ac:dyDescent="0.3">
      <c r="A349" s="33">
        <v>1804</v>
      </c>
      <c r="B349" s="34" t="s">
        <v>401</v>
      </c>
      <c r="C349" s="36">
        <v>379163</v>
      </c>
      <c r="D349" s="36">
        <v>50185</v>
      </c>
      <c r="E349" s="37">
        <f t="shared" si="51"/>
        <v>7555.3053701305171</v>
      </c>
      <c r="F349" s="38">
        <f t="shared" si="58"/>
        <v>0.94915667906037005</v>
      </c>
      <c r="G349" s="39">
        <f t="shared" si="52"/>
        <v>242.82828591212382</v>
      </c>
      <c r="H349" s="39">
        <f t="shared" si="53"/>
        <v>0</v>
      </c>
      <c r="I349" s="37">
        <f t="shared" si="54"/>
        <v>242.82828591212382</v>
      </c>
      <c r="J349" s="40">
        <f t="shared" si="60"/>
        <v>-103.24583741739909</v>
      </c>
      <c r="K349" s="37">
        <f t="shared" si="55"/>
        <v>139.58244849472473</v>
      </c>
      <c r="L349" s="37">
        <f t="shared" si="56"/>
        <v>12186337.528499933</v>
      </c>
      <c r="M349" s="37">
        <f t="shared" si="57"/>
        <v>7004945.1777077606</v>
      </c>
      <c r="N349" s="41">
        <f>'jan-mar'!M349</f>
        <v>2742970.170852304</v>
      </c>
      <c r="O349" s="41">
        <f t="shared" si="59"/>
        <v>4261975.0068554562</v>
      </c>
      <c r="Q349" s="4"/>
      <c r="R349" s="4"/>
      <c r="S349" s="4"/>
      <c r="T349" s="4"/>
      <c r="U349" s="4"/>
    </row>
    <row r="350" spans="1:21" s="34" customFormat="1" x14ac:dyDescent="0.3">
      <c r="A350" s="33">
        <v>1805</v>
      </c>
      <c r="B350" s="34" t="s">
        <v>402</v>
      </c>
      <c r="C350" s="36">
        <v>141531</v>
      </c>
      <c r="D350" s="36">
        <v>18853</v>
      </c>
      <c r="E350" s="37">
        <f t="shared" si="51"/>
        <v>7507.0811011510104</v>
      </c>
      <c r="F350" s="38">
        <f t="shared" si="58"/>
        <v>0.94309836840946482</v>
      </c>
      <c r="G350" s="39">
        <f t="shared" si="52"/>
        <v>271.7628472998278</v>
      </c>
      <c r="H350" s="39">
        <f t="shared" si="53"/>
        <v>0</v>
      </c>
      <c r="I350" s="37">
        <f t="shared" si="54"/>
        <v>271.7628472998278</v>
      </c>
      <c r="J350" s="40">
        <f t="shared" si="60"/>
        <v>-103.24583741739909</v>
      </c>
      <c r="K350" s="37">
        <f t="shared" si="55"/>
        <v>168.51700988242871</v>
      </c>
      <c r="L350" s="37">
        <f t="shared" si="56"/>
        <v>5123544.9601436537</v>
      </c>
      <c r="M350" s="37">
        <f t="shared" si="57"/>
        <v>3177051.1873134286</v>
      </c>
      <c r="N350" s="41">
        <f>'jan-mar'!M350</f>
        <v>5895549.4078126587</v>
      </c>
      <c r="O350" s="41">
        <f t="shared" si="59"/>
        <v>-2718498.2204992301</v>
      </c>
      <c r="Q350" s="4"/>
      <c r="R350" s="4"/>
      <c r="S350" s="4"/>
      <c r="T350" s="4"/>
      <c r="U350" s="4"/>
    </row>
    <row r="351" spans="1:21" s="34" customFormat="1" x14ac:dyDescent="0.3">
      <c r="A351" s="33">
        <v>1811</v>
      </c>
      <c r="B351" s="34" t="s">
        <v>403</v>
      </c>
      <c r="C351" s="36">
        <v>14200</v>
      </c>
      <c r="D351" s="36">
        <v>1482</v>
      </c>
      <c r="E351" s="37">
        <f t="shared" si="51"/>
        <v>9581.6464237516866</v>
      </c>
      <c r="F351" s="38">
        <f t="shared" si="58"/>
        <v>1.2037215246723663</v>
      </c>
      <c r="G351" s="39">
        <f t="shared" si="52"/>
        <v>-972.97634626057788</v>
      </c>
      <c r="H351" s="39">
        <f t="shared" si="53"/>
        <v>0</v>
      </c>
      <c r="I351" s="37">
        <f t="shared" si="54"/>
        <v>-972.97634626057788</v>
      </c>
      <c r="J351" s="40">
        <f t="shared" si="60"/>
        <v>-103.24583741739909</v>
      </c>
      <c r="K351" s="37">
        <f t="shared" si="55"/>
        <v>-1076.222183677977</v>
      </c>
      <c r="L351" s="37">
        <f t="shared" si="56"/>
        <v>-1441950.9451581764</v>
      </c>
      <c r="M351" s="37">
        <f t="shared" si="57"/>
        <v>-1594961.2762107619</v>
      </c>
      <c r="N351" s="41">
        <f>'jan-mar'!M351</f>
        <v>270594.04987950833</v>
      </c>
      <c r="O351" s="41">
        <f t="shared" si="59"/>
        <v>-1865555.3260902702</v>
      </c>
      <c r="Q351" s="4"/>
      <c r="R351" s="4"/>
      <c r="S351" s="4"/>
      <c r="T351" s="4"/>
      <c r="U351" s="4"/>
    </row>
    <row r="352" spans="1:21" s="34" customFormat="1" x14ac:dyDescent="0.3">
      <c r="A352" s="33">
        <v>1812</v>
      </c>
      <c r="B352" s="34" t="s">
        <v>404</v>
      </c>
      <c r="C352" s="36">
        <v>11315</v>
      </c>
      <c r="D352" s="36">
        <v>2063</v>
      </c>
      <c r="E352" s="37">
        <f t="shared" si="51"/>
        <v>5484.7309743092583</v>
      </c>
      <c r="F352" s="38">
        <f t="shared" si="58"/>
        <v>0.68903489430037324</v>
      </c>
      <c r="G352" s="39">
        <f t="shared" si="52"/>
        <v>1485.1729234048792</v>
      </c>
      <c r="H352" s="39">
        <f t="shared" si="53"/>
        <v>587.75020068673746</v>
      </c>
      <c r="I352" s="37">
        <f t="shared" si="54"/>
        <v>2072.9231240916165</v>
      </c>
      <c r="J352" s="40">
        <f t="shared" si="60"/>
        <v>-103.24583741739909</v>
      </c>
      <c r="K352" s="37">
        <f t="shared" si="55"/>
        <v>1969.6772866742174</v>
      </c>
      <c r="L352" s="37">
        <f t="shared" si="56"/>
        <v>4276440.4050010052</v>
      </c>
      <c r="M352" s="37">
        <f t="shared" si="57"/>
        <v>4063444.2424089103</v>
      </c>
      <c r="N352" s="41">
        <f>'jan-mar'!M352</f>
        <v>3773306.9169584978</v>
      </c>
      <c r="O352" s="41">
        <f t="shared" si="59"/>
        <v>290137.32545041246</v>
      </c>
      <c r="Q352" s="4"/>
      <c r="R352" s="4"/>
      <c r="S352" s="4"/>
      <c r="T352" s="4"/>
      <c r="U352" s="4"/>
    </row>
    <row r="353" spans="1:21" s="34" customFormat="1" x14ac:dyDescent="0.3">
      <c r="A353" s="33">
        <v>1813</v>
      </c>
      <c r="B353" s="34" t="s">
        <v>405</v>
      </c>
      <c r="C353" s="36">
        <v>50548</v>
      </c>
      <c r="D353" s="36">
        <v>7934</v>
      </c>
      <c r="E353" s="37">
        <f t="shared" si="51"/>
        <v>6371.0612553566925</v>
      </c>
      <c r="F353" s="38">
        <f t="shared" si="58"/>
        <v>0.80038265126007568</v>
      </c>
      <c r="G353" s="39">
        <f t="shared" si="52"/>
        <v>953.37475477641851</v>
      </c>
      <c r="H353" s="39">
        <f t="shared" si="53"/>
        <v>277.53460232013549</v>
      </c>
      <c r="I353" s="37">
        <f t="shared" si="54"/>
        <v>1230.909357096554</v>
      </c>
      <c r="J353" s="40">
        <f t="shared" si="60"/>
        <v>-103.24583741739909</v>
      </c>
      <c r="K353" s="37">
        <f t="shared" si="55"/>
        <v>1127.6635196791549</v>
      </c>
      <c r="L353" s="37">
        <f t="shared" si="56"/>
        <v>9766034.8392040599</v>
      </c>
      <c r="M353" s="37">
        <f t="shared" si="57"/>
        <v>8946882.3651344143</v>
      </c>
      <c r="N353" s="41">
        <f>'jan-mar'!M353</f>
        <v>7716375.5109785376</v>
      </c>
      <c r="O353" s="41">
        <f t="shared" si="59"/>
        <v>1230506.8541558767</v>
      </c>
      <c r="Q353" s="4"/>
      <c r="R353" s="4"/>
      <c r="S353" s="4"/>
      <c r="T353" s="4"/>
      <c r="U353" s="4"/>
    </row>
    <row r="354" spans="1:21" s="34" customFormat="1" x14ac:dyDescent="0.3">
      <c r="A354" s="33">
        <v>1815</v>
      </c>
      <c r="B354" s="34" t="s">
        <v>406</v>
      </c>
      <c r="C354" s="36">
        <v>6730</v>
      </c>
      <c r="D354" s="36">
        <v>1225</v>
      </c>
      <c r="E354" s="37">
        <f t="shared" si="51"/>
        <v>5493.8775510204077</v>
      </c>
      <c r="F354" s="38">
        <f t="shared" si="58"/>
        <v>0.69018395895767315</v>
      </c>
      <c r="G354" s="39">
        <f t="shared" si="52"/>
        <v>1479.6849773781894</v>
      </c>
      <c r="H354" s="39">
        <f t="shared" si="53"/>
        <v>584.54889883783517</v>
      </c>
      <c r="I354" s="37">
        <f t="shared" si="54"/>
        <v>2064.2338762160243</v>
      </c>
      <c r="J354" s="40">
        <f t="shared" si="60"/>
        <v>-103.24583741739909</v>
      </c>
      <c r="K354" s="37">
        <f t="shared" si="55"/>
        <v>1960.9880387986252</v>
      </c>
      <c r="L354" s="37">
        <f t="shared" si="56"/>
        <v>2528686.4983646297</v>
      </c>
      <c r="M354" s="37">
        <f t="shared" si="57"/>
        <v>2402210.3475283161</v>
      </c>
      <c r="N354" s="41">
        <f>'jan-mar'!M354</f>
        <v>2167131.4218488405</v>
      </c>
      <c r="O354" s="41">
        <f t="shared" si="59"/>
        <v>235078.92567947553</v>
      </c>
      <c r="Q354" s="4"/>
      <c r="R354" s="4"/>
      <c r="S354" s="4"/>
      <c r="T354" s="4"/>
      <c r="U354" s="4"/>
    </row>
    <row r="355" spans="1:21" s="34" customFormat="1" x14ac:dyDescent="0.3">
      <c r="A355" s="33">
        <v>1816</v>
      </c>
      <c r="B355" s="34" t="s">
        <v>407</v>
      </c>
      <c r="C355" s="36">
        <v>2634</v>
      </c>
      <c r="D355" s="36">
        <v>510</v>
      </c>
      <c r="E355" s="37">
        <f t="shared" si="51"/>
        <v>5164.7058823529414</v>
      </c>
      <c r="F355" s="38">
        <f t="shared" si="58"/>
        <v>0.64883083389295126</v>
      </c>
      <c r="G355" s="39">
        <f t="shared" si="52"/>
        <v>1677.1879785786691</v>
      </c>
      <c r="H355" s="39">
        <f t="shared" si="53"/>
        <v>699.75898287144832</v>
      </c>
      <c r="I355" s="37">
        <f t="shared" si="54"/>
        <v>2376.9469614501177</v>
      </c>
      <c r="J355" s="40">
        <f t="shared" si="60"/>
        <v>-103.24583741739909</v>
      </c>
      <c r="K355" s="37">
        <f t="shared" si="55"/>
        <v>2273.7011240327188</v>
      </c>
      <c r="L355" s="37">
        <f t="shared" si="56"/>
        <v>1212242.9503395599</v>
      </c>
      <c r="M355" s="37">
        <f t="shared" si="57"/>
        <v>1159587.5732566866</v>
      </c>
      <c r="N355" s="41">
        <f>'jan-mar'!M355</f>
        <v>1107093.0817493135</v>
      </c>
      <c r="O355" s="41">
        <f t="shared" si="59"/>
        <v>52494.491507373052</v>
      </c>
      <c r="Q355" s="4"/>
      <c r="R355" s="4"/>
      <c r="S355" s="4"/>
      <c r="T355" s="4"/>
      <c r="U355" s="4"/>
    </row>
    <row r="356" spans="1:21" s="34" customFormat="1" x14ac:dyDescent="0.3">
      <c r="A356" s="33">
        <v>1818</v>
      </c>
      <c r="B356" s="34" t="s">
        <v>322</v>
      </c>
      <c r="C356" s="36">
        <v>12196</v>
      </c>
      <c r="D356" s="36">
        <v>1737</v>
      </c>
      <c r="E356" s="37">
        <f t="shared" si="51"/>
        <v>7021.3010938399539</v>
      </c>
      <c r="F356" s="38">
        <f t="shared" si="58"/>
        <v>0.88207087634856896</v>
      </c>
      <c r="G356" s="39">
        <f t="shared" si="52"/>
        <v>563.23085168646173</v>
      </c>
      <c r="H356" s="39">
        <f t="shared" si="53"/>
        <v>49.950658850994067</v>
      </c>
      <c r="I356" s="37">
        <f t="shared" si="54"/>
        <v>613.18151053745578</v>
      </c>
      <c r="J356" s="40">
        <f t="shared" si="60"/>
        <v>-103.24583741739909</v>
      </c>
      <c r="K356" s="37">
        <f t="shared" si="55"/>
        <v>509.93567312005666</v>
      </c>
      <c r="L356" s="37">
        <f t="shared" si="56"/>
        <v>1065096.2838035608</v>
      </c>
      <c r="M356" s="37">
        <f t="shared" si="57"/>
        <v>885758.26420953847</v>
      </c>
      <c r="N356" s="41">
        <f>'jan-mar'!M356</f>
        <v>675640.55489913176</v>
      </c>
      <c r="O356" s="41">
        <f t="shared" si="59"/>
        <v>210117.7093104067</v>
      </c>
      <c r="Q356" s="4"/>
      <c r="R356" s="4"/>
      <c r="S356" s="4"/>
      <c r="T356" s="4"/>
      <c r="U356" s="4"/>
    </row>
    <row r="357" spans="1:21" s="34" customFormat="1" x14ac:dyDescent="0.3">
      <c r="A357" s="33">
        <v>1820</v>
      </c>
      <c r="B357" s="34" t="s">
        <v>408</v>
      </c>
      <c r="C357" s="36">
        <v>47507</v>
      </c>
      <c r="D357" s="36">
        <v>7454</v>
      </c>
      <c r="E357" s="37">
        <f t="shared" si="51"/>
        <v>6373.3565870673465</v>
      </c>
      <c r="F357" s="38">
        <f t="shared" si="58"/>
        <v>0.80067100882037223</v>
      </c>
      <c r="G357" s="39">
        <f t="shared" si="52"/>
        <v>951.99755575002609</v>
      </c>
      <c r="H357" s="39">
        <f t="shared" si="53"/>
        <v>276.73123622140662</v>
      </c>
      <c r="I357" s="37">
        <f t="shared" si="54"/>
        <v>1228.7287919714327</v>
      </c>
      <c r="J357" s="40">
        <f t="shared" si="60"/>
        <v>-103.24583741739909</v>
      </c>
      <c r="K357" s="37">
        <f t="shared" si="55"/>
        <v>1125.4829545540335</v>
      </c>
      <c r="L357" s="37">
        <f t="shared" si="56"/>
        <v>9158944.4153550584</v>
      </c>
      <c r="M357" s="37">
        <f t="shared" si="57"/>
        <v>8389349.9432457667</v>
      </c>
      <c r="N357" s="41">
        <f>'jan-mar'!M357</f>
        <v>7336723.1987438891</v>
      </c>
      <c r="O357" s="41">
        <f t="shared" si="59"/>
        <v>1052626.7445018776</v>
      </c>
      <c r="Q357" s="4"/>
      <c r="R357" s="4"/>
      <c r="S357" s="4"/>
      <c r="T357" s="4"/>
      <c r="U357" s="4"/>
    </row>
    <row r="358" spans="1:21" s="34" customFormat="1" x14ac:dyDescent="0.3">
      <c r="A358" s="33">
        <v>1822</v>
      </c>
      <c r="B358" s="34" t="s">
        <v>409</v>
      </c>
      <c r="C358" s="36">
        <v>12430</v>
      </c>
      <c r="D358" s="36">
        <v>2188</v>
      </c>
      <c r="E358" s="37">
        <f t="shared" si="51"/>
        <v>5680.9872029250455</v>
      </c>
      <c r="F358" s="38">
        <f t="shared" si="58"/>
        <v>0.71369013999491693</v>
      </c>
      <c r="G358" s="39">
        <f t="shared" si="52"/>
        <v>1367.4191862354066</v>
      </c>
      <c r="H358" s="39">
        <f t="shared" si="53"/>
        <v>519.06052067121198</v>
      </c>
      <c r="I358" s="37">
        <f t="shared" si="54"/>
        <v>1886.4797069066185</v>
      </c>
      <c r="J358" s="40">
        <f t="shared" si="60"/>
        <v>-103.24583741739909</v>
      </c>
      <c r="K358" s="37">
        <f t="shared" si="55"/>
        <v>1783.2338694892194</v>
      </c>
      <c r="L358" s="37">
        <f t="shared" si="56"/>
        <v>4127617.5987116811</v>
      </c>
      <c r="M358" s="37">
        <f t="shared" si="57"/>
        <v>3901715.706442412</v>
      </c>
      <c r="N358" s="41">
        <f>'jan-mar'!M358</f>
        <v>3641760.1232696036</v>
      </c>
      <c r="O358" s="41">
        <f t="shared" si="59"/>
        <v>259955.5831728084</v>
      </c>
      <c r="Q358" s="4"/>
      <c r="R358" s="4"/>
      <c r="S358" s="4"/>
      <c r="T358" s="4"/>
      <c r="U358" s="4"/>
    </row>
    <row r="359" spans="1:21" s="34" customFormat="1" x14ac:dyDescent="0.3">
      <c r="A359" s="33">
        <v>1824</v>
      </c>
      <c r="B359" s="34" t="s">
        <v>410</v>
      </c>
      <c r="C359" s="36">
        <v>88138</v>
      </c>
      <c r="D359" s="36">
        <v>13352</v>
      </c>
      <c r="E359" s="37">
        <f t="shared" si="51"/>
        <v>6601.1084481725584</v>
      </c>
      <c r="F359" s="38">
        <f t="shared" si="58"/>
        <v>0.82928298273092604</v>
      </c>
      <c r="G359" s="39">
        <f t="shared" si="52"/>
        <v>815.34643908689907</v>
      </c>
      <c r="H359" s="39">
        <f t="shared" si="53"/>
        <v>197.01808483458248</v>
      </c>
      <c r="I359" s="37">
        <f t="shared" si="54"/>
        <v>1012.3645239214816</v>
      </c>
      <c r="J359" s="40">
        <f t="shared" si="60"/>
        <v>-103.24583741739909</v>
      </c>
      <c r="K359" s="37">
        <f t="shared" si="55"/>
        <v>909.11868650408246</v>
      </c>
      <c r="L359" s="37">
        <f t="shared" si="56"/>
        <v>13517091.123399623</v>
      </c>
      <c r="M359" s="37">
        <f t="shared" si="57"/>
        <v>12138552.702202508</v>
      </c>
      <c r="N359" s="41">
        <f>'jan-mar'!M359</f>
        <v>11439158.485327126</v>
      </c>
      <c r="O359" s="41">
        <f t="shared" si="59"/>
        <v>699394.21687538177</v>
      </c>
      <c r="Q359" s="4"/>
      <c r="R359" s="4"/>
      <c r="S359" s="4"/>
      <c r="T359" s="4"/>
      <c r="U359" s="4"/>
    </row>
    <row r="360" spans="1:21" s="34" customFormat="1" x14ac:dyDescent="0.3">
      <c r="A360" s="33">
        <v>1825</v>
      </c>
      <c r="B360" s="34" t="s">
        <v>411</v>
      </c>
      <c r="C360" s="36">
        <v>9906</v>
      </c>
      <c r="D360" s="36">
        <v>1458</v>
      </c>
      <c r="E360" s="37">
        <f t="shared" si="51"/>
        <v>6794.2386831275717</v>
      </c>
      <c r="F360" s="38">
        <f t="shared" si="58"/>
        <v>0.85354551660027278</v>
      </c>
      <c r="G360" s="39">
        <f t="shared" si="52"/>
        <v>699.46829811389102</v>
      </c>
      <c r="H360" s="39">
        <f t="shared" si="53"/>
        <v>129.42250260032782</v>
      </c>
      <c r="I360" s="37">
        <f t="shared" si="54"/>
        <v>828.89080071421881</v>
      </c>
      <c r="J360" s="40">
        <f t="shared" si="60"/>
        <v>-103.24583741739909</v>
      </c>
      <c r="K360" s="37">
        <f t="shared" si="55"/>
        <v>725.6449632968197</v>
      </c>
      <c r="L360" s="37">
        <f t="shared" si="56"/>
        <v>1208522.787441331</v>
      </c>
      <c r="M360" s="37">
        <f t="shared" si="57"/>
        <v>1057990.3564867631</v>
      </c>
      <c r="N360" s="41">
        <f>'jan-mar'!M360</f>
        <v>1838001.3984127434</v>
      </c>
      <c r="O360" s="41">
        <f t="shared" si="59"/>
        <v>-780011.04192598024</v>
      </c>
      <c r="Q360" s="4"/>
      <c r="R360" s="4"/>
      <c r="S360" s="4"/>
      <c r="T360" s="4"/>
      <c r="U360" s="4"/>
    </row>
    <row r="361" spans="1:21" s="34" customFormat="1" x14ac:dyDescent="0.3">
      <c r="A361" s="33">
        <v>1826</v>
      </c>
      <c r="B361" s="34" t="s">
        <v>412</v>
      </c>
      <c r="C361" s="36">
        <v>9805</v>
      </c>
      <c r="D361" s="36">
        <v>1533</v>
      </c>
      <c r="E361" s="37">
        <f t="shared" si="51"/>
        <v>6395.9556425309847</v>
      </c>
      <c r="F361" s="38">
        <f t="shared" si="58"/>
        <v>0.8035100792990546</v>
      </c>
      <c r="G361" s="39">
        <f t="shared" si="52"/>
        <v>938.43812247184314</v>
      </c>
      <c r="H361" s="39">
        <f t="shared" si="53"/>
        <v>268.82156680913323</v>
      </c>
      <c r="I361" s="37">
        <f t="shared" si="54"/>
        <v>1207.2596892809763</v>
      </c>
      <c r="J361" s="40">
        <f t="shared" si="60"/>
        <v>-103.24583741739909</v>
      </c>
      <c r="K361" s="37">
        <f t="shared" si="55"/>
        <v>1104.0138518635772</v>
      </c>
      <c r="L361" s="37">
        <f t="shared" si="56"/>
        <v>1850729.1036677368</v>
      </c>
      <c r="M361" s="37">
        <f t="shared" si="57"/>
        <v>1692453.2349068639</v>
      </c>
      <c r="N361" s="41">
        <f>'jan-mar'!M361</f>
        <v>2542253.3221994066</v>
      </c>
      <c r="O361" s="41">
        <f t="shared" si="59"/>
        <v>-849800.08729254268</v>
      </c>
      <c r="Q361" s="4"/>
      <c r="R361" s="4"/>
      <c r="S361" s="4"/>
      <c r="T361" s="4"/>
      <c r="U361" s="4"/>
    </row>
    <row r="362" spans="1:21" s="34" customFormat="1" x14ac:dyDescent="0.3">
      <c r="A362" s="33">
        <v>1827</v>
      </c>
      <c r="B362" s="34" t="s">
        <v>413</v>
      </c>
      <c r="C362" s="36">
        <v>8454</v>
      </c>
      <c r="D362" s="36">
        <v>1407</v>
      </c>
      <c r="E362" s="37">
        <f t="shared" si="51"/>
        <v>6008.5287846481879</v>
      </c>
      <c r="F362" s="38">
        <f t="shared" si="58"/>
        <v>0.75483848076107551</v>
      </c>
      <c r="G362" s="39">
        <f t="shared" si="52"/>
        <v>1170.8942372015213</v>
      </c>
      <c r="H362" s="39">
        <f t="shared" si="53"/>
        <v>404.42096706811213</v>
      </c>
      <c r="I362" s="37">
        <f t="shared" si="54"/>
        <v>1575.3152042696333</v>
      </c>
      <c r="J362" s="40">
        <f t="shared" si="60"/>
        <v>-103.24583741739909</v>
      </c>
      <c r="K362" s="37">
        <f t="shared" si="55"/>
        <v>1472.0693668522342</v>
      </c>
      <c r="L362" s="37">
        <f t="shared" si="56"/>
        <v>2216468.4924073741</v>
      </c>
      <c r="M362" s="37">
        <f t="shared" si="57"/>
        <v>2071201.5991610936</v>
      </c>
      <c r="N362" s="41">
        <f>'jan-mar'!M362</f>
        <v>1828942.0902378112</v>
      </c>
      <c r="O362" s="41">
        <f t="shared" si="59"/>
        <v>242259.50892328238</v>
      </c>
      <c r="Q362" s="4"/>
      <c r="R362" s="4"/>
      <c r="S362" s="4"/>
      <c r="T362" s="4"/>
      <c r="U362" s="4"/>
    </row>
    <row r="363" spans="1:21" s="34" customFormat="1" x14ac:dyDescent="0.3">
      <c r="A363" s="33">
        <v>1828</v>
      </c>
      <c r="B363" s="34" t="s">
        <v>414</v>
      </c>
      <c r="C363" s="36">
        <v>10029</v>
      </c>
      <c r="D363" s="36">
        <v>1871</v>
      </c>
      <c r="E363" s="37">
        <f t="shared" si="51"/>
        <v>5360.235168359166</v>
      </c>
      <c r="F363" s="38">
        <f t="shared" si="58"/>
        <v>0.67339475535910731</v>
      </c>
      <c r="G363" s="39">
        <f t="shared" si="52"/>
        <v>1559.8704069749344</v>
      </c>
      <c r="H363" s="39">
        <f t="shared" si="53"/>
        <v>631.32373276926978</v>
      </c>
      <c r="I363" s="37">
        <f t="shared" si="54"/>
        <v>2191.1941397442042</v>
      </c>
      <c r="J363" s="40">
        <f t="shared" si="60"/>
        <v>-103.24583741739909</v>
      </c>
      <c r="K363" s="37">
        <f t="shared" si="55"/>
        <v>2087.9483023268053</v>
      </c>
      <c r="L363" s="37">
        <f t="shared" si="56"/>
        <v>4099724.2354614059</v>
      </c>
      <c r="M363" s="37">
        <f t="shared" si="57"/>
        <v>3906551.2736534528</v>
      </c>
      <c r="N363" s="41">
        <f>'jan-mar'!M363</f>
        <v>3641965.9920646385</v>
      </c>
      <c r="O363" s="41">
        <f t="shared" si="59"/>
        <v>264585.28158881422</v>
      </c>
      <c r="Q363" s="4"/>
      <c r="R363" s="4"/>
      <c r="S363" s="4"/>
      <c r="T363" s="4"/>
      <c r="U363" s="4"/>
    </row>
    <row r="364" spans="1:21" s="34" customFormat="1" x14ac:dyDescent="0.3">
      <c r="A364" s="33">
        <v>1832</v>
      </c>
      <c r="B364" s="34" t="s">
        <v>415</v>
      </c>
      <c r="C364" s="36">
        <v>54361</v>
      </c>
      <c r="D364" s="36">
        <v>4528</v>
      </c>
      <c r="E364" s="37">
        <f t="shared" si="51"/>
        <v>12005.521201413427</v>
      </c>
      <c r="F364" s="38">
        <f t="shared" si="58"/>
        <v>1.5082276725666726</v>
      </c>
      <c r="G364" s="39">
        <f t="shared" si="52"/>
        <v>-2427.301212857622</v>
      </c>
      <c r="H364" s="39">
        <f t="shared" si="53"/>
        <v>0</v>
      </c>
      <c r="I364" s="37">
        <f t="shared" si="54"/>
        <v>-2427.301212857622</v>
      </c>
      <c r="J364" s="40">
        <f t="shared" si="60"/>
        <v>-103.24583741739909</v>
      </c>
      <c r="K364" s="37">
        <f t="shared" si="55"/>
        <v>-2530.5470502750209</v>
      </c>
      <c r="L364" s="37">
        <f t="shared" si="56"/>
        <v>-10990819.891819313</v>
      </c>
      <c r="M364" s="37">
        <f t="shared" si="57"/>
        <v>-11458317.043645294</v>
      </c>
      <c r="N364" s="41">
        <f>'jan-mar'!M364</f>
        <v>-3306461.9042817731</v>
      </c>
      <c r="O364" s="41">
        <f t="shared" si="59"/>
        <v>-8151855.1393635217</v>
      </c>
      <c r="Q364" s="4"/>
      <c r="R364" s="4"/>
      <c r="S364" s="4"/>
      <c r="T364" s="4"/>
      <c r="U364" s="4"/>
    </row>
    <row r="365" spans="1:21" s="34" customFormat="1" x14ac:dyDescent="0.3">
      <c r="A365" s="33">
        <v>1833</v>
      </c>
      <c r="B365" s="34" t="s">
        <v>416</v>
      </c>
      <c r="C365" s="36">
        <v>196711</v>
      </c>
      <c r="D365" s="36">
        <v>26078</v>
      </c>
      <c r="E365" s="37">
        <f t="shared" si="51"/>
        <v>7543.1781578341897</v>
      </c>
      <c r="F365" s="38">
        <f t="shared" si="58"/>
        <v>0.9476331635986458</v>
      </c>
      <c r="G365" s="39">
        <f t="shared" si="52"/>
        <v>250.10461328992022</v>
      </c>
      <c r="H365" s="39">
        <f t="shared" si="53"/>
        <v>0</v>
      </c>
      <c r="I365" s="37">
        <f t="shared" si="54"/>
        <v>250.10461328992022</v>
      </c>
      <c r="J365" s="40">
        <f t="shared" si="60"/>
        <v>-103.24583741739909</v>
      </c>
      <c r="K365" s="37">
        <f t="shared" si="55"/>
        <v>146.85877587252114</v>
      </c>
      <c r="L365" s="37">
        <f t="shared" si="56"/>
        <v>6522228.1053745393</v>
      </c>
      <c r="M365" s="37">
        <f t="shared" si="57"/>
        <v>3829783.1572036063</v>
      </c>
      <c r="N365" s="41">
        <f>'jan-mar'!M365</f>
        <v>8998053.1934938058</v>
      </c>
      <c r="O365" s="41">
        <f t="shared" si="59"/>
        <v>-5168270.0362901995</v>
      </c>
      <c r="Q365" s="4"/>
      <c r="R365" s="4"/>
      <c r="S365" s="4"/>
      <c r="T365" s="4"/>
      <c r="U365" s="4"/>
    </row>
    <row r="366" spans="1:21" s="34" customFormat="1" x14ac:dyDescent="0.3">
      <c r="A366" s="33">
        <v>1834</v>
      </c>
      <c r="B366" s="34" t="s">
        <v>417</v>
      </c>
      <c r="C366" s="36">
        <v>11573</v>
      </c>
      <c r="D366" s="36">
        <v>1917</v>
      </c>
      <c r="E366" s="37">
        <f t="shared" si="51"/>
        <v>6037.0370370370374</v>
      </c>
      <c r="F366" s="38">
        <f t="shared" si="58"/>
        <v>0.75841991087377369</v>
      </c>
      <c r="G366" s="39">
        <f t="shared" si="52"/>
        <v>1153.7892857682116</v>
      </c>
      <c r="H366" s="39">
        <f t="shared" si="53"/>
        <v>394.44307873201478</v>
      </c>
      <c r="I366" s="37">
        <f t="shared" si="54"/>
        <v>1548.2323645002264</v>
      </c>
      <c r="J366" s="40">
        <f t="shared" si="60"/>
        <v>-103.24583741739909</v>
      </c>
      <c r="K366" s="37">
        <f t="shared" si="55"/>
        <v>1444.9865270828273</v>
      </c>
      <c r="L366" s="37">
        <f t="shared" si="56"/>
        <v>2967961.442746934</v>
      </c>
      <c r="M366" s="37">
        <f t="shared" si="57"/>
        <v>2770039.1724177799</v>
      </c>
      <c r="N366" s="41">
        <f>'jan-mar'!M366</f>
        <v>2377435.1719871257</v>
      </c>
      <c r="O366" s="41">
        <f t="shared" si="59"/>
        <v>392604.00043065427</v>
      </c>
      <c r="Q366" s="4"/>
      <c r="R366" s="4"/>
      <c r="S366" s="4"/>
      <c r="T366" s="4"/>
      <c r="U366" s="4"/>
    </row>
    <row r="367" spans="1:21" s="34" customFormat="1" x14ac:dyDescent="0.3">
      <c r="A367" s="33">
        <v>1835</v>
      </c>
      <c r="B367" s="34" t="s">
        <v>418</v>
      </c>
      <c r="C367" s="36">
        <v>3098</v>
      </c>
      <c r="D367" s="36">
        <v>486</v>
      </c>
      <c r="E367" s="37">
        <f t="shared" si="51"/>
        <v>6374.4855967078192</v>
      </c>
      <c r="F367" s="38">
        <f t="shared" si="58"/>
        <v>0.80081284386058316</v>
      </c>
      <c r="G367" s="39">
        <f t="shared" si="52"/>
        <v>951.32014996574253</v>
      </c>
      <c r="H367" s="39">
        <f t="shared" si="53"/>
        <v>276.33608284724119</v>
      </c>
      <c r="I367" s="37">
        <f t="shared" si="54"/>
        <v>1227.6562328129837</v>
      </c>
      <c r="J367" s="40">
        <f t="shared" si="60"/>
        <v>-103.24583741739909</v>
      </c>
      <c r="K367" s="37">
        <f t="shared" si="55"/>
        <v>1124.4103953955846</v>
      </c>
      <c r="L367" s="37">
        <f t="shared" si="56"/>
        <v>596640.92914711009</v>
      </c>
      <c r="M367" s="37">
        <f t="shared" si="57"/>
        <v>546463.45216225414</v>
      </c>
      <c r="N367" s="41">
        <f>'jan-mar'!M367</f>
        <v>566750.46613758116</v>
      </c>
      <c r="O367" s="41">
        <f t="shared" si="59"/>
        <v>-20287.01397532702</v>
      </c>
      <c r="Q367" s="4"/>
      <c r="R367" s="4"/>
      <c r="S367" s="4"/>
      <c r="T367" s="4"/>
      <c r="U367" s="4"/>
    </row>
    <row r="368" spans="1:21" s="34" customFormat="1" x14ac:dyDescent="0.3">
      <c r="A368" s="33">
        <v>1836</v>
      </c>
      <c r="B368" s="34" t="s">
        <v>419</v>
      </c>
      <c r="C368" s="36">
        <v>7821</v>
      </c>
      <c r="D368" s="36">
        <v>1269</v>
      </c>
      <c r="E368" s="37">
        <f t="shared" si="51"/>
        <v>6163.1205673758868</v>
      </c>
      <c r="F368" s="38">
        <f t="shared" si="58"/>
        <v>0.77425951219733502</v>
      </c>
      <c r="G368" s="39">
        <f t="shared" si="52"/>
        <v>1078.139167564902</v>
      </c>
      <c r="H368" s="39">
        <f t="shared" si="53"/>
        <v>350.31384311341753</v>
      </c>
      <c r="I368" s="37">
        <f t="shared" si="54"/>
        <v>1428.4530106783195</v>
      </c>
      <c r="J368" s="40">
        <f t="shared" si="60"/>
        <v>-103.24583741739909</v>
      </c>
      <c r="K368" s="37">
        <f t="shared" si="55"/>
        <v>1325.2071732609204</v>
      </c>
      <c r="L368" s="37">
        <f t="shared" si="56"/>
        <v>1812706.8705507875</v>
      </c>
      <c r="M368" s="37">
        <f t="shared" si="57"/>
        <v>1681687.9028681079</v>
      </c>
      <c r="N368" s="41">
        <f>'jan-mar'!M368</f>
        <v>1958384.5504703501</v>
      </c>
      <c r="O368" s="41">
        <f t="shared" si="59"/>
        <v>-276696.64760224218</v>
      </c>
      <c r="Q368" s="4"/>
      <c r="R368" s="4"/>
      <c r="S368" s="4"/>
      <c r="T368" s="4"/>
      <c r="U368" s="4"/>
    </row>
    <row r="369" spans="1:21" s="34" customFormat="1" x14ac:dyDescent="0.3">
      <c r="A369" s="33">
        <v>1837</v>
      </c>
      <c r="B369" s="34" t="s">
        <v>420</v>
      </c>
      <c r="C369" s="36">
        <v>63859</v>
      </c>
      <c r="D369" s="36">
        <v>6454</v>
      </c>
      <c r="E369" s="37">
        <f t="shared" si="51"/>
        <v>9894.4840409048647</v>
      </c>
      <c r="F369" s="38">
        <f t="shared" si="58"/>
        <v>1.2430226381596083</v>
      </c>
      <c r="G369" s="39">
        <f t="shared" si="52"/>
        <v>-1160.6789165524847</v>
      </c>
      <c r="H369" s="39">
        <f t="shared" si="53"/>
        <v>0</v>
      </c>
      <c r="I369" s="37">
        <f t="shared" si="54"/>
        <v>-1160.6789165524847</v>
      </c>
      <c r="J369" s="40">
        <f t="shared" si="60"/>
        <v>-103.24583741739909</v>
      </c>
      <c r="K369" s="37">
        <f t="shared" si="55"/>
        <v>-1263.9247539698838</v>
      </c>
      <c r="L369" s="37">
        <f t="shared" si="56"/>
        <v>-7491021.7274297364</v>
      </c>
      <c r="M369" s="37">
        <f t="shared" si="57"/>
        <v>-8157370.3621216305</v>
      </c>
      <c r="N369" s="41">
        <f>'jan-mar'!M369</f>
        <v>-2633228.3414828996</v>
      </c>
      <c r="O369" s="41">
        <f t="shared" si="59"/>
        <v>-5524142.0206387304</v>
      </c>
      <c r="Q369" s="4"/>
      <c r="R369" s="4"/>
      <c r="S369" s="4"/>
      <c r="T369" s="4"/>
      <c r="U369" s="4"/>
    </row>
    <row r="370" spans="1:21" s="34" customFormat="1" x14ac:dyDescent="0.3">
      <c r="A370" s="33">
        <v>1838</v>
      </c>
      <c r="B370" s="34" t="s">
        <v>421</v>
      </c>
      <c r="C370" s="36">
        <v>13290</v>
      </c>
      <c r="D370" s="36">
        <v>2014</v>
      </c>
      <c r="E370" s="37">
        <f t="shared" si="51"/>
        <v>6598.8083416087384</v>
      </c>
      <c r="F370" s="38">
        <f t="shared" si="58"/>
        <v>0.82899402531614941</v>
      </c>
      <c r="G370" s="39">
        <f t="shared" si="52"/>
        <v>816.72650302519105</v>
      </c>
      <c r="H370" s="39">
        <f t="shared" si="53"/>
        <v>197.82312213191949</v>
      </c>
      <c r="I370" s="37">
        <f t="shared" si="54"/>
        <v>1014.5496251571105</v>
      </c>
      <c r="J370" s="40">
        <f t="shared" si="60"/>
        <v>-103.24583741739909</v>
      </c>
      <c r="K370" s="37">
        <f t="shared" si="55"/>
        <v>911.30378773971142</v>
      </c>
      <c r="L370" s="37">
        <f t="shared" si="56"/>
        <v>2043302.9450664206</v>
      </c>
      <c r="M370" s="37">
        <f t="shared" si="57"/>
        <v>1835365.8285077787</v>
      </c>
      <c r="N370" s="41">
        <f>'jan-mar'!M370</f>
        <v>1957013.6600845428</v>
      </c>
      <c r="O370" s="41">
        <f t="shared" si="59"/>
        <v>-121647.83157676412</v>
      </c>
      <c r="Q370" s="4"/>
      <c r="R370" s="4"/>
      <c r="S370" s="4"/>
      <c r="T370" s="4"/>
      <c r="U370" s="4"/>
    </row>
    <row r="371" spans="1:21" s="34" customFormat="1" x14ac:dyDescent="0.3">
      <c r="A371" s="33">
        <v>1839</v>
      </c>
      <c r="B371" s="34" t="s">
        <v>422</v>
      </c>
      <c r="C371" s="36">
        <v>12345</v>
      </c>
      <c r="D371" s="36">
        <v>1058</v>
      </c>
      <c r="E371" s="37">
        <f t="shared" si="51"/>
        <v>11668.241965973535</v>
      </c>
      <c r="F371" s="38">
        <f t="shared" si="58"/>
        <v>1.4658560114169104</v>
      </c>
      <c r="G371" s="39">
        <f t="shared" si="52"/>
        <v>-2224.933671593687</v>
      </c>
      <c r="H371" s="39">
        <f t="shared" si="53"/>
        <v>0</v>
      </c>
      <c r="I371" s="37">
        <f t="shared" si="54"/>
        <v>-2224.933671593687</v>
      </c>
      <c r="J371" s="40">
        <f t="shared" si="60"/>
        <v>-103.24583741739909</v>
      </c>
      <c r="K371" s="37">
        <f t="shared" si="55"/>
        <v>-2328.1795090110859</v>
      </c>
      <c r="L371" s="37">
        <f t="shared" si="56"/>
        <v>-2353979.8245461211</v>
      </c>
      <c r="M371" s="37">
        <f t="shared" si="57"/>
        <v>-2463213.9205337288</v>
      </c>
      <c r="N371" s="41">
        <f>'jan-mar'!M371</f>
        <v>-588022.06155700469</v>
      </c>
      <c r="O371" s="41">
        <f t="shared" si="59"/>
        <v>-1875191.8589767241</v>
      </c>
      <c r="Q371" s="4"/>
      <c r="R371" s="4"/>
      <c r="S371" s="4"/>
      <c r="T371" s="4"/>
      <c r="U371" s="4"/>
    </row>
    <row r="372" spans="1:21" s="34" customFormat="1" x14ac:dyDescent="0.3">
      <c r="A372" s="33">
        <v>1840</v>
      </c>
      <c r="B372" s="34" t="s">
        <v>423</v>
      </c>
      <c r="C372" s="36">
        <v>29345</v>
      </c>
      <c r="D372" s="36">
        <v>4734</v>
      </c>
      <c r="E372" s="37">
        <f t="shared" si="51"/>
        <v>6198.7748204478239</v>
      </c>
      <c r="F372" s="38">
        <f t="shared" si="58"/>
        <v>0.7787386789261781</v>
      </c>
      <c r="G372" s="39">
        <f t="shared" si="52"/>
        <v>1056.7466157217398</v>
      </c>
      <c r="H372" s="39">
        <f t="shared" si="53"/>
        <v>337.83485453823954</v>
      </c>
      <c r="I372" s="37">
        <f t="shared" si="54"/>
        <v>1394.5814702599794</v>
      </c>
      <c r="J372" s="40">
        <f t="shared" si="60"/>
        <v>-103.24583741739909</v>
      </c>
      <c r="K372" s="37">
        <f t="shared" si="55"/>
        <v>1291.3356328425803</v>
      </c>
      <c r="L372" s="37">
        <f t="shared" si="56"/>
        <v>6601948.6802107422</v>
      </c>
      <c r="M372" s="37">
        <f t="shared" si="57"/>
        <v>6113182.8858767748</v>
      </c>
      <c r="N372" s="41">
        <f>'jan-mar'!M372</f>
        <v>5639143.4294142146</v>
      </c>
      <c r="O372" s="41">
        <f t="shared" si="59"/>
        <v>474039.45646256022</v>
      </c>
      <c r="Q372" s="4"/>
      <c r="R372" s="4"/>
      <c r="S372" s="4"/>
      <c r="T372" s="4"/>
      <c r="U372" s="4"/>
    </row>
    <row r="373" spans="1:21" s="34" customFormat="1" x14ac:dyDescent="0.3">
      <c r="A373" s="33">
        <v>1841</v>
      </c>
      <c r="B373" s="34" t="s">
        <v>424</v>
      </c>
      <c r="C373" s="36">
        <v>73211</v>
      </c>
      <c r="D373" s="36">
        <v>9622</v>
      </c>
      <c r="E373" s="37">
        <f t="shared" si="51"/>
        <v>7608.7092080648517</v>
      </c>
      <c r="F373" s="38">
        <f t="shared" si="58"/>
        <v>0.95586568776082914</v>
      </c>
      <c r="G373" s="39">
        <f t="shared" si="52"/>
        <v>210.78598315152303</v>
      </c>
      <c r="H373" s="39">
        <f t="shared" si="53"/>
        <v>0</v>
      </c>
      <c r="I373" s="37">
        <f t="shared" si="54"/>
        <v>210.78598315152303</v>
      </c>
      <c r="J373" s="40">
        <f t="shared" si="60"/>
        <v>-103.24583741739909</v>
      </c>
      <c r="K373" s="37">
        <f t="shared" si="55"/>
        <v>107.54014573412394</v>
      </c>
      <c r="L373" s="37">
        <f t="shared" si="56"/>
        <v>2028182.7298839546</v>
      </c>
      <c r="M373" s="37">
        <f t="shared" si="57"/>
        <v>1034751.2822537406</v>
      </c>
      <c r="N373" s="41">
        <f>'jan-mar'!M373</f>
        <v>3909072.8090037131</v>
      </c>
      <c r="O373" s="41">
        <f t="shared" si="59"/>
        <v>-2874321.5267499723</v>
      </c>
      <c r="Q373" s="4"/>
      <c r="R373" s="4"/>
      <c r="S373" s="4"/>
      <c r="T373" s="4"/>
      <c r="U373" s="4"/>
    </row>
    <row r="374" spans="1:21" s="34" customFormat="1" x14ac:dyDescent="0.3">
      <c r="A374" s="33">
        <v>1845</v>
      </c>
      <c r="B374" s="34" t="s">
        <v>425</v>
      </c>
      <c r="C374" s="36">
        <v>25251</v>
      </c>
      <c r="D374" s="36">
        <v>1953</v>
      </c>
      <c r="E374" s="37">
        <f t="shared" si="51"/>
        <v>12929.339477726575</v>
      </c>
      <c r="F374" s="38">
        <f t="shared" si="58"/>
        <v>1.6242849653224669</v>
      </c>
      <c r="G374" s="39">
        <f t="shared" si="52"/>
        <v>-2981.5921786455106</v>
      </c>
      <c r="H374" s="39">
        <f t="shared" si="53"/>
        <v>0</v>
      </c>
      <c r="I374" s="37">
        <f t="shared" si="54"/>
        <v>-2981.5921786455106</v>
      </c>
      <c r="J374" s="40">
        <f t="shared" si="60"/>
        <v>-103.24583741739909</v>
      </c>
      <c r="K374" s="37">
        <f t="shared" si="55"/>
        <v>-3084.8380160629094</v>
      </c>
      <c r="L374" s="37">
        <f t="shared" si="56"/>
        <v>-5823049.5248946818</v>
      </c>
      <c r="M374" s="37">
        <f t="shared" si="57"/>
        <v>-6024688.6453708624</v>
      </c>
      <c r="N374" s="41">
        <f>'jan-mar'!M374</f>
        <v>-2130024.8451992711</v>
      </c>
      <c r="O374" s="41">
        <f t="shared" si="59"/>
        <v>-3894663.8001715913</v>
      </c>
      <c r="Q374" s="4"/>
      <c r="R374" s="4"/>
      <c r="S374" s="4"/>
      <c r="T374" s="4"/>
      <c r="U374" s="4"/>
    </row>
    <row r="375" spans="1:21" s="34" customFormat="1" x14ac:dyDescent="0.3">
      <c r="A375" s="33">
        <v>1848</v>
      </c>
      <c r="B375" s="34" t="s">
        <v>426</v>
      </c>
      <c r="C375" s="36">
        <v>14349</v>
      </c>
      <c r="D375" s="36">
        <v>2507</v>
      </c>
      <c r="E375" s="37">
        <f t="shared" si="51"/>
        <v>5723.5739928201037</v>
      </c>
      <c r="F375" s="38">
        <f t="shared" si="58"/>
        <v>0.71904022633668674</v>
      </c>
      <c r="G375" s="39">
        <f t="shared" si="52"/>
        <v>1341.8671122983717</v>
      </c>
      <c r="H375" s="39">
        <f t="shared" si="53"/>
        <v>504.15514420794159</v>
      </c>
      <c r="I375" s="37">
        <f t="shared" si="54"/>
        <v>1846.0222565063132</v>
      </c>
      <c r="J375" s="40">
        <f t="shared" si="60"/>
        <v>-103.24583741739909</v>
      </c>
      <c r="K375" s="37">
        <f t="shared" si="55"/>
        <v>1742.7764190889141</v>
      </c>
      <c r="L375" s="37">
        <f t="shared" si="56"/>
        <v>4627977.7970613269</v>
      </c>
      <c r="M375" s="37">
        <f t="shared" si="57"/>
        <v>4369140.482655908</v>
      </c>
      <c r="N375" s="41">
        <f>'jan-mar'!M375</f>
        <v>4023120.3057755474</v>
      </c>
      <c r="O375" s="41">
        <f t="shared" si="59"/>
        <v>346020.17688036058</v>
      </c>
      <c r="Q375" s="4"/>
      <c r="R375" s="4"/>
      <c r="S375" s="4"/>
      <c r="T375" s="4"/>
      <c r="U375" s="4"/>
    </row>
    <row r="376" spans="1:21" s="34" customFormat="1" x14ac:dyDescent="0.3">
      <c r="A376" s="33">
        <v>1849</v>
      </c>
      <c r="B376" s="34" t="s">
        <v>427</v>
      </c>
      <c r="C376" s="36">
        <v>15596</v>
      </c>
      <c r="D376" s="36">
        <v>1811</v>
      </c>
      <c r="E376" s="37">
        <f t="shared" si="51"/>
        <v>8611.8166758696862</v>
      </c>
      <c r="F376" s="38">
        <f t="shared" si="58"/>
        <v>1.0818839102202935</v>
      </c>
      <c r="G376" s="39">
        <f t="shared" si="52"/>
        <v>-391.07849753137759</v>
      </c>
      <c r="H376" s="39">
        <f t="shared" si="53"/>
        <v>0</v>
      </c>
      <c r="I376" s="37">
        <f t="shared" si="54"/>
        <v>-391.07849753137759</v>
      </c>
      <c r="J376" s="40">
        <f t="shared" si="60"/>
        <v>-103.24583741739909</v>
      </c>
      <c r="K376" s="37">
        <f t="shared" si="55"/>
        <v>-494.32433494877671</v>
      </c>
      <c r="L376" s="37">
        <f t="shared" si="56"/>
        <v>-708243.15902932477</v>
      </c>
      <c r="M376" s="37">
        <f t="shared" si="57"/>
        <v>-895221.37059223466</v>
      </c>
      <c r="N376" s="41">
        <f>'jan-mar'!M376</f>
        <v>279349.0042724628</v>
      </c>
      <c r="O376" s="41">
        <f t="shared" si="59"/>
        <v>-1174570.3748646975</v>
      </c>
      <c r="Q376" s="4"/>
      <c r="R376" s="4"/>
      <c r="S376" s="4"/>
      <c r="T376" s="4"/>
      <c r="U376" s="4"/>
    </row>
    <row r="377" spans="1:21" s="34" customFormat="1" x14ac:dyDescent="0.3">
      <c r="A377" s="33">
        <v>1850</v>
      </c>
      <c r="B377" s="34" t="s">
        <v>428</v>
      </c>
      <c r="C377" s="36">
        <v>14526</v>
      </c>
      <c r="D377" s="36">
        <v>1996</v>
      </c>
      <c r="E377" s="37">
        <f t="shared" si="51"/>
        <v>7277.5551102204408</v>
      </c>
      <c r="F377" s="38">
        <f t="shared" si="58"/>
        <v>0.9142635144046245</v>
      </c>
      <c r="G377" s="39">
        <f t="shared" si="52"/>
        <v>409.47844185816956</v>
      </c>
      <c r="H377" s="39">
        <f t="shared" si="53"/>
        <v>0</v>
      </c>
      <c r="I377" s="37">
        <f t="shared" si="54"/>
        <v>409.47844185816956</v>
      </c>
      <c r="J377" s="40">
        <f t="shared" si="60"/>
        <v>-103.24583741739909</v>
      </c>
      <c r="K377" s="37">
        <f t="shared" si="55"/>
        <v>306.2326044407705</v>
      </c>
      <c r="L377" s="37">
        <f t="shared" si="56"/>
        <v>817318.96994890645</v>
      </c>
      <c r="M377" s="37">
        <f t="shared" si="57"/>
        <v>611240.27846377797</v>
      </c>
      <c r="N377" s="41">
        <f>'jan-mar'!M377</f>
        <v>1600919.198375745</v>
      </c>
      <c r="O377" s="41">
        <f t="shared" si="59"/>
        <v>-989678.91991196701</v>
      </c>
      <c r="Q377" s="4"/>
      <c r="R377" s="4"/>
      <c r="S377" s="4"/>
      <c r="T377" s="4"/>
      <c r="U377" s="4"/>
    </row>
    <row r="378" spans="1:21" s="34" customFormat="1" x14ac:dyDescent="0.3">
      <c r="A378" s="33">
        <v>1851</v>
      </c>
      <c r="B378" s="34" t="s">
        <v>429</v>
      </c>
      <c r="C378" s="36">
        <v>13773</v>
      </c>
      <c r="D378" s="36">
        <v>2160</v>
      </c>
      <c r="E378" s="37">
        <f t="shared" si="51"/>
        <v>6376.3888888888887</v>
      </c>
      <c r="F378" s="38">
        <f t="shared" si="58"/>
        <v>0.80105195034236842</v>
      </c>
      <c r="G378" s="39">
        <f t="shared" si="52"/>
        <v>950.17817465710084</v>
      </c>
      <c r="H378" s="39">
        <f t="shared" si="53"/>
        <v>275.66993058386686</v>
      </c>
      <c r="I378" s="37">
        <f t="shared" si="54"/>
        <v>1225.8481052409677</v>
      </c>
      <c r="J378" s="40">
        <f t="shared" si="60"/>
        <v>-103.24583741739909</v>
      </c>
      <c r="K378" s="37">
        <f t="shared" si="55"/>
        <v>1122.6022678235686</v>
      </c>
      <c r="L378" s="37">
        <f t="shared" si="56"/>
        <v>2647831.9073204901</v>
      </c>
      <c r="M378" s="37">
        <f t="shared" si="57"/>
        <v>2424820.8984989082</v>
      </c>
      <c r="N378" s="41">
        <f>'jan-mar'!M378</f>
        <v>2066585.4050559155</v>
      </c>
      <c r="O378" s="41">
        <f t="shared" si="59"/>
        <v>358235.49344299268</v>
      </c>
      <c r="Q378" s="4"/>
      <c r="R378" s="4"/>
      <c r="S378" s="4"/>
      <c r="T378" s="4"/>
      <c r="U378" s="4"/>
    </row>
    <row r="379" spans="1:21" s="34" customFormat="1" x14ac:dyDescent="0.3">
      <c r="A379" s="33">
        <v>1852</v>
      </c>
      <c r="B379" s="34" t="s">
        <v>430</v>
      </c>
      <c r="C379" s="36">
        <v>7081</v>
      </c>
      <c r="D379" s="36">
        <v>1280</v>
      </c>
      <c r="E379" s="37">
        <f t="shared" si="51"/>
        <v>5532.03125</v>
      </c>
      <c r="F379" s="38">
        <f t="shared" si="58"/>
        <v>0.69497712567208669</v>
      </c>
      <c r="G379" s="39">
        <f t="shared" si="52"/>
        <v>1456.792757990434</v>
      </c>
      <c r="H379" s="39">
        <f t="shared" si="53"/>
        <v>571.19510419497783</v>
      </c>
      <c r="I379" s="37">
        <f t="shared" si="54"/>
        <v>2027.9878621854118</v>
      </c>
      <c r="J379" s="40">
        <f t="shared" si="60"/>
        <v>-103.24583741739909</v>
      </c>
      <c r="K379" s="37">
        <f t="shared" si="55"/>
        <v>1924.7420247680127</v>
      </c>
      <c r="L379" s="37">
        <f t="shared" si="56"/>
        <v>2595824.463597327</v>
      </c>
      <c r="M379" s="37">
        <f t="shared" si="57"/>
        <v>2463669.7917030561</v>
      </c>
      <c r="N379" s="41">
        <f>'jan-mar'!M379</f>
        <v>2236322.8326257276</v>
      </c>
      <c r="O379" s="41">
        <f t="shared" si="59"/>
        <v>227346.95907732844</v>
      </c>
      <c r="Q379" s="4"/>
      <c r="R379" s="4"/>
      <c r="S379" s="4"/>
      <c r="T379" s="4"/>
      <c r="U379" s="4"/>
    </row>
    <row r="380" spans="1:21" s="34" customFormat="1" x14ac:dyDescent="0.3">
      <c r="A380" s="33">
        <v>1853</v>
      </c>
      <c r="B380" s="34" t="s">
        <v>431</v>
      </c>
      <c r="C380" s="36">
        <v>8296</v>
      </c>
      <c r="D380" s="36">
        <v>1385</v>
      </c>
      <c r="E380" s="37">
        <f t="shared" si="51"/>
        <v>5989.8916967509022</v>
      </c>
      <c r="F380" s="38">
        <f t="shared" si="58"/>
        <v>0.75249714370197029</v>
      </c>
      <c r="G380" s="39">
        <f t="shared" si="52"/>
        <v>1182.0764899398928</v>
      </c>
      <c r="H380" s="39">
        <f t="shared" si="53"/>
        <v>410.94394783216217</v>
      </c>
      <c r="I380" s="37">
        <f t="shared" si="54"/>
        <v>1593.0204377720549</v>
      </c>
      <c r="J380" s="40">
        <f t="shared" si="60"/>
        <v>-103.24583741739909</v>
      </c>
      <c r="K380" s="37">
        <f t="shared" si="55"/>
        <v>1489.7746003546558</v>
      </c>
      <c r="L380" s="37">
        <f t="shared" si="56"/>
        <v>2206333.3063142961</v>
      </c>
      <c r="M380" s="37">
        <f t="shared" si="57"/>
        <v>2063337.8214911984</v>
      </c>
      <c r="N380" s="41">
        <f>'jan-mar'!M380</f>
        <v>2186015.5259270575</v>
      </c>
      <c r="O380" s="41">
        <f t="shared" si="59"/>
        <v>-122677.70443585911</v>
      </c>
      <c r="Q380" s="4"/>
      <c r="R380" s="4"/>
      <c r="S380" s="4"/>
      <c r="T380" s="4"/>
      <c r="U380" s="4"/>
    </row>
    <row r="381" spans="1:21" s="34" customFormat="1" x14ac:dyDescent="0.3">
      <c r="A381" s="33">
        <v>1854</v>
      </c>
      <c r="B381" s="34" t="s">
        <v>432</v>
      </c>
      <c r="C381" s="36">
        <v>13865</v>
      </c>
      <c r="D381" s="36">
        <v>2581</v>
      </c>
      <c r="E381" s="37">
        <f t="shared" si="51"/>
        <v>5371.9488570321582</v>
      </c>
      <c r="F381" s="38">
        <f t="shared" si="58"/>
        <v>0.67486632074207109</v>
      </c>
      <c r="G381" s="39">
        <f t="shared" si="52"/>
        <v>1552.8421937711391</v>
      </c>
      <c r="H381" s="39">
        <f t="shared" si="53"/>
        <v>627.22394173372254</v>
      </c>
      <c r="I381" s="37">
        <f t="shared" si="54"/>
        <v>2180.0661355048614</v>
      </c>
      <c r="J381" s="40">
        <f t="shared" si="60"/>
        <v>-103.24583741739909</v>
      </c>
      <c r="K381" s="37">
        <f t="shared" si="55"/>
        <v>2076.8202980874626</v>
      </c>
      <c r="L381" s="37">
        <f t="shared" si="56"/>
        <v>5626750.6957380474</v>
      </c>
      <c r="M381" s="37">
        <f t="shared" si="57"/>
        <v>5360273.1893637413</v>
      </c>
      <c r="N381" s="41">
        <f>'jan-mar'!M381</f>
        <v>4917064.2039117217</v>
      </c>
      <c r="O381" s="41">
        <f t="shared" si="59"/>
        <v>443208.98545201961</v>
      </c>
      <c r="Q381" s="4"/>
      <c r="R381" s="4"/>
      <c r="S381" s="4"/>
      <c r="T381" s="4"/>
      <c r="U381" s="4"/>
    </row>
    <row r="382" spans="1:21" s="34" customFormat="1" x14ac:dyDescent="0.3">
      <c r="A382" s="33">
        <v>1856</v>
      </c>
      <c r="B382" s="34" t="s">
        <v>433</v>
      </c>
      <c r="C382" s="36">
        <v>3277</v>
      </c>
      <c r="D382" s="36">
        <v>545</v>
      </c>
      <c r="E382" s="37">
        <f t="shared" si="51"/>
        <v>6012.8440366972482</v>
      </c>
      <c r="F382" s="38">
        <f t="shared" si="58"/>
        <v>0.75538059654641332</v>
      </c>
      <c r="G382" s="39">
        <f t="shared" si="52"/>
        <v>1168.3050859720852</v>
      </c>
      <c r="H382" s="39">
        <f t="shared" si="53"/>
        <v>402.91062885094107</v>
      </c>
      <c r="I382" s="37">
        <f t="shared" si="54"/>
        <v>1571.2157148230262</v>
      </c>
      <c r="J382" s="40">
        <f t="shared" si="60"/>
        <v>-103.24583741739909</v>
      </c>
      <c r="K382" s="37">
        <f t="shared" si="55"/>
        <v>1467.9698774056271</v>
      </c>
      <c r="L382" s="37">
        <f t="shared" si="56"/>
        <v>856312.56457854935</v>
      </c>
      <c r="M382" s="37">
        <f t="shared" si="57"/>
        <v>800043.58318606683</v>
      </c>
      <c r="N382" s="41">
        <f>'jan-mar'!M382</f>
        <v>837623.97951642307</v>
      </c>
      <c r="O382" s="41">
        <f t="shared" si="59"/>
        <v>-37580.396330356249</v>
      </c>
      <c r="Q382" s="4"/>
      <c r="R382" s="4"/>
      <c r="S382" s="4"/>
      <c r="T382" s="4"/>
      <c r="U382" s="4"/>
    </row>
    <row r="383" spans="1:21" s="34" customFormat="1" x14ac:dyDescent="0.3">
      <c r="A383" s="33">
        <v>1857</v>
      </c>
      <c r="B383" s="34" t="s">
        <v>434</v>
      </c>
      <c r="C383" s="36">
        <v>5458</v>
      </c>
      <c r="D383" s="36">
        <v>780</v>
      </c>
      <c r="E383" s="37">
        <f t="shared" si="51"/>
        <v>6997.4358974358975</v>
      </c>
      <c r="F383" s="38">
        <f t="shared" si="58"/>
        <v>0.87907274332094165</v>
      </c>
      <c r="G383" s="39">
        <f t="shared" si="52"/>
        <v>577.54996952889553</v>
      </c>
      <c r="H383" s="39">
        <f t="shared" si="53"/>
        <v>58.303477592413806</v>
      </c>
      <c r="I383" s="37">
        <f t="shared" si="54"/>
        <v>635.85344712130939</v>
      </c>
      <c r="J383" s="40">
        <f t="shared" si="60"/>
        <v>-103.24583741739909</v>
      </c>
      <c r="K383" s="37">
        <f t="shared" si="55"/>
        <v>532.60760970391027</v>
      </c>
      <c r="L383" s="37">
        <f t="shared" si="56"/>
        <v>495965.68875462131</v>
      </c>
      <c r="M383" s="37">
        <f t="shared" si="57"/>
        <v>415433.93556905002</v>
      </c>
      <c r="N383" s="41">
        <f>'jan-mar'!M383</f>
        <v>642110.007381303</v>
      </c>
      <c r="O383" s="41">
        <f t="shared" si="59"/>
        <v>-226676.07181225298</v>
      </c>
      <c r="Q383" s="4"/>
      <c r="R383" s="4"/>
      <c r="S383" s="4"/>
      <c r="T383" s="4"/>
      <c r="U383" s="4"/>
    </row>
    <row r="384" spans="1:21" s="34" customFormat="1" x14ac:dyDescent="0.3">
      <c r="A384" s="33">
        <v>1859</v>
      </c>
      <c r="B384" s="34" t="s">
        <v>435</v>
      </c>
      <c r="C384" s="36">
        <v>7500</v>
      </c>
      <c r="D384" s="36">
        <v>1358</v>
      </c>
      <c r="E384" s="37">
        <f t="shared" si="51"/>
        <v>5522.8276877761418</v>
      </c>
      <c r="F384" s="38">
        <f t="shared" si="58"/>
        <v>0.69382090204802793</v>
      </c>
      <c r="G384" s="39">
        <f t="shared" si="52"/>
        <v>1462.3148953247489</v>
      </c>
      <c r="H384" s="39">
        <f t="shared" si="53"/>
        <v>574.41635097332824</v>
      </c>
      <c r="I384" s="37">
        <f t="shared" si="54"/>
        <v>2036.7312462980772</v>
      </c>
      <c r="J384" s="40">
        <f t="shared" si="60"/>
        <v>-103.24583741739909</v>
      </c>
      <c r="K384" s="37">
        <f t="shared" si="55"/>
        <v>1933.4854088806781</v>
      </c>
      <c r="L384" s="37">
        <f t="shared" si="56"/>
        <v>2765881.0324727888</v>
      </c>
      <c r="M384" s="37">
        <f t="shared" si="57"/>
        <v>2625673.1852599606</v>
      </c>
      <c r="N384" s="41">
        <f>'jan-mar'!M384</f>
        <v>2518748.8333638581</v>
      </c>
      <c r="O384" s="41">
        <f t="shared" si="59"/>
        <v>106924.35189610254</v>
      </c>
      <c r="Q384" s="4"/>
      <c r="R384" s="4"/>
      <c r="S384" s="4"/>
      <c r="T384" s="4"/>
      <c r="U384" s="4"/>
    </row>
    <row r="385" spans="1:21" s="34" customFormat="1" x14ac:dyDescent="0.3">
      <c r="A385" s="33">
        <v>1860</v>
      </c>
      <c r="B385" s="34" t="s">
        <v>436</v>
      </c>
      <c r="C385" s="36">
        <v>64946</v>
      </c>
      <c r="D385" s="36">
        <v>11140</v>
      </c>
      <c r="E385" s="37">
        <f t="shared" si="51"/>
        <v>5829.9820466786359</v>
      </c>
      <c r="F385" s="38">
        <f t="shared" si="58"/>
        <v>0.73240804008845528</v>
      </c>
      <c r="G385" s="39">
        <f t="shared" si="52"/>
        <v>1278.0222799832525</v>
      </c>
      <c r="H385" s="39">
        <f t="shared" si="53"/>
        <v>466.9123253574553</v>
      </c>
      <c r="I385" s="37">
        <f t="shared" si="54"/>
        <v>1744.9346053407078</v>
      </c>
      <c r="J385" s="40">
        <f t="shared" si="60"/>
        <v>-103.24583741739909</v>
      </c>
      <c r="K385" s="37">
        <f t="shared" si="55"/>
        <v>1641.6887679233087</v>
      </c>
      <c r="L385" s="37">
        <f t="shared" si="56"/>
        <v>19438571.503495485</v>
      </c>
      <c r="M385" s="37">
        <f t="shared" si="57"/>
        <v>18288412.874665659</v>
      </c>
      <c r="N385" s="41">
        <f>'jan-mar'!M385</f>
        <v>16926155.746445794</v>
      </c>
      <c r="O385" s="41">
        <f t="shared" si="59"/>
        <v>1362257.1282198653</v>
      </c>
      <c r="Q385" s="4"/>
      <c r="R385" s="4"/>
      <c r="S385" s="4"/>
      <c r="T385" s="4"/>
      <c r="U385" s="4"/>
    </row>
    <row r="386" spans="1:21" s="34" customFormat="1" x14ac:dyDescent="0.3">
      <c r="A386" s="33">
        <v>1865</v>
      </c>
      <c r="B386" s="34" t="s">
        <v>437</v>
      </c>
      <c r="C386" s="36">
        <v>56166</v>
      </c>
      <c r="D386" s="36">
        <v>9285</v>
      </c>
      <c r="E386" s="37">
        <f t="shared" si="51"/>
        <v>6049.1114701130855</v>
      </c>
      <c r="F386" s="38">
        <f t="shared" si="58"/>
        <v>0.75993679579616302</v>
      </c>
      <c r="G386" s="39">
        <f t="shared" si="52"/>
        <v>1146.5446259225828</v>
      </c>
      <c r="H386" s="39">
        <f t="shared" si="53"/>
        <v>390.217027155398</v>
      </c>
      <c r="I386" s="37">
        <f t="shared" si="54"/>
        <v>1536.7616530779808</v>
      </c>
      <c r="J386" s="40">
        <f t="shared" si="60"/>
        <v>-103.24583741739909</v>
      </c>
      <c r="K386" s="37">
        <f t="shared" si="55"/>
        <v>1433.5158156605817</v>
      </c>
      <c r="L386" s="37">
        <f t="shared" si="56"/>
        <v>14268831.948829051</v>
      </c>
      <c r="M386" s="37">
        <f t="shared" si="57"/>
        <v>13310194.348408502</v>
      </c>
      <c r="N386" s="41">
        <f>'jan-mar'!M386</f>
        <v>12493018.164788969</v>
      </c>
      <c r="O386" s="41">
        <f t="shared" si="59"/>
        <v>817176.18361953273</v>
      </c>
      <c r="Q386" s="4"/>
      <c r="R386" s="4"/>
      <c r="S386" s="4"/>
      <c r="T386" s="4"/>
      <c r="U386" s="4"/>
    </row>
    <row r="387" spans="1:21" s="34" customFormat="1" x14ac:dyDescent="0.3">
      <c r="A387" s="33">
        <v>1866</v>
      </c>
      <c r="B387" s="34" t="s">
        <v>438</v>
      </c>
      <c r="C387" s="36">
        <v>50898</v>
      </c>
      <c r="D387" s="36">
        <v>8057</v>
      </c>
      <c r="E387" s="37">
        <f t="shared" si="51"/>
        <v>6317.2396673699886</v>
      </c>
      <c r="F387" s="38">
        <f t="shared" si="58"/>
        <v>0.79362116152371398</v>
      </c>
      <c r="G387" s="39">
        <f t="shared" si="52"/>
        <v>985.66770756844085</v>
      </c>
      <c r="H387" s="39">
        <f t="shared" si="53"/>
        <v>296.37215811548185</v>
      </c>
      <c r="I387" s="37">
        <f t="shared" si="54"/>
        <v>1282.0398656839227</v>
      </c>
      <c r="J387" s="40">
        <f t="shared" si="60"/>
        <v>-103.24583741739909</v>
      </c>
      <c r="K387" s="37">
        <f t="shared" si="55"/>
        <v>1178.7940282665236</v>
      </c>
      <c r="L387" s="37">
        <f t="shared" si="56"/>
        <v>10329395.197815366</v>
      </c>
      <c r="M387" s="37">
        <f t="shared" si="57"/>
        <v>9497543.4857433811</v>
      </c>
      <c r="N387" s="41">
        <f>'jan-mar'!M387</f>
        <v>8902812.6659886632</v>
      </c>
      <c r="O387" s="41">
        <f t="shared" si="59"/>
        <v>594730.81975471787</v>
      </c>
      <c r="Q387" s="4"/>
      <c r="R387" s="4"/>
      <c r="S387" s="4"/>
      <c r="T387" s="4"/>
      <c r="U387" s="4"/>
    </row>
    <row r="388" spans="1:21" s="34" customFormat="1" x14ac:dyDescent="0.3">
      <c r="A388" s="33">
        <v>1867</v>
      </c>
      <c r="B388" s="34" t="s">
        <v>194</v>
      </c>
      <c r="C388" s="36">
        <v>13593</v>
      </c>
      <c r="D388" s="36">
        <v>2642</v>
      </c>
      <c r="E388" s="37">
        <f t="shared" si="51"/>
        <v>5144.9659348978048</v>
      </c>
      <c r="F388" s="38">
        <f t="shared" si="58"/>
        <v>0.64635094697197826</v>
      </c>
      <c r="G388" s="39">
        <f t="shared" si="52"/>
        <v>1689.0319470517511</v>
      </c>
      <c r="H388" s="39">
        <f t="shared" si="53"/>
        <v>706.66796448074615</v>
      </c>
      <c r="I388" s="37">
        <f t="shared" si="54"/>
        <v>2395.699911532497</v>
      </c>
      <c r="J388" s="40">
        <f t="shared" si="60"/>
        <v>-103.24583741739909</v>
      </c>
      <c r="K388" s="37">
        <f t="shared" si="55"/>
        <v>2292.4540741150981</v>
      </c>
      <c r="L388" s="37">
        <f t="shared" si="56"/>
        <v>6329439.1662688572</v>
      </c>
      <c r="M388" s="37">
        <f t="shared" si="57"/>
        <v>6056663.6638120897</v>
      </c>
      <c r="N388" s="41">
        <f>'jan-mar'!M388</f>
        <v>5650253.7685915409</v>
      </c>
      <c r="O388" s="41">
        <f t="shared" si="59"/>
        <v>406409.89522054885</v>
      </c>
      <c r="Q388" s="4"/>
      <c r="R388" s="4"/>
      <c r="S388" s="4"/>
      <c r="T388" s="4"/>
      <c r="U388" s="4"/>
    </row>
    <row r="389" spans="1:21" s="34" customFormat="1" x14ac:dyDescent="0.3">
      <c r="A389" s="33">
        <v>1868</v>
      </c>
      <c r="B389" s="34" t="s">
        <v>439</v>
      </c>
      <c r="C389" s="36">
        <v>28769</v>
      </c>
      <c r="D389" s="36">
        <v>4563</v>
      </c>
      <c r="E389" s="37">
        <f t="shared" si="51"/>
        <v>6304.8433048433044</v>
      </c>
      <c r="F389" s="38">
        <f t="shared" si="58"/>
        <v>0.79206383330045349</v>
      </c>
      <c r="G389" s="39">
        <f t="shared" si="52"/>
        <v>993.10552508445141</v>
      </c>
      <c r="H389" s="39">
        <f t="shared" si="53"/>
        <v>300.71088499982136</v>
      </c>
      <c r="I389" s="37">
        <f t="shared" si="54"/>
        <v>1293.8164100842728</v>
      </c>
      <c r="J389" s="40">
        <f t="shared" si="60"/>
        <v>-103.24583741739909</v>
      </c>
      <c r="K389" s="37">
        <f t="shared" si="55"/>
        <v>1190.5705726668737</v>
      </c>
      <c r="L389" s="37">
        <f t="shared" si="56"/>
        <v>5903684.2792145368</v>
      </c>
      <c r="M389" s="37">
        <f t="shared" si="57"/>
        <v>5432573.5230789445</v>
      </c>
      <c r="N389" s="41">
        <f>'jan-mar'!M389</f>
        <v>4743821.0431806212</v>
      </c>
      <c r="O389" s="41">
        <f t="shared" si="59"/>
        <v>688752.4798983233</v>
      </c>
      <c r="Q389" s="4"/>
      <c r="R389" s="4"/>
      <c r="S389" s="4"/>
      <c r="T389" s="4"/>
      <c r="U389" s="4"/>
    </row>
    <row r="390" spans="1:21" s="34" customFormat="1" x14ac:dyDescent="0.3">
      <c r="A390" s="33">
        <v>1870</v>
      </c>
      <c r="B390" s="34" t="s">
        <v>440</v>
      </c>
      <c r="C390" s="36">
        <v>64618</v>
      </c>
      <c r="D390" s="36">
        <v>10166</v>
      </c>
      <c r="E390" s="37">
        <f t="shared" si="51"/>
        <v>6356.285658075939</v>
      </c>
      <c r="F390" s="38">
        <f t="shared" si="58"/>
        <v>0.79852642491857284</v>
      </c>
      <c r="G390" s="39">
        <f t="shared" si="52"/>
        <v>962.24011314487063</v>
      </c>
      <c r="H390" s="39">
        <f t="shared" si="53"/>
        <v>282.70606136839928</v>
      </c>
      <c r="I390" s="37">
        <f t="shared" si="54"/>
        <v>1244.9461745132699</v>
      </c>
      <c r="J390" s="40">
        <f t="shared" si="60"/>
        <v>-103.24583741739909</v>
      </c>
      <c r="K390" s="37">
        <f t="shared" si="55"/>
        <v>1141.7003370958707</v>
      </c>
      <c r="L390" s="37">
        <f t="shared" si="56"/>
        <v>12656122.810101902</v>
      </c>
      <c r="M390" s="37">
        <f t="shared" si="57"/>
        <v>11606525.626916623</v>
      </c>
      <c r="N390" s="41">
        <f>'jan-mar'!M390</f>
        <v>10365638.762869647</v>
      </c>
      <c r="O390" s="41">
        <f t="shared" si="59"/>
        <v>1240886.864046976</v>
      </c>
      <c r="Q390" s="4"/>
      <c r="R390" s="4"/>
      <c r="S390" s="4"/>
      <c r="T390" s="4"/>
      <c r="U390" s="4"/>
    </row>
    <row r="391" spans="1:21" s="34" customFormat="1" x14ac:dyDescent="0.3">
      <c r="A391" s="33">
        <v>1871</v>
      </c>
      <c r="B391" s="34" t="s">
        <v>441</v>
      </c>
      <c r="C391" s="36">
        <v>31500</v>
      </c>
      <c r="D391" s="36">
        <v>4991</v>
      </c>
      <c r="E391" s="37">
        <f t="shared" si="51"/>
        <v>6311.3604488078545</v>
      </c>
      <c r="F391" s="38">
        <f t="shared" si="58"/>
        <v>0.79288256800663837</v>
      </c>
      <c r="G391" s="39">
        <f t="shared" si="52"/>
        <v>989.19523870572129</v>
      </c>
      <c r="H391" s="39">
        <f t="shared" si="53"/>
        <v>298.42988461222882</v>
      </c>
      <c r="I391" s="37">
        <f t="shared" si="54"/>
        <v>1287.6251233179501</v>
      </c>
      <c r="J391" s="40">
        <f t="shared" si="60"/>
        <v>-103.24583741739909</v>
      </c>
      <c r="K391" s="37">
        <f t="shared" si="55"/>
        <v>1184.3792859005509</v>
      </c>
      <c r="L391" s="37">
        <f t="shared" si="56"/>
        <v>6426536.9904798884</v>
      </c>
      <c r="M391" s="37">
        <f t="shared" si="57"/>
        <v>5911237.0159296496</v>
      </c>
      <c r="N391" s="41">
        <f>'jan-mar'!M391</f>
        <v>5702156.0215898501</v>
      </c>
      <c r="O391" s="41">
        <f t="shared" si="59"/>
        <v>209080.99433979951</v>
      </c>
      <c r="Q391" s="4"/>
      <c r="R391" s="4"/>
      <c r="S391" s="4"/>
      <c r="T391" s="4"/>
      <c r="U391" s="4"/>
    </row>
    <row r="392" spans="1:21" s="34" customFormat="1" x14ac:dyDescent="0.3">
      <c r="A392" s="33">
        <v>1874</v>
      </c>
      <c r="B392" s="34" t="s">
        <v>442</v>
      </c>
      <c r="C392" s="36">
        <v>7473</v>
      </c>
      <c r="D392" s="36">
        <v>1070</v>
      </c>
      <c r="E392" s="37">
        <f t="shared" ref="E392:E435" si="61">(C392*1000)/D392</f>
        <v>6984.1121495327106</v>
      </c>
      <c r="F392" s="38">
        <f t="shared" si="58"/>
        <v>0.87739890967784062</v>
      </c>
      <c r="G392" s="39">
        <f t="shared" ref="G392:G435" si="62">(E$437-E392)*0.6</f>
        <v>585.54421827080762</v>
      </c>
      <c r="H392" s="39">
        <f t="shared" ref="H392:H435" si="63">IF(E392&gt;=E$437*0.9,0,IF(E392&lt;0.9*E$437,(E$437*0.9-E392)*0.35))</f>
        <v>62.966789358529191</v>
      </c>
      <c r="I392" s="37">
        <f t="shared" ref="I392:I435" si="64">G392+H392</f>
        <v>648.51100762933686</v>
      </c>
      <c r="J392" s="40">
        <f t="shared" si="60"/>
        <v>-103.24583741739909</v>
      </c>
      <c r="K392" s="37">
        <f t="shared" ref="K392:K435" si="65">I392+J392</f>
        <v>545.26517021193774</v>
      </c>
      <c r="L392" s="37">
        <f t="shared" ref="L392:L435" si="66">(I392*D392)</f>
        <v>693906.77816339047</v>
      </c>
      <c r="M392" s="37">
        <f t="shared" ref="M392:M435" si="67">(K392*D392)</f>
        <v>583433.73212677334</v>
      </c>
      <c r="N392" s="41">
        <f>'jan-mar'!M392</f>
        <v>686787.44602306897</v>
      </c>
      <c r="O392" s="41">
        <f t="shared" si="59"/>
        <v>-103353.71389629564</v>
      </c>
      <c r="Q392" s="4"/>
      <c r="R392" s="4"/>
      <c r="S392" s="4"/>
      <c r="T392" s="4"/>
      <c r="U392" s="4"/>
    </row>
    <row r="393" spans="1:21" s="34" customFormat="1" x14ac:dyDescent="0.3">
      <c r="A393" s="33">
        <v>1902</v>
      </c>
      <c r="B393" s="34" t="s">
        <v>443</v>
      </c>
      <c r="C393" s="36">
        <v>556778</v>
      </c>
      <c r="D393" s="36">
        <v>72681</v>
      </c>
      <c r="E393" s="37">
        <f t="shared" si="61"/>
        <v>7660.5715386414604</v>
      </c>
      <c r="F393" s="38">
        <f t="shared" ref="F393:F435" si="68">IF(ISNUMBER(C393),E393/E$437,"")</f>
        <v>0.96238104022467996</v>
      </c>
      <c r="G393" s="39">
        <f t="shared" si="62"/>
        <v>179.66858480555783</v>
      </c>
      <c r="H393" s="39">
        <f t="shared" si="63"/>
        <v>0</v>
      </c>
      <c r="I393" s="37">
        <f t="shared" si="64"/>
        <v>179.66858480555783</v>
      </c>
      <c r="J393" s="40">
        <f t="shared" si="60"/>
        <v>-103.24583741739909</v>
      </c>
      <c r="K393" s="37">
        <f t="shared" si="65"/>
        <v>76.42274738815874</v>
      </c>
      <c r="L393" s="37">
        <f t="shared" si="66"/>
        <v>13058492.412252748</v>
      </c>
      <c r="M393" s="37">
        <f t="shared" si="67"/>
        <v>5554481.7029187651</v>
      </c>
      <c r="N393" s="41">
        <f>'jan-mar'!M393</f>
        <v>51772.158766901761</v>
      </c>
      <c r="O393" s="41">
        <f t="shared" ref="O393:O437" si="69">M393-N393</f>
        <v>5502709.5441518631</v>
      </c>
      <c r="Q393" s="4"/>
      <c r="R393" s="4"/>
      <c r="S393" s="4"/>
      <c r="T393" s="4"/>
      <c r="U393" s="4"/>
    </row>
    <row r="394" spans="1:21" s="34" customFormat="1" x14ac:dyDescent="0.3">
      <c r="A394" s="33">
        <v>1903</v>
      </c>
      <c r="B394" s="34" t="s">
        <v>444</v>
      </c>
      <c r="C394" s="36">
        <v>170524</v>
      </c>
      <c r="D394" s="36">
        <v>24676</v>
      </c>
      <c r="E394" s="37">
        <f t="shared" si="61"/>
        <v>6910.5203436537522</v>
      </c>
      <c r="F394" s="38">
        <f t="shared" si="68"/>
        <v>0.86815373021093567</v>
      </c>
      <c r="G394" s="39">
        <f t="shared" si="62"/>
        <v>629.69930179818277</v>
      </c>
      <c r="H394" s="39">
        <f t="shared" si="63"/>
        <v>88.723921416164643</v>
      </c>
      <c r="I394" s="37">
        <f t="shared" si="64"/>
        <v>718.42322321434744</v>
      </c>
      <c r="J394" s="40">
        <f t="shared" ref="J394:J435" si="70">I$439</f>
        <v>-103.24583741739909</v>
      </c>
      <c r="K394" s="37">
        <f t="shared" si="65"/>
        <v>615.17738579694833</v>
      </c>
      <c r="L394" s="37">
        <f t="shared" si="66"/>
        <v>17727811.456037238</v>
      </c>
      <c r="M394" s="37">
        <f t="shared" si="67"/>
        <v>15180117.171925496</v>
      </c>
      <c r="N394" s="41">
        <f>'jan-mar'!M394</f>
        <v>13279940.951462865</v>
      </c>
      <c r="O394" s="41">
        <f t="shared" si="69"/>
        <v>1900176.2204626314</v>
      </c>
      <c r="Q394" s="4"/>
      <c r="R394" s="4"/>
      <c r="S394" s="4"/>
      <c r="T394" s="4"/>
      <c r="U394" s="4"/>
    </row>
    <row r="395" spans="1:21" s="34" customFormat="1" x14ac:dyDescent="0.3">
      <c r="A395" s="33">
        <v>1911</v>
      </c>
      <c r="B395" s="34" t="s">
        <v>445</v>
      </c>
      <c r="C395" s="36">
        <v>16829</v>
      </c>
      <c r="D395" s="36">
        <v>3076</v>
      </c>
      <c r="E395" s="37">
        <f t="shared" si="61"/>
        <v>5471.0663198959692</v>
      </c>
      <c r="F395" s="38">
        <f t="shared" si="68"/>
        <v>0.68731823330944875</v>
      </c>
      <c r="G395" s="39">
        <f t="shared" si="62"/>
        <v>1493.3717160528524</v>
      </c>
      <c r="H395" s="39">
        <f t="shared" si="63"/>
        <v>592.53282973138869</v>
      </c>
      <c r="I395" s="37">
        <f t="shared" si="64"/>
        <v>2085.9045457842412</v>
      </c>
      <c r="J395" s="40">
        <f t="shared" si="70"/>
        <v>-103.24583741739909</v>
      </c>
      <c r="K395" s="37">
        <f t="shared" si="65"/>
        <v>1982.6587083668421</v>
      </c>
      <c r="L395" s="37">
        <f t="shared" si="66"/>
        <v>6416242.382832326</v>
      </c>
      <c r="M395" s="37">
        <f t="shared" si="67"/>
        <v>6098658.1869364064</v>
      </c>
      <c r="N395" s="41">
        <f>'jan-mar'!M395</f>
        <v>5557836.9009037027</v>
      </c>
      <c r="O395" s="41">
        <f t="shared" si="69"/>
        <v>540821.28603270371</v>
      </c>
      <c r="Q395" s="4"/>
      <c r="R395" s="4"/>
      <c r="S395" s="4"/>
      <c r="T395" s="4"/>
      <c r="U395" s="4"/>
    </row>
    <row r="396" spans="1:21" s="34" customFormat="1" x14ac:dyDescent="0.3">
      <c r="A396" s="33">
        <v>1913</v>
      </c>
      <c r="B396" s="34" t="s">
        <v>446</v>
      </c>
      <c r="C396" s="36">
        <v>18425</v>
      </c>
      <c r="D396" s="36">
        <v>2988</v>
      </c>
      <c r="E396" s="37">
        <f t="shared" si="61"/>
        <v>6166.3319946452475</v>
      </c>
      <c r="F396" s="38">
        <f t="shared" si="68"/>
        <v>0.77466295686207109</v>
      </c>
      <c r="G396" s="39">
        <f t="shared" si="62"/>
        <v>1076.2123112032855</v>
      </c>
      <c r="H396" s="39">
        <f t="shared" si="63"/>
        <v>349.18984356914126</v>
      </c>
      <c r="I396" s="37">
        <f t="shared" si="64"/>
        <v>1425.4021547724267</v>
      </c>
      <c r="J396" s="40">
        <f t="shared" si="70"/>
        <v>-103.24583741739909</v>
      </c>
      <c r="K396" s="37">
        <f t="shared" si="65"/>
        <v>1322.1563173550276</v>
      </c>
      <c r="L396" s="37">
        <f t="shared" si="66"/>
        <v>4259101.6384600112</v>
      </c>
      <c r="M396" s="37">
        <f t="shared" si="67"/>
        <v>3950603.0762568223</v>
      </c>
      <c r="N396" s="41">
        <f>'jan-mar'!M396</f>
        <v>3741880.6436606837</v>
      </c>
      <c r="O396" s="41">
        <f t="shared" si="69"/>
        <v>208722.43259613868</v>
      </c>
      <c r="Q396" s="4"/>
      <c r="R396" s="4"/>
      <c r="S396" s="4"/>
      <c r="T396" s="4"/>
      <c r="U396" s="4"/>
    </row>
    <row r="397" spans="1:21" s="34" customFormat="1" x14ac:dyDescent="0.3">
      <c r="A397" s="33">
        <v>1917</v>
      </c>
      <c r="B397" s="34" t="s">
        <v>447</v>
      </c>
      <c r="C397" s="36">
        <v>8132</v>
      </c>
      <c r="D397" s="36">
        <v>1410</v>
      </c>
      <c r="E397" s="37">
        <f t="shared" si="61"/>
        <v>5767.3758865248228</v>
      </c>
      <c r="F397" s="38">
        <f t="shared" si="68"/>
        <v>0.72454296354300673</v>
      </c>
      <c r="G397" s="39">
        <f t="shared" si="62"/>
        <v>1315.5859760755404</v>
      </c>
      <c r="H397" s="39">
        <f t="shared" si="63"/>
        <v>488.82448141128992</v>
      </c>
      <c r="I397" s="37">
        <f t="shared" si="64"/>
        <v>1804.4104574868304</v>
      </c>
      <c r="J397" s="40">
        <f t="shared" si="70"/>
        <v>-103.24583741739909</v>
      </c>
      <c r="K397" s="37">
        <f t="shared" si="65"/>
        <v>1701.1646200694313</v>
      </c>
      <c r="L397" s="37">
        <f t="shared" si="66"/>
        <v>2544218.7450564308</v>
      </c>
      <c r="M397" s="37">
        <f t="shared" si="67"/>
        <v>2398642.114297898</v>
      </c>
      <c r="N397" s="41">
        <f>'jan-mar'!M397</f>
        <v>2289666.1671892786</v>
      </c>
      <c r="O397" s="41">
        <f t="shared" si="69"/>
        <v>108975.94710861938</v>
      </c>
      <c r="Q397" s="4"/>
      <c r="R397" s="4"/>
      <c r="S397" s="4"/>
      <c r="T397" s="4"/>
      <c r="U397" s="4"/>
    </row>
    <row r="398" spans="1:21" s="34" customFormat="1" x14ac:dyDescent="0.3">
      <c r="A398" s="33">
        <v>1919</v>
      </c>
      <c r="B398" s="34" t="s">
        <v>448</v>
      </c>
      <c r="C398" s="36">
        <v>6019</v>
      </c>
      <c r="D398" s="36">
        <v>1137</v>
      </c>
      <c r="E398" s="37">
        <f t="shared" si="61"/>
        <v>5293.7554969217235</v>
      </c>
      <c r="F398" s="38">
        <f t="shared" si="68"/>
        <v>0.66504305796563756</v>
      </c>
      <c r="G398" s="39">
        <f t="shared" si="62"/>
        <v>1599.7582098373998</v>
      </c>
      <c r="H398" s="39">
        <f t="shared" si="63"/>
        <v>654.59161777237466</v>
      </c>
      <c r="I398" s="37">
        <f t="shared" si="64"/>
        <v>2254.3498276097744</v>
      </c>
      <c r="J398" s="40">
        <f t="shared" si="70"/>
        <v>-103.24583741739909</v>
      </c>
      <c r="K398" s="37">
        <f t="shared" si="65"/>
        <v>2151.1039901923755</v>
      </c>
      <c r="L398" s="37">
        <f t="shared" si="66"/>
        <v>2563195.7539923135</v>
      </c>
      <c r="M398" s="37">
        <f t="shared" si="67"/>
        <v>2445805.2368487311</v>
      </c>
      <c r="N398" s="41">
        <f>'jan-mar'!M398</f>
        <v>2302475.1646058219</v>
      </c>
      <c r="O398" s="41">
        <f t="shared" si="69"/>
        <v>143330.07224290911</v>
      </c>
      <c r="Q398" s="4"/>
      <c r="R398" s="4"/>
      <c r="S398" s="4"/>
      <c r="T398" s="4"/>
      <c r="U398" s="4"/>
    </row>
    <row r="399" spans="1:21" s="34" customFormat="1" x14ac:dyDescent="0.3">
      <c r="A399" s="33">
        <v>1920</v>
      </c>
      <c r="B399" s="34" t="s">
        <v>449</v>
      </c>
      <c r="C399" s="36">
        <v>4788</v>
      </c>
      <c r="D399" s="36">
        <v>1008</v>
      </c>
      <c r="E399" s="37">
        <f t="shared" si="61"/>
        <v>4750</v>
      </c>
      <c r="F399" s="38">
        <f t="shared" si="68"/>
        <v>0.5967322304881072</v>
      </c>
      <c r="G399" s="39">
        <f t="shared" si="62"/>
        <v>1926.011507990434</v>
      </c>
      <c r="H399" s="39">
        <f t="shared" si="63"/>
        <v>844.90604169497783</v>
      </c>
      <c r="I399" s="37">
        <f t="shared" si="64"/>
        <v>2770.9175496854118</v>
      </c>
      <c r="J399" s="40">
        <f t="shared" si="70"/>
        <v>-103.24583741739909</v>
      </c>
      <c r="K399" s="37">
        <f t="shared" si="65"/>
        <v>2667.6717122680129</v>
      </c>
      <c r="L399" s="37">
        <f t="shared" si="66"/>
        <v>2793084.8900828953</v>
      </c>
      <c r="M399" s="37">
        <f t="shared" si="67"/>
        <v>2689013.0859661568</v>
      </c>
      <c r="N399" s="41">
        <f>'jan-mar'!M399</f>
        <v>2537289.8556927601</v>
      </c>
      <c r="O399" s="41">
        <f t="shared" si="69"/>
        <v>151723.23027339671</v>
      </c>
      <c r="Q399" s="4"/>
      <c r="R399" s="4"/>
      <c r="S399" s="4"/>
      <c r="T399" s="4"/>
      <c r="U399" s="4"/>
    </row>
    <row r="400" spans="1:21" s="34" customFormat="1" x14ac:dyDescent="0.3">
      <c r="A400" s="33">
        <v>1922</v>
      </c>
      <c r="B400" s="34" t="s">
        <v>450</v>
      </c>
      <c r="C400" s="36">
        <v>37259</v>
      </c>
      <c r="D400" s="36">
        <v>4078</v>
      </c>
      <c r="E400" s="37">
        <f t="shared" si="61"/>
        <v>9136.5865620402164</v>
      </c>
      <c r="F400" s="38">
        <f t="shared" si="68"/>
        <v>1.1478096164660896</v>
      </c>
      <c r="G400" s="39">
        <f t="shared" si="62"/>
        <v>-705.9404292336958</v>
      </c>
      <c r="H400" s="39">
        <f t="shared" si="63"/>
        <v>0</v>
      </c>
      <c r="I400" s="37">
        <f t="shared" si="64"/>
        <v>-705.9404292336958</v>
      </c>
      <c r="J400" s="40">
        <f t="shared" si="70"/>
        <v>-103.24583741739909</v>
      </c>
      <c r="K400" s="37">
        <f t="shared" si="65"/>
        <v>-809.18626665109491</v>
      </c>
      <c r="L400" s="37">
        <f t="shared" si="66"/>
        <v>-2878825.0704150116</v>
      </c>
      <c r="M400" s="37">
        <f t="shared" si="67"/>
        <v>-3299861.5954031651</v>
      </c>
      <c r="N400" s="41">
        <f>'jan-mar'!M400</f>
        <v>647911.56235400517</v>
      </c>
      <c r="O400" s="41">
        <f t="shared" si="69"/>
        <v>-3947773.1577571705</v>
      </c>
      <c r="Q400" s="4"/>
      <c r="R400" s="4"/>
      <c r="S400" s="4"/>
      <c r="T400" s="4"/>
      <c r="U400" s="4"/>
    </row>
    <row r="401" spans="1:21" s="34" customFormat="1" x14ac:dyDescent="0.3">
      <c r="A401" s="33">
        <v>1923</v>
      </c>
      <c r="B401" s="34" t="s">
        <v>451</v>
      </c>
      <c r="C401" s="36">
        <v>12327</v>
      </c>
      <c r="D401" s="36">
        <v>2219</v>
      </c>
      <c r="E401" s="37">
        <f t="shared" si="61"/>
        <v>5555.2050473186118</v>
      </c>
      <c r="F401" s="38">
        <f t="shared" si="68"/>
        <v>0.69788839972741601</v>
      </c>
      <c r="G401" s="39">
        <f t="shared" si="62"/>
        <v>1442.8884795992669</v>
      </c>
      <c r="H401" s="39">
        <f t="shared" si="63"/>
        <v>563.08427513346373</v>
      </c>
      <c r="I401" s="37">
        <f t="shared" si="64"/>
        <v>2005.9727547327307</v>
      </c>
      <c r="J401" s="40">
        <f t="shared" si="70"/>
        <v>-103.24583741739909</v>
      </c>
      <c r="K401" s="37">
        <f t="shared" si="65"/>
        <v>1902.7269173153315</v>
      </c>
      <c r="L401" s="37">
        <f t="shared" si="66"/>
        <v>4451253.5427519297</v>
      </c>
      <c r="M401" s="37">
        <f t="shared" si="67"/>
        <v>4222151.0295227207</v>
      </c>
      <c r="N401" s="41">
        <f>'jan-mar'!M401</f>
        <v>3861258.9184347587</v>
      </c>
      <c r="O401" s="41">
        <f t="shared" si="69"/>
        <v>360892.11108796205</v>
      </c>
      <c r="Q401" s="4"/>
      <c r="R401" s="4"/>
      <c r="S401" s="4"/>
      <c r="T401" s="4"/>
      <c r="U401" s="4"/>
    </row>
    <row r="402" spans="1:21" s="34" customFormat="1" x14ac:dyDescent="0.3">
      <c r="A402" s="33">
        <v>1924</v>
      </c>
      <c r="B402" s="34" t="s">
        <v>452</v>
      </c>
      <c r="C402" s="36">
        <v>50059</v>
      </c>
      <c r="D402" s="36">
        <v>6693</v>
      </c>
      <c r="E402" s="37">
        <f t="shared" si="61"/>
        <v>7479.3067383833859</v>
      </c>
      <c r="F402" s="38">
        <f t="shared" si="68"/>
        <v>0.93960913526320999</v>
      </c>
      <c r="G402" s="39">
        <f t="shared" si="62"/>
        <v>288.42746496040252</v>
      </c>
      <c r="H402" s="39">
        <f t="shared" si="63"/>
        <v>0</v>
      </c>
      <c r="I402" s="37">
        <f t="shared" si="64"/>
        <v>288.42746496040252</v>
      </c>
      <c r="J402" s="40">
        <f t="shared" si="70"/>
        <v>-103.24583741739909</v>
      </c>
      <c r="K402" s="37">
        <f t="shared" si="65"/>
        <v>185.18162754300343</v>
      </c>
      <c r="L402" s="37">
        <f t="shared" si="66"/>
        <v>1930445.022979974</v>
      </c>
      <c r="M402" s="37">
        <f t="shared" si="67"/>
        <v>1239420.6331453219</v>
      </c>
      <c r="N402" s="41">
        <f>'jan-mar'!M402</f>
        <v>1795921.3062372112</v>
      </c>
      <c r="O402" s="41">
        <f t="shared" si="69"/>
        <v>-556500.67309188936</v>
      </c>
      <c r="Q402" s="4"/>
      <c r="R402" s="4"/>
      <c r="S402" s="4"/>
      <c r="T402" s="4"/>
      <c r="U402" s="4"/>
    </row>
    <row r="403" spans="1:21" s="34" customFormat="1" x14ac:dyDescent="0.3">
      <c r="A403" s="33">
        <v>1925</v>
      </c>
      <c r="B403" s="34" t="s">
        <v>453</v>
      </c>
      <c r="C403" s="36">
        <v>21620</v>
      </c>
      <c r="D403" s="36">
        <v>3451</v>
      </c>
      <c r="E403" s="37">
        <f t="shared" si="61"/>
        <v>6264.8507678933638</v>
      </c>
      <c r="F403" s="38">
        <f t="shared" si="68"/>
        <v>0.78703965734739745</v>
      </c>
      <c r="G403" s="39">
        <f t="shared" si="62"/>
        <v>1017.1010472544158</v>
      </c>
      <c r="H403" s="39">
        <f t="shared" si="63"/>
        <v>314.70827293230059</v>
      </c>
      <c r="I403" s="37">
        <f t="shared" si="64"/>
        <v>1331.8093201867164</v>
      </c>
      <c r="J403" s="40">
        <f t="shared" si="70"/>
        <v>-103.24583741739909</v>
      </c>
      <c r="K403" s="37">
        <f t="shared" si="65"/>
        <v>1228.5634827693173</v>
      </c>
      <c r="L403" s="37">
        <f t="shared" si="66"/>
        <v>4596073.963964358</v>
      </c>
      <c r="M403" s="37">
        <f t="shared" si="67"/>
        <v>4239772.5790369138</v>
      </c>
      <c r="N403" s="41">
        <f>'jan-mar'!M403</f>
        <v>3666946.5198370214</v>
      </c>
      <c r="O403" s="41">
        <f t="shared" si="69"/>
        <v>572826.05919989245</v>
      </c>
      <c r="Q403" s="4"/>
      <c r="R403" s="4"/>
      <c r="S403" s="4"/>
      <c r="T403" s="4"/>
      <c r="U403" s="4"/>
    </row>
    <row r="404" spans="1:21" s="34" customFormat="1" x14ac:dyDescent="0.3">
      <c r="A404" s="33">
        <v>1926</v>
      </c>
      <c r="B404" s="34" t="s">
        <v>454</v>
      </c>
      <c r="C404" s="36">
        <v>6378</v>
      </c>
      <c r="D404" s="36">
        <v>1154</v>
      </c>
      <c r="E404" s="37">
        <f t="shared" si="61"/>
        <v>5526.8630849220108</v>
      </c>
      <c r="F404" s="38">
        <f t="shared" si="68"/>
        <v>0.69432786026692472</v>
      </c>
      <c r="G404" s="39">
        <f t="shared" si="62"/>
        <v>1459.8936570372275</v>
      </c>
      <c r="H404" s="39">
        <f t="shared" si="63"/>
        <v>573.00396197227406</v>
      </c>
      <c r="I404" s="37">
        <f t="shared" si="64"/>
        <v>2032.8976190095016</v>
      </c>
      <c r="J404" s="40">
        <f t="shared" si="70"/>
        <v>-103.24583741739909</v>
      </c>
      <c r="K404" s="37">
        <f t="shared" si="65"/>
        <v>1929.6517815921025</v>
      </c>
      <c r="L404" s="37">
        <f t="shared" si="66"/>
        <v>2345963.852336965</v>
      </c>
      <c r="M404" s="37">
        <f t="shared" si="67"/>
        <v>2226818.1559572862</v>
      </c>
      <c r="N404" s="41">
        <f>'jan-mar'!M404</f>
        <v>2042661.6006641327</v>
      </c>
      <c r="O404" s="41">
        <f t="shared" si="69"/>
        <v>184156.55529315351</v>
      </c>
      <c r="Q404" s="4"/>
      <c r="R404" s="4"/>
      <c r="S404" s="4"/>
      <c r="T404" s="4"/>
      <c r="U404" s="4"/>
    </row>
    <row r="405" spans="1:21" s="34" customFormat="1" x14ac:dyDescent="0.3">
      <c r="A405" s="33">
        <v>1927</v>
      </c>
      <c r="B405" s="34" t="s">
        <v>455</v>
      </c>
      <c r="C405" s="36">
        <v>8510</v>
      </c>
      <c r="D405" s="36">
        <v>1544</v>
      </c>
      <c r="E405" s="37">
        <f t="shared" si="61"/>
        <v>5511.6580310880827</v>
      </c>
      <c r="F405" s="38">
        <f t="shared" si="68"/>
        <v>0.69241768222713274</v>
      </c>
      <c r="G405" s="39">
        <f t="shared" si="62"/>
        <v>1469.0166893375845</v>
      </c>
      <c r="H405" s="39">
        <f t="shared" si="63"/>
        <v>578.32573081414898</v>
      </c>
      <c r="I405" s="37">
        <f t="shared" si="64"/>
        <v>2047.3424201517334</v>
      </c>
      <c r="J405" s="40">
        <f t="shared" si="70"/>
        <v>-103.24583741739909</v>
      </c>
      <c r="K405" s="37">
        <f t="shared" si="65"/>
        <v>1944.0965827343343</v>
      </c>
      <c r="L405" s="37">
        <f t="shared" si="66"/>
        <v>3161096.6967142764</v>
      </c>
      <c r="M405" s="37">
        <f t="shared" si="67"/>
        <v>3001685.1237418121</v>
      </c>
      <c r="N405" s="41">
        <f>'jan-mar'!M405</f>
        <v>2777441.6043547848</v>
      </c>
      <c r="O405" s="41">
        <f t="shared" si="69"/>
        <v>224243.51938702725</v>
      </c>
      <c r="Q405" s="4"/>
      <c r="R405" s="4"/>
      <c r="S405" s="4"/>
      <c r="T405" s="4"/>
      <c r="U405" s="4"/>
    </row>
    <row r="406" spans="1:21" s="34" customFormat="1" x14ac:dyDescent="0.3">
      <c r="A406" s="33">
        <v>1928</v>
      </c>
      <c r="B406" s="34" t="s">
        <v>456</v>
      </c>
      <c r="C406" s="36">
        <v>5115</v>
      </c>
      <c r="D406" s="36">
        <v>884</v>
      </c>
      <c r="E406" s="37">
        <f t="shared" si="61"/>
        <v>5786.1990950226245</v>
      </c>
      <c r="F406" s="38">
        <f t="shared" si="68"/>
        <v>0.72690768253076166</v>
      </c>
      <c r="G406" s="39">
        <f t="shared" si="62"/>
        <v>1304.2920509768594</v>
      </c>
      <c r="H406" s="39">
        <f t="shared" si="63"/>
        <v>482.23635843705932</v>
      </c>
      <c r="I406" s="37">
        <f t="shared" si="64"/>
        <v>1786.5284094139188</v>
      </c>
      <c r="J406" s="40">
        <f t="shared" si="70"/>
        <v>-103.24583741739909</v>
      </c>
      <c r="K406" s="37">
        <f t="shared" si="65"/>
        <v>1683.2825719965197</v>
      </c>
      <c r="L406" s="37">
        <f t="shared" si="66"/>
        <v>1579291.1139219042</v>
      </c>
      <c r="M406" s="37">
        <f t="shared" si="67"/>
        <v>1488021.7936449235</v>
      </c>
      <c r="N406" s="41">
        <f>'jan-mar'!M406</f>
        <v>1449344.6750321432</v>
      </c>
      <c r="O406" s="41">
        <f t="shared" si="69"/>
        <v>38677.118612780236</v>
      </c>
      <c r="Q406" s="4"/>
      <c r="R406" s="4"/>
      <c r="S406" s="4"/>
      <c r="T406" s="4"/>
      <c r="U406" s="4"/>
    </row>
    <row r="407" spans="1:21" s="34" customFormat="1" x14ac:dyDescent="0.3">
      <c r="A407" s="33">
        <v>1929</v>
      </c>
      <c r="B407" s="34" t="s">
        <v>457</v>
      </c>
      <c r="C407" s="36">
        <v>6196</v>
      </c>
      <c r="D407" s="36">
        <v>905</v>
      </c>
      <c r="E407" s="37">
        <f t="shared" si="61"/>
        <v>6846.4088397790056</v>
      </c>
      <c r="F407" s="38">
        <f t="shared" si="68"/>
        <v>0.86009954058838312</v>
      </c>
      <c r="G407" s="39">
        <f t="shared" si="62"/>
        <v>668.16620412303075</v>
      </c>
      <c r="H407" s="39">
        <f t="shared" si="63"/>
        <v>111.16294777232596</v>
      </c>
      <c r="I407" s="37">
        <f t="shared" si="64"/>
        <v>779.32915189535674</v>
      </c>
      <c r="J407" s="40">
        <f t="shared" si="70"/>
        <v>-103.24583741739909</v>
      </c>
      <c r="K407" s="37">
        <f t="shared" si="65"/>
        <v>676.08331447795763</v>
      </c>
      <c r="L407" s="37">
        <f t="shared" si="66"/>
        <v>705292.88246529782</v>
      </c>
      <c r="M407" s="37">
        <f t="shared" si="67"/>
        <v>611855.39960255171</v>
      </c>
      <c r="N407" s="41">
        <f>'jan-mar'!M407</f>
        <v>674913.21369240899</v>
      </c>
      <c r="O407" s="41">
        <f t="shared" si="69"/>
        <v>-63057.814089857275</v>
      </c>
      <c r="Q407" s="4"/>
      <c r="R407" s="4"/>
      <c r="S407" s="4"/>
      <c r="T407" s="4"/>
      <c r="U407" s="4"/>
    </row>
    <row r="408" spans="1:21" s="34" customFormat="1" x14ac:dyDescent="0.3">
      <c r="A408" s="33">
        <v>1931</v>
      </c>
      <c r="B408" s="34" t="s">
        <v>458</v>
      </c>
      <c r="C408" s="36">
        <v>76769</v>
      </c>
      <c r="D408" s="36">
        <v>11535</v>
      </c>
      <c r="E408" s="37">
        <f t="shared" si="61"/>
        <v>6655.3099263112263</v>
      </c>
      <c r="F408" s="38">
        <f t="shared" si="68"/>
        <v>0.83609219724575545</v>
      </c>
      <c r="G408" s="39">
        <f t="shared" si="62"/>
        <v>782.82555220369829</v>
      </c>
      <c r="H408" s="39">
        <f t="shared" si="63"/>
        <v>178.04756748604871</v>
      </c>
      <c r="I408" s="37">
        <f t="shared" si="64"/>
        <v>960.873119689747</v>
      </c>
      <c r="J408" s="40">
        <f t="shared" si="70"/>
        <v>-103.24583741739909</v>
      </c>
      <c r="K408" s="37">
        <f t="shared" si="65"/>
        <v>857.62728227234788</v>
      </c>
      <c r="L408" s="37">
        <f t="shared" si="66"/>
        <v>11083671.435621232</v>
      </c>
      <c r="M408" s="37">
        <f t="shared" si="67"/>
        <v>9892730.7010115329</v>
      </c>
      <c r="N408" s="41">
        <f>'jan-mar'!M408</f>
        <v>8719175.8783888873</v>
      </c>
      <c r="O408" s="41">
        <f t="shared" si="69"/>
        <v>1173554.8226226456</v>
      </c>
      <c r="Q408" s="4"/>
      <c r="R408" s="4"/>
      <c r="S408" s="4"/>
      <c r="T408" s="4"/>
      <c r="U408" s="4"/>
    </row>
    <row r="409" spans="1:21" s="34" customFormat="1" x14ac:dyDescent="0.3">
      <c r="A409" s="33">
        <v>1933</v>
      </c>
      <c r="B409" s="34" t="s">
        <v>459</v>
      </c>
      <c r="C409" s="36">
        <v>31578</v>
      </c>
      <c r="D409" s="36">
        <v>5720</v>
      </c>
      <c r="E409" s="37">
        <f t="shared" si="61"/>
        <v>5520.6293706293709</v>
      </c>
      <c r="F409" s="38">
        <f t="shared" si="68"/>
        <v>0.69354473221764623</v>
      </c>
      <c r="G409" s="39">
        <f t="shared" si="62"/>
        <v>1463.6338856128116</v>
      </c>
      <c r="H409" s="39">
        <f t="shared" si="63"/>
        <v>575.18576197469804</v>
      </c>
      <c r="I409" s="37">
        <f t="shared" si="64"/>
        <v>2038.8196475875097</v>
      </c>
      <c r="J409" s="40">
        <f t="shared" si="70"/>
        <v>-103.24583741739909</v>
      </c>
      <c r="K409" s="37">
        <f t="shared" si="65"/>
        <v>1935.5738101701106</v>
      </c>
      <c r="L409" s="37">
        <f t="shared" si="66"/>
        <v>11662048.384200556</v>
      </c>
      <c r="M409" s="37">
        <f t="shared" si="67"/>
        <v>11071482.194173032</v>
      </c>
      <c r="N409" s="41">
        <f>'jan-mar'!M409</f>
        <v>10358456.72079622</v>
      </c>
      <c r="O409" s="41">
        <f t="shared" si="69"/>
        <v>713025.47337681241</v>
      </c>
      <c r="Q409" s="4"/>
      <c r="R409" s="4"/>
      <c r="S409" s="4"/>
      <c r="T409" s="4"/>
      <c r="U409" s="4"/>
    </row>
    <row r="410" spans="1:21" s="34" customFormat="1" x14ac:dyDescent="0.3">
      <c r="A410" s="33">
        <v>1936</v>
      </c>
      <c r="B410" s="34" t="s">
        <v>460</v>
      </c>
      <c r="C410" s="36">
        <v>13037</v>
      </c>
      <c r="D410" s="36">
        <v>2289</v>
      </c>
      <c r="E410" s="37">
        <f t="shared" si="61"/>
        <v>5695.5002184359982</v>
      </c>
      <c r="F410" s="38">
        <f t="shared" si="68"/>
        <v>0.7155133787563821</v>
      </c>
      <c r="G410" s="39">
        <f t="shared" si="62"/>
        <v>1358.7113769288351</v>
      </c>
      <c r="H410" s="39">
        <f t="shared" si="63"/>
        <v>513.98096524237849</v>
      </c>
      <c r="I410" s="37">
        <f t="shared" si="64"/>
        <v>1872.6923421712136</v>
      </c>
      <c r="J410" s="40">
        <f t="shared" si="70"/>
        <v>-103.24583741739909</v>
      </c>
      <c r="K410" s="37">
        <f t="shared" si="65"/>
        <v>1769.4465047538145</v>
      </c>
      <c r="L410" s="37">
        <f t="shared" si="66"/>
        <v>4286592.7712299079</v>
      </c>
      <c r="M410" s="37">
        <f t="shared" si="67"/>
        <v>4050263.0493814815</v>
      </c>
      <c r="N410" s="41">
        <f>'jan-mar'!M410</f>
        <v>3909420.7139689773</v>
      </c>
      <c r="O410" s="41">
        <f t="shared" si="69"/>
        <v>140842.33541250415</v>
      </c>
      <c r="Q410" s="4"/>
      <c r="R410" s="4"/>
      <c r="S410" s="4"/>
      <c r="T410" s="4"/>
      <c r="U410" s="4"/>
    </row>
    <row r="411" spans="1:21" s="34" customFormat="1" x14ac:dyDescent="0.3">
      <c r="A411" s="33">
        <v>1938</v>
      </c>
      <c r="B411" s="34" t="s">
        <v>461</v>
      </c>
      <c r="C411" s="36">
        <v>16902</v>
      </c>
      <c r="D411" s="36">
        <v>2922</v>
      </c>
      <c r="E411" s="37">
        <f t="shared" si="61"/>
        <v>5784.3942505133473</v>
      </c>
      <c r="F411" s="38">
        <f t="shared" si="68"/>
        <v>0.72668094381713955</v>
      </c>
      <c r="G411" s="39">
        <f t="shared" si="62"/>
        <v>1305.3749576824257</v>
      </c>
      <c r="H411" s="39">
        <f t="shared" si="63"/>
        <v>482.86805401530631</v>
      </c>
      <c r="I411" s="37">
        <f t="shared" si="64"/>
        <v>1788.2430116977321</v>
      </c>
      <c r="J411" s="40">
        <f t="shared" si="70"/>
        <v>-103.24583741739909</v>
      </c>
      <c r="K411" s="37">
        <f t="shared" si="65"/>
        <v>1684.997174280333</v>
      </c>
      <c r="L411" s="37">
        <f t="shared" si="66"/>
        <v>5225246.0801807735</v>
      </c>
      <c r="M411" s="37">
        <f t="shared" si="67"/>
        <v>4923561.7432471327</v>
      </c>
      <c r="N411" s="41">
        <f>'jan-mar'!M411</f>
        <v>4579400.9507284192</v>
      </c>
      <c r="O411" s="41">
        <f t="shared" si="69"/>
        <v>344160.79251871351</v>
      </c>
      <c r="Q411" s="4"/>
      <c r="R411" s="4"/>
      <c r="S411" s="4"/>
      <c r="T411" s="4"/>
      <c r="U411" s="4"/>
    </row>
    <row r="412" spans="1:21" s="34" customFormat="1" x14ac:dyDescent="0.3">
      <c r="A412" s="33">
        <v>1939</v>
      </c>
      <c r="B412" s="34" t="s">
        <v>462</v>
      </c>
      <c r="C412" s="36">
        <v>15355</v>
      </c>
      <c r="D412" s="36">
        <v>1898</v>
      </c>
      <c r="E412" s="37">
        <f t="shared" si="61"/>
        <v>8090.0948366701796</v>
      </c>
      <c r="F412" s="38">
        <f t="shared" si="68"/>
        <v>1.0163411235255821</v>
      </c>
      <c r="G412" s="39">
        <f t="shared" si="62"/>
        <v>-78.045394011673665</v>
      </c>
      <c r="H412" s="39">
        <f t="shared" si="63"/>
        <v>0</v>
      </c>
      <c r="I412" s="37">
        <f t="shared" si="64"/>
        <v>-78.045394011673665</v>
      </c>
      <c r="J412" s="40">
        <f t="shared" si="70"/>
        <v>-103.24583741739909</v>
      </c>
      <c r="K412" s="37">
        <f t="shared" si="65"/>
        <v>-181.29123142907275</v>
      </c>
      <c r="L412" s="37">
        <f t="shared" si="66"/>
        <v>-148130.15783415662</v>
      </c>
      <c r="M412" s="37">
        <f t="shared" si="67"/>
        <v>-344090.75725238008</v>
      </c>
      <c r="N412" s="41">
        <f>'jan-mar'!M412</f>
        <v>670560.80072287866</v>
      </c>
      <c r="O412" s="41">
        <f t="shared" si="69"/>
        <v>-1014651.5579752587</v>
      </c>
      <c r="Q412" s="4"/>
      <c r="R412" s="4"/>
      <c r="S412" s="4"/>
      <c r="T412" s="4"/>
      <c r="U412" s="4"/>
    </row>
    <row r="413" spans="1:21" s="34" customFormat="1" x14ac:dyDescent="0.3">
      <c r="A413" s="33">
        <v>1940</v>
      </c>
      <c r="B413" s="34" t="s">
        <v>463</v>
      </c>
      <c r="C413" s="36">
        <v>14828</v>
      </c>
      <c r="D413" s="36">
        <v>2182</v>
      </c>
      <c r="E413" s="37">
        <f t="shared" si="61"/>
        <v>6795.6003666361139</v>
      </c>
      <c r="F413" s="38">
        <f t="shared" si="68"/>
        <v>0.85371658195548783</v>
      </c>
      <c r="G413" s="39">
        <f t="shared" si="62"/>
        <v>698.65128800876573</v>
      </c>
      <c r="H413" s="39">
        <f t="shared" si="63"/>
        <v>128.94591337233805</v>
      </c>
      <c r="I413" s="37">
        <f t="shared" si="64"/>
        <v>827.59720138110379</v>
      </c>
      <c r="J413" s="40">
        <f t="shared" si="70"/>
        <v>-103.24583741739909</v>
      </c>
      <c r="K413" s="37">
        <f t="shared" si="65"/>
        <v>724.35136396370467</v>
      </c>
      <c r="L413" s="37">
        <f t="shared" si="66"/>
        <v>1805817.0934135686</v>
      </c>
      <c r="M413" s="37">
        <f t="shared" si="67"/>
        <v>1580534.6761688036</v>
      </c>
      <c r="N413" s="41">
        <f>'jan-mar'!M413</f>
        <v>2892261.9693666715</v>
      </c>
      <c r="O413" s="41">
        <f t="shared" si="69"/>
        <v>-1311727.2931978679</v>
      </c>
      <c r="Q413" s="4"/>
      <c r="R413" s="4"/>
      <c r="S413" s="4"/>
      <c r="T413" s="4"/>
      <c r="U413" s="4"/>
    </row>
    <row r="414" spans="1:21" s="34" customFormat="1" x14ac:dyDescent="0.3">
      <c r="A414" s="33">
        <v>1941</v>
      </c>
      <c r="B414" s="34" t="s">
        <v>464</v>
      </c>
      <c r="C414" s="36">
        <v>15786</v>
      </c>
      <c r="D414" s="36">
        <v>2895</v>
      </c>
      <c r="E414" s="37">
        <f t="shared" si="61"/>
        <v>5452.8497409326428</v>
      </c>
      <c r="F414" s="38">
        <f t="shared" si="68"/>
        <v>0.68502972387857541</v>
      </c>
      <c r="G414" s="39">
        <f t="shared" si="62"/>
        <v>1504.3016634308483</v>
      </c>
      <c r="H414" s="39">
        <f t="shared" si="63"/>
        <v>598.90863236855284</v>
      </c>
      <c r="I414" s="37">
        <f t="shared" si="64"/>
        <v>2103.2102957994011</v>
      </c>
      <c r="J414" s="40">
        <f t="shared" si="70"/>
        <v>-103.24583741739909</v>
      </c>
      <c r="K414" s="37">
        <f t="shared" si="65"/>
        <v>1999.964458382002</v>
      </c>
      <c r="L414" s="37">
        <f t="shared" si="66"/>
        <v>6088793.8063392667</v>
      </c>
      <c r="M414" s="37">
        <f t="shared" si="67"/>
        <v>5789897.1070158957</v>
      </c>
      <c r="N414" s="41">
        <f>'jan-mar'!M414</f>
        <v>5372884.2581652217</v>
      </c>
      <c r="O414" s="41">
        <f t="shared" si="69"/>
        <v>417012.848850674</v>
      </c>
      <c r="Q414" s="4"/>
      <c r="R414" s="4"/>
      <c r="S414" s="4"/>
      <c r="T414" s="4"/>
      <c r="U414" s="4"/>
    </row>
    <row r="415" spans="1:21" s="34" customFormat="1" x14ac:dyDescent="0.3">
      <c r="A415" s="33">
        <v>1942</v>
      </c>
      <c r="B415" s="34" t="s">
        <v>465</v>
      </c>
      <c r="C415" s="36">
        <v>27902</v>
      </c>
      <c r="D415" s="36">
        <v>4882</v>
      </c>
      <c r="E415" s="37">
        <f t="shared" si="61"/>
        <v>5715.2806226956163</v>
      </c>
      <c r="F415" s="38">
        <f t="shared" si="68"/>
        <v>0.71799834817823438</v>
      </c>
      <c r="G415" s="39">
        <f t="shared" si="62"/>
        <v>1346.8431343730642</v>
      </c>
      <c r="H415" s="39">
        <f t="shared" si="63"/>
        <v>507.05782375151216</v>
      </c>
      <c r="I415" s="37">
        <f t="shared" si="64"/>
        <v>1853.9009581245764</v>
      </c>
      <c r="J415" s="40">
        <f t="shared" si="70"/>
        <v>-103.24583741739909</v>
      </c>
      <c r="K415" s="37">
        <f t="shared" si="65"/>
        <v>1750.6551207071773</v>
      </c>
      <c r="L415" s="37">
        <f t="shared" si="66"/>
        <v>9050744.4775641821</v>
      </c>
      <c r="M415" s="37">
        <f t="shared" si="67"/>
        <v>8546698.2992924396</v>
      </c>
      <c r="N415" s="41">
        <f>'jan-mar'!M415</f>
        <v>8034081.225686566</v>
      </c>
      <c r="O415" s="41">
        <f t="shared" si="69"/>
        <v>512617.07360587362</v>
      </c>
      <c r="Q415" s="4"/>
      <c r="R415" s="4"/>
      <c r="S415" s="4"/>
      <c r="T415" s="4"/>
      <c r="U415" s="4"/>
    </row>
    <row r="416" spans="1:21" s="34" customFormat="1" x14ac:dyDescent="0.3">
      <c r="A416" s="33">
        <v>1943</v>
      </c>
      <c r="B416" s="34" t="s">
        <v>466</v>
      </c>
      <c r="C416" s="36">
        <v>9909</v>
      </c>
      <c r="D416" s="36">
        <v>1226</v>
      </c>
      <c r="E416" s="37">
        <f t="shared" si="61"/>
        <v>8082.3817292006524</v>
      </c>
      <c r="F416" s="38">
        <f t="shared" si="68"/>
        <v>1.0153721425099431</v>
      </c>
      <c r="G416" s="39">
        <f t="shared" si="62"/>
        <v>-73.417529529957392</v>
      </c>
      <c r="H416" s="39">
        <f t="shared" si="63"/>
        <v>0</v>
      </c>
      <c r="I416" s="37">
        <f t="shared" si="64"/>
        <v>-73.417529529957392</v>
      </c>
      <c r="J416" s="40">
        <f t="shared" si="70"/>
        <v>-103.24583741739909</v>
      </c>
      <c r="K416" s="37">
        <f t="shared" si="65"/>
        <v>-176.66336694735648</v>
      </c>
      <c r="L416" s="37">
        <f t="shared" si="66"/>
        <v>-90009.891203727762</v>
      </c>
      <c r="M416" s="37">
        <f t="shared" si="67"/>
        <v>-216589.28787745905</v>
      </c>
      <c r="N416" s="41">
        <f>'jan-mar'!M416</f>
        <v>633189.44749933027</v>
      </c>
      <c r="O416" s="41">
        <f t="shared" si="69"/>
        <v>-849778.73537678935</v>
      </c>
      <c r="Q416" s="4"/>
      <c r="R416" s="4"/>
      <c r="S416" s="4"/>
      <c r="T416" s="4"/>
      <c r="U416" s="4"/>
    </row>
    <row r="417" spans="1:21" s="34" customFormat="1" x14ac:dyDescent="0.3">
      <c r="A417" s="33">
        <v>2002</v>
      </c>
      <c r="B417" s="34" t="s">
        <v>467</v>
      </c>
      <c r="C417" s="36">
        <v>12590</v>
      </c>
      <c r="D417" s="36">
        <v>2128</v>
      </c>
      <c r="E417" s="37">
        <f t="shared" si="61"/>
        <v>5916.3533834586469</v>
      </c>
      <c r="F417" s="38">
        <f t="shared" si="68"/>
        <v>0.74325868439308174</v>
      </c>
      <c r="G417" s="39">
        <f t="shared" si="62"/>
        <v>1226.1994779152458</v>
      </c>
      <c r="H417" s="39">
        <f t="shared" si="63"/>
        <v>436.68235748445147</v>
      </c>
      <c r="I417" s="37">
        <f t="shared" si="64"/>
        <v>1662.8818353996971</v>
      </c>
      <c r="J417" s="40">
        <f t="shared" si="70"/>
        <v>-103.24583741739909</v>
      </c>
      <c r="K417" s="37">
        <f t="shared" si="65"/>
        <v>1559.635997982298</v>
      </c>
      <c r="L417" s="37">
        <f t="shared" si="66"/>
        <v>3538612.5457305554</v>
      </c>
      <c r="M417" s="37">
        <f t="shared" si="67"/>
        <v>3318905.4037063303</v>
      </c>
      <c r="N417" s="41">
        <f>'jan-mar'!M417</f>
        <v>3168228.5842402722</v>
      </c>
      <c r="O417" s="41">
        <f t="shared" si="69"/>
        <v>150676.81946605816</v>
      </c>
      <c r="Q417" s="4"/>
      <c r="R417" s="4"/>
      <c r="S417" s="4"/>
      <c r="T417" s="4"/>
      <c r="U417" s="4"/>
    </row>
    <row r="418" spans="1:21" s="34" customFormat="1" x14ac:dyDescent="0.3">
      <c r="A418" s="33">
        <v>2003</v>
      </c>
      <c r="B418" s="34" t="s">
        <v>468</v>
      </c>
      <c r="C418" s="36">
        <v>42039</v>
      </c>
      <c r="D418" s="36">
        <v>6239</v>
      </c>
      <c r="E418" s="37">
        <f t="shared" si="61"/>
        <v>6738.0990543356311</v>
      </c>
      <c r="F418" s="38">
        <f t="shared" si="68"/>
        <v>0.8464928164091593</v>
      </c>
      <c r="G418" s="39">
        <f t="shared" si="62"/>
        <v>733.15207538905543</v>
      </c>
      <c r="H418" s="39">
        <f t="shared" si="63"/>
        <v>149.07137267750704</v>
      </c>
      <c r="I418" s="37">
        <f t="shared" si="64"/>
        <v>882.22344806656247</v>
      </c>
      <c r="J418" s="40">
        <f t="shared" si="70"/>
        <v>-103.24583741739909</v>
      </c>
      <c r="K418" s="37">
        <f t="shared" si="65"/>
        <v>778.97761064916335</v>
      </c>
      <c r="L418" s="37">
        <f t="shared" si="66"/>
        <v>5504192.0924872831</v>
      </c>
      <c r="M418" s="37">
        <f t="shared" si="67"/>
        <v>4860041.3128401302</v>
      </c>
      <c r="N418" s="41">
        <f>'jan-mar'!M418</f>
        <v>4063072.0333999321</v>
      </c>
      <c r="O418" s="41">
        <f t="shared" si="69"/>
        <v>796969.27944019809</v>
      </c>
      <c r="Q418" s="4"/>
      <c r="R418" s="4"/>
      <c r="S418" s="4"/>
      <c r="T418" s="4"/>
      <c r="U418" s="4"/>
    </row>
    <row r="419" spans="1:21" s="34" customFormat="1" x14ac:dyDescent="0.3">
      <c r="A419" s="33">
        <v>2004</v>
      </c>
      <c r="B419" s="34" t="s">
        <v>469</v>
      </c>
      <c r="C419" s="36">
        <v>82146</v>
      </c>
      <c r="D419" s="36">
        <v>10417</v>
      </c>
      <c r="E419" s="37">
        <f t="shared" si="61"/>
        <v>7885.7636555630215</v>
      </c>
      <c r="F419" s="38">
        <f t="shared" si="68"/>
        <v>0.99067143900761501</v>
      </c>
      <c r="G419" s="39">
        <f t="shared" si="62"/>
        <v>44.553314652621154</v>
      </c>
      <c r="H419" s="39">
        <f t="shared" si="63"/>
        <v>0</v>
      </c>
      <c r="I419" s="37">
        <f t="shared" si="64"/>
        <v>44.553314652621154</v>
      </c>
      <c r="J419" s="40">
        <f t="shared" si="70"/>
        <v>-103.24583741739909</v>
      </c>
      <c r="K419" s="37">
        <f t="shared" si="65"/>
        <v>-58.692522764777934</v>
      </c>
      <c r="L419" s="37">
        <f t="shared" si="66"/>
        <v>464111.87873635459</v>
      </c>
      <c r="M419" s="37">
        <f t="shared" si="67"/>
        <v>-611400.00964069169</v>
      </c>
      <c r="N419" s="41">
        <f>'jan-mar'!M419</f>
        <v>-1452201.3376553049</v>
      </c>
      <c r="O419" s="41">
        <f t="shared" si="69"/>
        <v>840801.32801461325</v>
      </c>
      <c r="Q419" s="4"/>
      <c r="R419" s="4"/>
      <c r="S419" s="4"/>
      <c r="T419" s="4"/>
      <c r="U419" s="4"/>
    </row>
    <row r="420" spans="1:21" s="34" customFormat="1" x14ac:dyDescent="0.3">
      <c r="A420" s="33">
        <v>2011</v>
      </c>
      <c r="B420" s="34" t="s">
        <v>470</v>
      </c>
      <c r="C420" s="36">
        <v>15705</v>
      </c>
      <c r="D420" s="36">
        <v>2914</v>
      </c>
      <c r="E420" s="37">
        <f t="shared" si="61"/>
        <v>5389.4989704873024</v>
      </c>
      <c r="F420" s="38">
        <f t="shared" si="68"/>
        <v>0.67707110355205158</v>
      </c>
      <c r="G420" s="39">
        <f t="shared" si="62"/>
        <v>1542.3121256980526</v>
      </c>
      <c r="H420" s="39">
        <f t="shared" si="63"/>
        <v>621.081402024422</v>
      </c>
      <c r="I420" s="37">
        <f t="shared" si="64"/>
        <v>2163.3935277224746</v>
      </c>
      <c r="J420" s="40">
        <f t="shared" si="70"/>
        <v>-103.24583741739909</v>
      </c>
      <c r="K420" s="37">
        <f t="shared" si="65"/>
        <v>2060.1476903050757</v>
      </c>
      <c r="L420" s="37">
        <f t="shared" si="66"/>
        <v>6304128.7397832908</v>
      </c>
      <c r="M420" s="37">
        <f t="shared" si="67"/>
        <v>6003270.3695489904</v>
      </c>
      <c r="N420" s="41">
        <f>'jan-mar'!M420</f>
        <v>6172936.745524507</v>
      </c>
      <c r="O420" s="41">
        <f t="shared" si="69"/>
        <v>-169666.37597551662</v>
      </c>
      <c r="Q420" s="4"/>
      <c r="R420" s="4"/>
      <c r="S420" s="4"/>
      <c r="T420" s="4"/>
      <c r="U420" s="4"/>
    </row>
    <row r="421" spans="1:21" s="34" customFormat="1" x14ac:dyDescent="0.3">
      <c r="A421" s="33">
        <v>2012</v>
      </c>
      <c r="B421" s="34" t="s">
        <v>471</v>
      </c>
      <c r="C421" s="36">
        <v>132243</v>
      </c>
      <c r="D421" s="36">
        <v>19898</v>
      </c>
      <c r="E421" s="37">
        <f t="shared" si="61"/>
        <v>6646.0448286259925</v>
      </c>
      <c r="F421" s="38">
        <f t="shared" si="68"/>
        <v>0.83492824305472391</v>
      </c>
      <c r="G421" s="39">
        <f t="shared" si="62"/>
        <v>788.38461081483854</v>
      </c>
      <c r="H421" s="39">
        <f t="shared" si="63"/>
        <v>181.29035167588052</v>
      </c>
      <c r="I421" s="37">
        <f t="shared" si="64"/>
        <v>969.67496249071905</v>
      </c>
      <c r="J421" s="40">
        <f t="shared" si="70"/>
        <v>-103.24583741739909</v>
      </c>
      <c r="K421" s="37">
        <f t="shared" si="65"/>
        <v>866.42912507331994</v>
      </c>
      <c r="L421" s="37">
        <f t="shared" si="66"/>
        <v>19294592.403640326</v>
      </c>
      <c r="M421" s="37">
        <f t="shared" si="67"/>
        <v>17240206.730708919</v>
      </c>
      <c r="N421" s="41">
        <f>'jan-mar'!M421</f>
        <v>17355244.393427134</v>
      </c>
      <c r="O421" s="41">
        <f t="shared" si="69"/>
        <v>-115037.66271821409</v>
      </c>
      <c r="Q421" s="4"/>
      <c r="R421" s="4"/>
      <c r="S421" s="4"/>
      <c r="T421" s="4"/>
      <c r="U421" s="4"/>
    </row>
    <row r="422" spans="1:21" s="34" customFormat="1" x14ac:dyDescent="0.3">
      <c r="A422" s="33">
        <v>2014</v>
      </c>
      <c r="B422" s="34" t="s">
        <v>472</v>
      </c>
      <c r="C422" s="36">
        <v>5516</v>
      </c>
      <c r="D422" s="36">
        <v>989</v>
      </c>
      <c r="E422" s="37">
        <f t="shared" si="61"/>
        <v>5577.3508594539935</v>
      </c>
      <c r="F422" s="38">
        <f t="shared" si="68"/>
        <v>0.7006705302266828</v>
      </c>
      <c r="G422" s="39">
        <f t="shared" si="62"/>
        <v>1429.6009923180379</v>
      </c>
      <c r="H422" s="39">
        <f t="shared" si="63"/>
        <v>555.33324088608015</v>
      </c>
      <c r="I422" s="37">
        <f t="shared" si="64"/>
        <v>1984.9342332041181</v>
      </c>
      <c r="J422" s="40">
        <f t="shared" si="70"/>
        <v>-103.24583741739909</v>
      </c>
      <c r="K422" s="37">
        <f t="shared" si="65"/>
        <v>1881.688395786719</v>
      </c>
      <c r="L422" s="37">
        <f t="shared" si="66"/>
        <v>1963099.9566388729</v>
      </c>
      <c r="M422" s="37">
        <f t="shared" si="67"/>
        <v>1860989.8234330651</v>
      </c>
      <c r="N422" s="41">
        <f>'jan-mar'!M422</f>
        <v>1760987.3683334726</v>
      </c>
      <c r="O422" s="41">
        <f t="shared" si="69"/>
        <v>100002.45509959245</v>
      </c>
      <c r="Q422" s="4"/>
      <c r="R422" s="4"/>
      <c r="S422" s="4"/>
      <c r="T422" s="4"/>
      <c r="U422" s="4"/>
    </row>
    <row r="423" spans="1:21" s="34" customFormat="1" x14ac:dyDescent="0.3">
      <c r="A423" s="33">
        <v>2015</v>
      </c>
      <c r="B423" s="34" t="s">
        <v>473</v>
      </c>
      <c r="C423" s="36">
        <v>5503</v>
      </c>
      <c r="D423" s="36">
        <v>1041</v>
      </c>
      <c r="E423" s="37">
        <f t="shared" si="61"/>
        <v>5286.2632084534098</v>
      </c>
      <c r="F423" s="38">
        <f t="shared" si="68"/>
        <v>0.66410181796370971</v>
      </c>
      <c r="G423" s="39">
        <f t="shared" si="62"/>
        <v>1604.2535829183882</v>
      </c>
      <c r="H423" s="39">
        <f t="shared" si="63"/>
        <v>657.21391873628443</v>
      </c>
      <c r="I423" s="37">
        <f t="shared" si="64"/>
        <v>2261.4675016546726</v>
      </c>
      <c r="J423" s="40">
        <f t="shared" si="70"/>
        <v>-103.24583741739909</v>
      </c>
      <c r="K423" s="37">
        <f t="shared" si="65"/>
        <v>2158.2216642372737</v>
      </c>
      <c r="L423" s="37">
        <f t="shared" si="66"/>
        <v>2354187.6692225141</v>
      </c>
      <c r="M423" s="37">
        <f t="shared" si="67"/>
        <v>2246708.7524710018</v>
      </c>
      <c r="N423" s="41">
        <f>'jan-mar'!M423</f>
        <v>2089554.7021588925</v>
      </c>
      <c r="O423" s="41">
        <f t="shared" si="69"/>
        <v>157154.05031210929</v>
      </c>
      <c r="Q423" s="4"/>
      <c r="R423" s="4"/>
      <c r="S423" s="4"/>
      <c r="T423" s="4"/>
      <c r="U423" s="4"/>
    </row>
    <row r="424" spans="1:21" s="34" customFormat="1" x14ac:dyDescent="0.3">
      <c r="A424" s="33">
        <v>2017</v>
      </c>
      <c r="B424" s="34" t="s">
        <v>474</v>
      </c>
      <c r="C424" s="36">
        <v>6591</v>
      </c>
      <c r="D424" s="36">
        <v>1049</v>
      </c>
      <c r="E424" s="37">
        <f t="shared" si="61"/>
        <v>6283.1267874165869</v>
      </c>
      <c r="F424" s="38">
        <f t="shared" si="68"/>
        <v>0.78933563416730002</v>
      </c>
      <c r="G424" s="39">
        <f t="shared" si="62"/>
        <v>1006.1354355404819</v>
      </c>
      <c r="H424" s="39">
        <f t="shared" si="63"/>
        <v>308.3116660991725</v>
      </c>
      <c r="I424" s="37">
        <f t="shared" si="64"/>
        <v>1314.4471016396544</v>
      </c>
      <c r="J424" s="40">
        <f t="shared" si="70"/>
        <v>-103.24583741739909</v>
      </c>
      <c r="K424" s="37">
        <f t="shared" si="65"/>
        <v>1211.2012642222553</v>
      </c>
      <c r="L424" s="37">
        <f t="shared" si="66"/>
        <v>1378855.0096199976</v>
      </c>
      <c r="M424" s="37">
        <f t="shared" si="67"/>
        <v>1270550.1261691458</v>
      </c>
      <c r="N424" s="41">
        <f>'jan-mar'!M424</f>
        <v>1296868.9073628036</v>
      </c>
      <c r="O424" s="41">
        <f t="shared" si="69"/>
        <v>-26318.781193657778</v>
      </c>
      <c r="Q424" s="4"/>
      <c r="R424" s="4"/>
      <c r="S424" s="4"/>
      <c r="T424" s="4"/>
      <c r="U424" s="4"/>
    </row>
    <row r="425" spans="1:21" s="34" customFormat="1" x14ac:dyDescent="0.3">
      <c r="A425" s="33">
        <v>2018</v>
      </c>
      <c r="B425" s="34" t="s">
        <v>475</v>
      </c>
      <c r="C425" s="36">
        <v>8487</v>
      </c>
      <c r="D425" s="36">
        <v>1241</v>
      </c>
      <c r="E425" s="37">
        <f t="shared" si="61"/>
        <v>6838.8396454472204</v>
      </c>
      <c r="F425" s="38">
        <f t="shared" si="68"/>
        <v>0.85914863906909811</v>
      </c>
      <c r="G425" s="39">
        <f t="shared" si="62"/>
        <v>672.70772072210184</v>
      </c>
      <c r="H425" s="39">
        <f t="shared" si="63"/>
        <v>113.81216578845077</v>
      </c>
      <c r="I425" s="37">
        <f t="shared" si="64"/>
        <v>786.51988651055262</v>
      </c>
      <c r="J425" s="40">
        <f t="shared" si="70"/>
        <v>-103.24583741739909</v>
      </c>
      <c r="K425" s="37">
        <f t="shared" si="65"/>
        <v>683.27404909315351</v>
      </c>
      <c r="L425" s="37">
        <f t="shared" si="66"/>
        <v>976071.17915959586</v>
      </c>
      <c r="M425" s="37">
        <f t="shared" si="67"/>
        <v>847943.09492460347</v>
      </c>
      <c r="N425" s="41">
        <f>'jan-mar'!M425</f>
        <v>672959.83225666243</v>
      </c>
      <c r="O425" s="41">
        <f t="shared" si="69"/>
        <v>174983.26266794105</v>
      </c>
      <c r="Q425" s="4"/>
      <c r="R425" s="4"/>
      <c r="S425" s="4"/>
      <c r="T425" s="4"/>
      <c r="U425" s="4"/>
    </row>
    <row r="426" spans="1:21" s="34" customFormat="1" x14ac:dyDescent="0.3">
      <c r="A426" s="33">
        <v>2019</v>
      </c>
      <c r="B426" s="34" t="s">
        <v>476</v>
      </c>
      <c r="C426" s="36">
        <v>20942</v>
      </c>
      <c r="D426" s="36">
        <v>3278</v>
      </c>
      <c r="E426" s="37">
        <f t="shared" si="61"/>
        <v>6388.6516168395365</v>
      </c>
      <c r="F426" s="38">
        <f t="shared" si="68"/>
        <v>0.8025924903427597</v>
      </c>
      <c r="G426" s="39">
        <f t="shared" si="62"/>
        <v>942.82053788671215</v>
      </c>
      <c r="H426" s="39">
        <f t="shared" si="63"/>
        <v>271.37797580114011</v>
      </c>
      <c r="I426" s="37">
        <f t="shared" si="64"/>
        <v>1214.1985136878523</v>
      </c>
      <c r="J426" s="40">
        <f t="shared" si="70"/>
        <v>-103.24583741739909</v>
      </c>
      <c r="K426" s="37">
        <f t="shared" si="65"/>
        <v>1110.9526762704531</v>
      </c>
      <c r="L426" s="37">
        <f t="shared" si="66"/>
        <v>3980142.7278687796</v>
      </c>
      <c r="M426" s="37">
        <f t="shared" si="67"/>
        <v>3641702.8728145454</v>
      </c>
      <c r="N426" s="41">
        <f>'jan-mar'!M426</f>
        <v>3206108.0823024488</v>
      </c>
      <c r="O426" s="41">
        <f t="shared" si="69"/>
        <v>435594.7905120966</v>
      </c>
      <c r="Q426" s="4"/>
      <c r="R426" s="4"/>
      <c r="S426" s="4"/>
      <c r="T426" s="4"/>
      <c r="U426" s="4"/>
    </row>
    <row r="427" spans="1:21" s="34" customFormat="1" x14ac:dyDescent="0.3">
      <c r="A427" s="33">
        <v>2020</v>
      </c>
      <c r="B427" s="34" t="s">
        <v>477</v>
      </c>
      <c r="C427" s="36">
        <v>24983</v>
      </c>
      <c r="D427" s="36">
        <v>3925</v>
      </c>
      <c r="E427" s="37">
        <f t="shared" si="61"/>
        <v>6365.0955414012742</v>
      </c>
      <c r="F427" s="38">
        <f t="shared" si="68"/>
        <v>0.7996331915137449</v>
      </c>
      <c r="G427" s="39">
        <f t="shared" si="62"/>
        <v>956.95418314966946</v>
      </c>
      <c r="H427" s="39">
        <f t="shared" si="63"/>
        <v>279.62260220453192</v>
      </c>
      <c r="I427" s="37">
        <f t="shared" si="64"/>
        <v>1236.5767853542013</v>
      </c>
      <c r="J427" s="40">
        <f t="shared" si="70"/>
        <v>-103.24583741739909</v>
      </c>
      <c r="K427" s="37">
        <f t="shared" si="65"/>
        <v>1133.3309479368022</v>
      </c>
      <c r="L427" s="37">
        <f t="shared" si="66"/>
        <v>4853563.8825152405</v>
      </c>
      <c r="M427" s="37">
        <f t="shared" si="67"/>
        <v>4448323.9706519488</v>
      </c>
      <c r="N427" s="41">
        <f>'jan-mar'!M427</f>
        <v>3923150.6781687364</v>
      </c>
      <c r="O427" s="41">
        <f t="shared" si="69"/>
        <v>525173.29248321243</v>
      </c>
      <c r="Q427" s="4"/>
      <c r="R427" s="4"/>
      <c r="S427" s="4"/>
      <c r="T427" s="4"/>
      <c r="U427" s="4"/>
    </row>
    <row r="428" spans="1:21" s="34" customFormat="1" x14ac:dyDescent="0.3">
      <c r="A428" s="33">
        <v>2021</v>
      </c>
      <c r="B428" s="34" t="s">
        <v>478</v>
      </c>
      <c r="C428" s="36">
        <v>15079</v>
      </c>
      <c r="D428" s="36">
        <v>2708</v>
      </c>
      <c r="E428" s="37">
        <f t="shared" si="61"/>
        <v>5568.3161004431313</v>
      </c>
      <c r="F428" s="38">
        <f t="shared" si="68"/>
        <v>0.69953551298531969</v>
      </c>
      <c r="G428" s="39">
        <f t="shared" si="62"/>
        <v>1435.0218477245553</v>
      </c>
      <c r="H428" s="39">
        <f t="shared" si="63"/>
        <v>558.49540653988197</v>
      </c>
      <c r="I428" s="37">
        <f t="shared" si="64"/>
        <v>1993.5172542644373</v>
      </c>
      <c r="J428" s="40">
        <f t="shared" si="70"/>
        <v>-103.24583741739909</v>
      </c>
      <c r="K428" s="37">
        <f t="shared" si="65"/>
        <v>1890.2714168470382</v>
      </c>
      <c r="L428" s="37">
        <f t="shared" si="66"/>
        <v>5398444.7245480958</v>
      </c>
      <c r="M428" s="37">
        <f t="shared" si="67"/>
        <v>5118854.9968217798</v>
      </c>
      <c r="N428" s="41">
        <f>'jan-mar'!M428</f>
        <v>4732933.4615238057</v>
      </c>
      <c r="O428" s="41">
        <f t="shared" si="69"/>
        <v>385921.53529797401</v>
      </c>
      <c r="Q428" s="4"/>
      <c r="R428" s="4"/>
      <c r="S428" s="4"/>
      <c r="T428" s="4"/>
      <c r="U428" s="4"/>
    </row>
    <row r="429" spans="1:21" s="34" customFormat="1" x14ac:dyDescent="0.3">
      <c r="A429" s="33">
        <v>2022</v>
      </c>
      <c r="B429" s="34" t="s">
        <v>479</v>
      </c>
      <c r="C429" s="36">
        <v>9141</v>
      </c>
      <c r="D429" s="36">
        <v>1343</v>
      </c>
      <c r="E429" s="37">
        <f t="shared" si="61"/>
        <v>6806.4035740878626</v>
      </c>
      <c r="F429" s="38">
        <f t="shared" si="68"/>
        <v>0.85507376555108949</v>
      </c>
      <c r="G429" s="39">
        <f t="shared" si="62"/>
        <v>692.16936353771655</v>
      </c>
      <c r="H429" s="39">
        <f t="shared" si="63"/>
        <v>125.16479076422601</v>
      </c>
      <c r="I429" s="37">
        <f t="shared" si="64"/>
        <v>817.33415430194259</v>
      </c>
      <c r="J429" s="40">
        <f t="shared" si="70"/>
        <v>-103.24583741739909</v>
      </c>
      <c r="K429" s="37">
        <f t="shared" si="65"/>
        <v>714.08831688454347</v>
      </c>
      <c r="L429" s="37">
        <f t="shared" si="66"/>
        <v>1097679.7692275089</v>
      </c>
      <c r="M429" s="37">
        <f t="shared" si="67"/>
        <v>959020.60957594193</v>
      </c>
      <c r="N429" s="41">
        <f>'jan-mar'!M429</f>
        <v>1748428.448606526</v>
      </c>
      <c r="O429" s="41">
        <f t="shared" si="69"/>
        <v>-789407.83903058409</v>
      </c>
      <c r="Q429" s="4"/>
      <c r="R429" s="4"/>
      <c r="S429" s="4"/>
      <c r="T429" s="4"/>
      <c r="U429" s="4"/>
    </row>
    <row r="430" spans="1:21" s="34" customFormat="1" x14ac:dyDescent="0.3">
      <c r="A430" s="33">
        <v>2023</v>
      </c>
      <c r="B430" s="34" t="s">
        <v>480</v>
      </c>
      <c r="C430" s="36">
        <v>7056</v>
      </c>
      <c r="D430" s="36">
        <v>1116</v>
      </c>
      <c r="E430" s="37">
        <f t="shared" si="61"/>
        <v>6322.5806451612907</v>
      </c>
      <c r="F430" s="38">
        <f t="shared" si="68"/>
        <v>0.79429213701642798</v>
      </c>
      <c r="G430" s="39">
        <f t="shared" si="62"/>
        <v>982.46312089365961</v>
      </c>
      <c r="H430" s="39">
        <f t="shared" si="63"/>
        <v>294.50281588852613</v>
      </c>
      <c r="I430" s="37">
        <f t="shared" si="64"/>
        <v>1276.9659367821857</v>
      </c>
      <c r="J430" s="40">
        <f t="shared" si="70"/>
        <v>-103.24583741739909</v>
      </c>
      <c r="K430" s="37">
        <f t="shared" si="65"/>
        <v>1173.7200993647866</v>
      </c>
      <c r="L430" s="37">
        <f t="shared" si="66"/>
        <v>1425093.9854489192</v>
      </c>
      <c r="M430" s="37">
        <f t="shared" si="67"/>
        <v>1309871.6308911019</v>
      </c>
      <c r="N430" s="41">
        <f>'jan-mar'!M430</f>
        <v>1329856.6259455564</v>
      </c>
      <c r="O430" s="41">
        <f t="shared" si="69"/>
        <v>-19984.995054454543</v>
      </c>
      <c r="Q430" s="4"/>
      <c r="R430" s="4"/>
      <c r="S430" s="4"/>
      <c r="T430" s="4"/>
      <c r="U430" s="4"/>
    </row>
    <row r="431" spans="1:21" s="34" customFormat="1" x14ac:dyDescent="0.3">
      <c r="A431" s="33">
        <v>2024</v>
      </c>
      <c r="B431" s="34" t="s">
        <v>481</v>
      </c>
      <c r="C431" s="36">
        <v>5881</v>
      </c>
      <c r="D431" s="36">
        <v>1020</v>
      </c>
      <c r="E431" s="37">
        <f t="shared" si="61"/>
        <v>5765.6862745098042</v>
      </c>
      <c r="F431" s="38">
        <f t="shared" si="68"/>
        <v>0.7243307012385054</v>
      </c>
      <c r="G431" s="39">
        <f t="shared" si="62"/>
        <v>1316.5997432845516</v>
      </c>
      <c r="H431" s="39">
        <f t="shared" si="63"/>
        <v>489.41584561654639</v>
      </c>
      <c r="I431" s="37">
        <f t="shared" si="64"/>
        <v>1806.015588901098</v>
      </c>
      <c r="J431" s="40">
        <f t="shared" si="70"/>
        <v>-103.24583741739909</v>
      </c>
      <c r="K431" s="37">
        <f t="shared" si="65"/>
        <v>1702.7697514836989</v>
      </c>
      <c r="L431" s="37">
        <f t="shared" si="66"/>
        <v>1842135.9006791199</v>
      </c>
      <c r="M431" s="37">
        <f t="shared" si="67"/>
        <v>1736825.1465133729</v>
      </c>
      <c r="N431" s="41">
        <f>'jan-mar'!M431</f>
        <v>1583386.163498627</v>
      </c>
      <c r="O431" s="41">
        <f t="shared" si="69"/>
        <v>153438.98301474587</v>
      </c>
      <c r="Q431" s="4"/>
      <c r="R431" s="4"/>
      <c r="S431" s="4"/>
      <c r="T431" s="4"/>
      <c r="U431" s="4"/>
    </row>
    <row r="432" spans="1:21" s="34" customFormat="1" x14ac:dyDescent="0.3">
      <c r="A432" s="33">
        <v>2025</v>
      </c>
      <c r="B432" s="34" t="s">
        <v>482</v>
      </c>
      <c r="C432" s="36">
        <v>17692</v>
      </c>
      <c r="D432" s="36">
        <v>2909</v>
      </c>
      <c r="E432" s="37">
        <f t="shared" si="61"/>
        <v>6081.8150567205221</v>
      </c>
      <c r="F432" s="38">
        <f t="shared" si="68"/>
        <v>0.76404527667641919</v>
      </c>
      <c r="G432" s="39">
        <f t="shared" si="62"/>
        <v>1126.9224739581207</v>
      </c>
      <c r="H432" s="39">
        <f t="shared" si="63"/>
        <v>378.77077184279517</v>
      </c>
      <c r="I432" s="37">
        <f t="shared" si="64"/>
        <v>1505.693245800916</v>
      </c>
      <c r="J432" s="40">
        <f t="shared" si="70"/>
        <v>-103.24583741739909</v>
      </c>
      <c r="K432" s="37">
        <f t="shared" si="65"/>
        <v>1402.4474083835169</v>
      </c>
      <c r="L432" s="37">
        <f t="shared" si="66"/>
        <v>4380061.6520348648</v>
      </c>
      <c r="M432" s="37">
        <f t="shared" si="67"/>
        <v>4079719.5109876506</v>
      </c>
      <c r="N432" s="41">
        <f>'jan-mar'!M432</f>
        <v>3766946.6172720655</v>
      </c>
      <c r="O432" s="41">
        <f t="shared" si="69"/>
        <v>312772.89371558512</v>
      </c>
      <c r="Q432" s="4"/>
      <c r="R432" s="4"/>
      <c r="S432" s="4"/>
      <c r="T432" s="4"/>
      <c r="U432" s="4"/>
    </row>
    <row r="433" spans="1:21" s="34" customFormat="1" x14ac:dyDescent="0.3">
      <c r="A433" s="33">
        <v>2027</v>
      </c>
      <c r="B433" s="34" t="s">
        <v>483</v>
      </c>
      <c r="C433" s="36">
        <v>5131</v>
      </c>
      <c r="D433" s="36">
        <v>934</v>
      </c>
      <c r="E433" s="37">
        <f t="shared" si="61"/>
        <v>5493.576017130621</v>
      </c>
      <c r="F433" s="38">
        <f t="shared" si="68"/>
        <v>0.69014607790701632</v>
      </c>
      <c r="G433" s="39">
        <f t="shared" si="62"/>
        <v>1479.8658977120615</v>
      </c>
      <c r="H433" s="39">
        <f t="shared" si="63"/>
        <v>584.65443569926049</v>
      </c>
      <c r="I433" s="37">
        <f t="shared" si="64"/>
        <v>2064.5203334113221</v>
      </c>
      <c r="J433" s="40">
        <f t="shared" si="70"/>
        <v>-103.24583741739909</v>
      </c>
      <c r="K433" s="37">
        <f t="shared" si="65"/>
        <v>1961.274495993923</v>
      </c>
      <c r="L433" s="37">
        <f t="shared" si="66"/>
        <v>1928261.9914061748</v>
      </c>
      <c r="M433" s="37">
        <f t="shared" si="67"/>
        <v>1831830.3792583242</v>
      </c>
      <c r="N433" s="41">
        <f>'jan-mar'!M433</f>
        <v>1711745.9575565855</v>
      </c>
      <c r="O433" s="41">
        <f t="shared" si="69"/>
        <v>120084.42170173861</v>
      </c>
      <c r="Q433" s="4"/>
      <c r="R433" s="4"/>
      <c r="S433" s="4"/>
      <c r="T433" s="4"/>
      <c r="U433" s="4"/>
    </row>
    <row r="434" spans="1:21" s="34" customFormat="1" x14ac:dyDescent="0.3">
      <c r="A434" s="33">
        <v>2028</v>
      </c>
      <c r="B434" s="34" t="s">
        <v>484</v>
      </c>
      <c r="C434" s="36">
        <v>14195</v>
      </c>
      <c r="D434" s="36">
        <v>2235</v>
      </c>
      <c r="E434" s="37">
        <f t="shared" si="61"/>
        <v>6351.2304250559282</v>
      </c>
      <c r="F434" s="38">
        <f t="shared" si="68"/>
        <v>0.79789134692369534</v>
      </c>
      <c r="G434" s="39">
        <f t="shared" si="62"/>
        <v>965.27325295687706</v>
      </c>
      <c r="H434" s="39">
        <f t="shared" si="63"/>
        <v>284.47539292540301</v>
      </c>
      <c r="I434" s="37">
        <f t="shared" si="64"/>
        <v>1249.74864588228</v>
      </c>
      <c r="J434" s="40">
        <f t="shared" si="70"/>
        <v>-103.24583741739909</v>
      </c>
      <c r="K434" s="37">
        <f t="shared" si="65"/>
        <v>1146.5028084648809</v>
      </c>
      <c r="L434" s="37">
        <f t="shared" si="66"/>
        <v>2793188.2235468957</v>
      </c>
      <c r="M434" s="37">
        <f t="shared" si="67"/>
        <v>2562433.7769190087</v>
      </c>
      <c r="N434" s="41">
        <f>'jan-mar'!M434</f>
        <v>2228387.3288425789</v>
      </c>
      <c r="O434" s="41">
        <f t="shared" si="69"/>
        <v>334046.44807642978</v>
      </c>
      <c r="Q434" s="4"/>
      <c r="R434" s="4"/>
      <c r="S434" s="4"/>
      <c r="T434" s="4"/>
      <c r="U434" s="4"/>
    </row>
    <row r="435" spans="1:21" s="34" customFormat="1" x14ac:dyDescent="0.3">
      <c r="A435" s="33">
        <v>2030</v>
      </c>
      <c r="B435" s="34" t="s">
        <v>485</v>
      </c>
      <c r="C435" s="36">
        <v>78107</v>
      </c>
      <c r="D435" s="36">
        <v>10221</v>
      </c>
      <c r="E435" s="37">
        <f t="shared" si="61"/>
        <v>7641.8158692887191</v>
      </c>
      <c r="F435" s="38">
        <f t="shared" si="68"/>
        <v>0.96002480603369911</v>
      </c>
      <c r="G435" s="39">
        <f t="shared" si="62"/>
        <v>190.92198641720259</v>
      </c>
      <c r="H435" s="39">
        <f t="shared" si="63"/>
        <v>0</v>
      </c>
      <c r="I435" s="37">
        <f t="shared" si="64"/>
        <v>190.92198641720259</v>
      </c>
      <c r="J435" s="40">
        <f t="shared" si="70"/>
        <v>-103.24583741739909</v>
      </c>
      <c r="K435" s="37">
        <f t="shared" si="65"/>
        <v>87.676148999803502</v>
      </c>
      <c r="L435" s="37">
        <f t="shared" si="66"/>
        <v>1951413.6231702277</v>
      </c>
      <c r="M435" s="37">
        <f t="shared" si="67"/>
        <v>896137.91892699164</v>
      </c>
      <c r="N435" s="41">
        <f>'jan-mar'!M435</f>
        <v>836689.32781272335</v>
      </c>
      <c r="O435" s="41">
        <f t="shared" si="69"/>
        <v>59448.591114268289</v>
      </c>
      <c r="Q435" s="4"/>
      <c r="R435" s="4"/>
      <c r="S435" s="4"/>
      <c r="T435" s="4"/>
      <c r="U435" s="4"/>
    </row>
    <row r="436" spans="1:21" s="34" customFormat="1" x14ac:dyDescent="0.3">
      <c r="A436" s="33"/>
      <c r="C436" s="36"/>
      <c r="D436" s="36"/>
      <c r="E436" s="37"/>
      <c r="F436" s="38"/>
      <c r="G436" s="39"/>
      <c r="H436" s="39"/>
      <c r="I436" s="37"/>
      <c r="J436" s="40"/>
      <c r="K436" s="37"/>
      <c r="L436" s="37"/>
      <c r="M436" s="37"/>
      <c r="N436" s="41"/>
      <c r="O436" s="41"/>
      <c r="Q436" s="4"/>
      <c r="R436" s="4"/>
      <c r="S436" s="4"/>
      <c r="T436" s="4"/>
      <c r="U436" s="4"/>
    </row>
    <row r="437" spans="1:21" s="60" customFormat="1" ht="14.4" thickBot="1" x14ac:dyDescent="0.35">
      <c r="A437" s="44"/>
      <c r="B437" s="44" t="s">
        <v>33</v>
      </c>
      <c r="C437" s="45">
        <f>SUM(C8:C435)</f>
        <v>41119883</v>
      </c>
      <c r="D437" s="46">
        <f>SUM(D8:D435)</f>
        <v>5165802</v>
      </c>
      <c r="E437" s="46">
        <f>(C437*1000)/D437</f>
        <v>7960.0191799840568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533347553.42247504</v>
      </c>
      <c r="M437" s="46">
        <f>SUM(M8:M435)</f>
        <v>7.0838723331689835E-7</v>
      </c>
      <c r="N437" s="46">
        <f>jan!M437</f>
        <v>-1.1047814041376114E-7</v>
      </c>
      <c r="O437" s="46">
        <f t="shared" si="69"/>
        <v>8.1886537373065948E-7</v>
      </c>
      <c r="Q437" s="4"/>
      <c r="R437" s="4"/>
      <c r="S437" s="4"/>
      <c r="T437" s="4"/>
      <c r="U437" s="4"/>
    </row>
    <row r="438" spans="1:21" s="34" customFormat="1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O438" s="51"/>
      <c r="Q438" s="4"/>
      <c r="R438" s="4"/>
      <c r="S438" s="4"/>
      <c r="T438" s="4"/>
      <c r="U438" s="4"/>
    </row>
    <row r="439" spans="1:21" s="34" customFormat="1" x14ac:dyDescent="0.3">
      <c r="A439" s="52" t="s">
        <v>34</v>
      </c>
      <c r="B439" s="52"/>
      <c r="C439" s="52"/>
      <c r="D439" s="53">
        <f>L437</f>
        <v>533347553.42247504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-103.24583741739909</v>
      </c>
      <c r="J439" s="57" t="s">
        <v>37</v>
      </c>
      <c r="M439" s="58"/>
      <c r="Q439" s="4"/>
      <c r="R439" s="4"/>
      <c r="S439" s="4"/>
      <c r="T439" s="4"/>
      <c r="U439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6.44140625" defaultRowHeight="13.8" x14ac:dyDescent="0.3"/>
  <cols>
    <col min="1" max="1" width="6.44140625" style="2" customWidth="1"/>
    <col min="2" max="2" width="14" style="2" bestFit="1" customWidth="1"/>
    <col min="3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15" width="11.44140625" style="2" customWidth="1"/>
    <col min="16" max="16" width="6.44140625" style="2" customWidth="1"/>
    <col min="17" max="20" width="6.44140625" style="4" customWidth="1"/>
    <col min="21" max="16384" width="6.44140625" style="2"/>
  </cols>
  <sheetData>
    <row r="1" spans="1:20" ht="22.5" customHeight="1" x14ac:dyDescent="0.3">
      <c r="A1" s="77" t="s">
        <v>491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</row>
    <row r="2" spans="1:20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492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</row>
    <row r="3" spans="1:20" x14ac:dyDescent="0.3">
      <c r="A3" s="80"/>
      <c r="B3" s="80"/>
      <c r="C3" s="8" t="s">
        <v>43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39</v>
      </c>
      <c r="O4" s="17" t="s">
        <v>40</v>
      </c>
    </row>
    <row r="5" spans="1:20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38</v>
      </c>
      <c r="N5" s="27"/>
      <c r="O5" s="27"/>
      <c r="Q5" s="4"/>
      <c r="R5" s="4"/>
      <c r="S5" s="4"/>
      <c r="T5" s="4"/>
    </row>
    <row r="6" spans="1:20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Q6" s="4"/>
      <c r="R6" s="4"/>
      <c r="S6" s="4"/>
      <c r="T6" s="4"/>
    </row>
    <row r="7" spans="1:20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</row>
    <row r="8" spans="1:20" s="34" customFormat="1" x14ac:dyDescent="0.3">
      <c r="A8" s="33">
        <v>101</v>
      </c>
      <c r="B8" s="34" t="s">
        <v>64</v>
      </c>
      <c r="C8" s="36">
        <v>181144</v>
      </c>
      <c r="D8" s="36">
        <v>30328</v>
      </c>
      <c r="E8" s="37">
        <f t="shared" ref="E8:E71" si="1">(C8*1000)/D8</f>
        <v>5972.8303877604858</v>
      </c>
      <c r="F8" s="38">
        <f>IF(ISNUMBER(C8),E8/E$437,"")</f>
        <v>0.77525897728831772</v>
      </c>
      <c r="G8" s="39">
        <f t="shared" ref="G8:G71" si="2">(E$437-E8)*0.6</f>
        <v>1038.8838175268165</v>
      </c>
      <c r="H8" s="39">
        <f t="shared" ref="H8:H71" si="3">IF(E8&gt;=E$437*0.9,0,IF(E8&lt;0.9*E$437,(E$437*0.9-E8)*0.35))</f>
        <v>336.36494062996178</v>
      </c>
      <c r="I8" s="37">
        <f t="shared" ref="I8:I71" si="4">G8+H8</f>
        <v>1375.2487581567784</v>
      </c>
      <c r="J8" s="40">
        <f>I$439</f>
        <v>-91.411976040389945</v>
      </c>
      <c r="K8" s="37">
        <f t="shared" ref="K8:K71" si="5">I8+J8</f>
        <v>1283.8367821163886</v>
      </c>
      <c r="L8" s="37">
        <f t="shared" ref="L8:L71" si="6">(I8*D8)</f>
        <v>41708544.337378778</v>
      </c>
      <c r="M8" s="37">
        <f t="shared" ref="M8:M71" si="7">(K8*D8)</f>
        <v>38936201.928025834</v>
      </c>
      <c r="N8" s="41">
        <f>'jan-feb'!M8</f>
        <v>19047691.832803696</v>
      </c>
      <c r="O8" s="41">
        <f>M8-N8</f>
        <v>19888510.095222138</v>
      </c>
      <c r="Q8" s="4"/>
      <c r="R8" s="4"/>
      <c r="S8" s="4"/>
      <c r="T8" s="4"/>
    </row>
    <row r="9" spans="1:20" s="34" customFormat="1" x14ac:dyDescent="0.3">
      <c r="A9" s="33">
        <v>104</v>
      </c>
      <c r="B9" s="34" t="s">
        <v>65</v>
      </c>
      <c r="C9" s="36">
        <v>203701</v>
      </c>
      <c r="D9" s="36">
        <v>31802</v>
      </c>
      <c r="E9" s="37">
        <f t="shared" si="1"/>
        <v>6405.2889755361302</v>
      </c>
      <c r="F9" s="38">
        <f t="shared" ref="F9:F72" si="8">IF(ISNUMBER(C9),E9/E$437,"")</f>
        <v>0.83139105884977071</v>
      </c>
      <c r="G9" s="39">
        <f t="shared" si="2"/>
        <v>779.40866486142988</v>
      </c>
      <c r="H9" s="39">
        <f t="shared" si="3"/>
        <v>185.00443490848625</v>
      </c>
      <c r="I9" s="37">
        <f t="shared" si="4"/>
        <v>964.41309976991613</v>
      </c>
      <c r="J9" s="40">
        <f>I$439</f>
        <v>-91.411976040389945</v>
      </c>
      <c r="K9" s="37">
        <f t="shared" si="5"/>
        <v>873.00112372952617</v>
      </c>
      <c r="L9" s="37">
        <f t="shared" si="6"/>
        <v>30670265.398882873</v>
      </c>
      <c r="M9" s="37">
        <f t="shared" si="7"/>
        <v>27763181.736846391</v>
      </c>
      <c r="N9" s="41">
        <f>'jan-feb'!M9</f>
        <v>14811496.602704534</v>
      </c>
      <c r="O9" s="41">
        <f t="shared" ref="O9:O72" si="9">M9-N9</f>
        <v>12951685.134141857</v>
      </c>
      <c r="Q9" s="4"/>
      <c r="R9" s="4"/>
      <c r="S9" s="4"/>
      <c r="T9" s="4"/>
    </row>
    <row r="10" spans="1:20" s="34" customFormat="1" x14ac:dyDescent="0.3">
      <c r="A10" s="33">
        <v>105</v>
      </c>
      <c r="B10" s="34" t="s">
        <v>66</v>
      </c>
      <c r="C10" s="36">
        <v>328208</v>
      </c>
      <c r="D10" s="36">
        <v>54192</v>
      </c>
      <c r="E10" s="37">
        <f t="shared" si="1"/>
        <v>6056.3920873929728</v>
      </c>
      <c r="F10" s="38">
        <f t="shared" si="8"/>
        <v>0.78610508434173532</v>
      </c>
      <c r="G10" s="39">
        <f t="shared" si="2"/>
        <v>988.74679774732431</v>
      </c>
      <c r="H10" s="39">
        <f t="shared" si="3"/>
        <v>307.11834575859132</v>
      </c>
      <c r="I10" s="37">
        <f t="shared" si="4"/>
        <v>1295.8651435059155</v>
      </c>
      <c r="J10" s="40">
        <f t="shared" ref="J10:J73" si="10">I$439</f>
        <v>-91.411976040389945</v>
      </c>
      <c r="K10" s="37">
        <f t="shared" si="5"/>
        <v>1204.4531674655257</v>
      </c>
      <c r="L10" s="37">
        <f t="shared" si="6"/>
        <v>70225523.856872573</v>
      </c>
      <c r="M10" s="37">
        <f t="shared" si="7"/>
        <v>65271726.051291764</v>
      </c>
      <c r="N10" s="41">
        <f>'jan-feb'!M10</f>
        <v>28704959.898552421</v>
      </c>
      <c r="O10" s="41">
        <f t="shared" si="9"/>
        <v>36566766.152739346</v>
      </c>
      <c r="Q10" s="4"/>
      <c r="R10" s="4"/>
      <c r="S10" s="4"/>
      <c r="T10" s="4"/>
    </row>
    <row r="11" spans="1:20" s="34" customFormat="1" x14ac:dyDescent="0.3">
      <c r="A11" s="33">
        <v>106</v>
      </c>
      <c r="B11" s="34" t="s">
        <v>67</v>
      </c>
      <c r="C11" s="36">
        <v>500759</v>
      </c>
      <c r="D11" s="36">
        <v>78159</v>
      </c>
      <c r="E11" s="37">
        <f t="shared" si="1"/>
        <v>6406.9269054107654</v>
      </c>
      <c r="F11" s="38">
        <f t="shared" si="8"/>
        <v>0.83160365819665349</v>
      </c>
      <c r="G11" s="39">
        <f t="shared" si="2"/>
        <v>778.42590693664874</v>
      </c>
      <c r="H11" s="39">
        <f t="shared" si="3"/>
        <v>184.43115945236394</v>
      </c>
      <c r="I11" s="37">
        <f t="shared" si="4"/>
        <v>962.85706638901274</v>
      </c>
      <c r="J11" s="40">
        <f t="shared" si="10"/>
        <v>-91.411976040389945</v>
      </c>
      <c r="K11" s="37">
        <f t="shared" si="5"/>
        <v>871.44509034862278</v>
      </c>
      <c r="L11" s="37">
        <f t="shared" si="6"/>
        <v>75255945.451898843</v>
      </c>
      <c r="M11" s="37">
        <f t="shared" si="7"/>
        <v>68111276.816558003</v>
      </c>
      <c r="N11" s="41">
        <f>'jan-feb'!M11</f>
        <v>35340800.821356624</v>
      </c>
      <c r="O11" s="41">
        <f t="shared" si="9"/>
        <v>32770475.995201379</v>
      </c>
      <c r="Q11" s="4"/>
      <c r="R11" s="4"/>
      <c r="S11" s="4"/>
      <c r="T11" s="4"/>
    </row>
    <row r="12" spans="1:20" s="34" customFormat="1" x14ac:dyDescent="0.3">
      <c r="A12" s="33">
        <v>111</v>
      </c>
      <c r="B12" s="34" t="s">
        <v>68</v>
      </c>
      <c r="C12" s="36">
        <v>33609</v>
      </c>
      <c r="D12" s="36">
        <v>4480</v>
      </c>
      <c r="E12" s="37">
        <f t="shared" si="1"/>
        <v>7502.0089285714284</v>
      </c>
      <c r="F12" s="38">
        <f t="shared" si="8"/>
        <v>0.97374266335944371</v>
      </c>
      <c r="G12" s="39">
        <f t="shared" si="2"/>
        <v>121.37669304025093</v>
      </c>
      <c r="H12" s="39">
        <f t="shared" si="3"/>
        <v>0</v>
      </c>
      <c r="I12" s="37">
        <f t="shared" si="4"/>
        <v>121.37669304025093</v>
      </c>
      <c r="J12" s="40">
        <f t="shared" si="10"/>
        <v>-91.411976040389945</v>
      </c>
      <c r="K12" s="37">
        <f t="shared" si="5"/>
        <v>29.964716999860983</v>
      </c>
      <c r="L12" s="37">
        <f t="shared" si="6"/>
        <v>543767.58482032421</v>
      </c>
      <c r="M12" s="37">
        <f t="shared" si="7"/>
        <v>134241.9321593772</v>
      </c>
      <c r="N12" s="41">
        <f>'jan-feb'!M12</f>
        <v>1297567.9573648295</v>
      </c>
      <c r="O12" s="41">
        <f t="shared" si="9"/>
        <v>-1163326.0252054522</v>
      </c>
      <c r="Q12" s="4"/>
      <c r="R12" s="4"/>
      <c r="S12" s="4"/>
      <c r="T12" s="4"/>
    </row>
    <row r="13" spans="1:20" s="34" customFormat="1" x14ac:dyDescent="0.3">
      <c r="A13" s="33">
        <v>118</v>
      </c>
      <c r="B13" s="34" t="s">
        <v>69</v>
      </c>
      <c r="C13" s="36">
        <v>8554</v>
      </c>
      <c r="D13" s="36">
        <v>1406</v>
      </c>
      <c r="E13" s="37">
        <f t="shared" si="1"/>
        <v>6083.9260312944525</v>
      </c>
      <c r="F13" s="38">
        <f t="shared" si="8"/>
        <v>0.78967892384561889</v>
      </c>
      <c r="G13" s="39">
        <f t="shared" si="2"/>
        <v>972.2264314064364</v>
      </c>
      <c r="H13" s="39">
        <f t="shared" si="3"/>
        <v>297.48146539307345</v>
      </c>
      <c r="I13" s="37">
        <f t="shared" si="4"/>
        <v>1269.7078967995099</v>
      </c>
      <c r="J13" s="40">
        <f t="shared" si="10"/>
        <v>-91.411976040389945</v>
      </c>
      <c r="K13" s="37">
        <f t="shared" si="5"/>
        <v>1178.29592075912</v>
      </c>
      <c r="L13" s="37">
        <f t="shared" si="6"/>
        <v>1785209.3029001108</v>
      </c>
      <c r="M13" s="37">
        <f t="shared" si="7"/>
        <v>1656684.0645873228</v>
      </c>
      <c r="N13" s="41">
        <f>'jan-feb'!M13</f>
        <v>1094324.6312622656</v>
      </c>
      <c r="O13" s="41">
        <f t="shared" si="9"/>
        <v>562359.43332505715</v>
      </c>
      <c r="Q13" s="4"/>
      <c r="R13" s="4"/>
      <c r="S13" s="4"/>
      <c r="T13" s="4"/>
    </row>
    <row r="14" spans="1:20" s="34" customFormat="1" x14ac:dyDescent="0.3">
      <c r="A14" s="33">
        <v>119</v>
      </c>
      <c r="B14" s="34" t="s">
        <v>70</v>
      </c>
      <c r="C14" s="36">
        <v>20477</v>
      </c>
      <c r="D14" s="36">
        <v>3613</v>
      </c>
      <c r="E14" s="37">
        <f t="shared" si="1"/>
        <v>5667.5892610019373</v>
      </c>
      <c r="F14" s="38">
        <f t="shared" si="8"/>
        <v>0.73563941530609733</v>
      </c>
      <c r="G14" s="39">
        <f t="shared" si="2"/>
        <v>1222.0284935819457</v>
      </c>
      <c r="H14" s="39">
        <f t="shared" si="3"/>
        <v>443.19933499545374</v>
      </c>
      <c r="I14" s="37">
        <f t="shared" si="4"/>
        <v>1665.2278285773994</v>
      </c>
      <c r="J14" s="40">
        <f t="shared" si="10"/>
        <v>-91.411976040389945</v>
      </c>
      <c r="K14" s="37">
        <f t="shared" si="5"/>
        <v>1573.8158525370095</v>
      </c>
      <c r="L14" s="37">
        <f t="shared" si="6"/>
        <v>6016468.1446501436</v>
      </c>
      <c r="M14" s="37">
        <f t="shared" si="7"/>
        <v>5686196.6752162157</v>
      </c>
      <c r="N14" s="41">
        <f>'jan-feb'!M14</f>
        <v>2989221.18972302</v>
      </c>
      <c r="O14" s="41">
        <f t="shared" si="9"/>
        <v>2696975.4854931957</v>
      </c>
      <c r="Q14" s="4"/>
      <c r="R14" s="4"/>
      <c r="S14" s="4"/>
      <c r="T14" s="4"/>
    </row>
    <row r="15" spans="1:20" s="34" customFormat="1" x14ac:dyDescent="0.3">
      <c r="A15" s="33">
        <v>121</v>
      </c>
      <c r="B15" s="34" t="s">
        <v>71</v>
      </c>
      <c r="C15" s="36">
        <v>4405</v>
      </c>
      <c r="D15" s="36">
        <v>672</v>
      </c>
      <c r="E15" s="37">
        <f t="shared" si="1"/>
        <v>6555.0595238095239</v>
      </c>
      <c r="F15" s="38">
        <f t="shared" si="8"/>
        <v>0.85083091475464889</v>
      </c>
      <c r="G15" s="39">
        <f t="shared" si="2"/>
        <v>689.54633589739365</v>
      </c>
      <c r="H15" s="39">
        <f t="shared" si="3"/>
        <v>132.58474301279847</v>
      </c>
      <c r="I15" s="37">
        <f t="shared" si="4"/>
        <v>822.13107891019217</v>
      </c>
      <c r="J15" s="40">
        <f t="shared" si="10"/>
        <v>-91.411976040389945</v>
      </c>
      <c r="K15" s="37">
        <f t="shared" si="5"/>
        <v>730.71910286980221</v>
      </c>
      <c r="L15" s="37">
        <f t="shared" si="6"/>
        <v>552472.08502764918</v>
      </c>
      <c r="M15" s="37">
        <f t="shared" si="7"/>
        <v>491043.23712850711</v>
      </c>
      <c r="N15" s="41">
        <f>'jan-feb'!M15</f>
        <v>248880.19360472439</v>
      </c>
      <c r="O15" s="41">
        <f t="shared" si="9"/>
        <v>242163.04352378272</v>
      </c>
      <c r="Q15" s="4"/>
      <c r="R15" s="4"/>
      <c r="S15" s="4"/>
      <c r="T15" s="4"/>
    </row>
    <row r="16" spans="1:20" s="34" customFormat="1" x14ac:dyDescent="0.3">
      <c r="A16" s="33">
        <v>122</v>
      </c>
      <c r="B16" s="34" t="s">
        <v>72</v>
      </c>
      <c r="C16" s="36">
        <v>32437</v>
      </c>
      <c r="D16" s="36">
        <v>5346</v>
      </c>
      <c r="E16" s="37">
        <f t="shared" si="1"/>
        <v>6067.5271230826784</v>
      </c>
      <c r="F16" s="38">
        <f t="shared" si="8"/>
        <v>0.78755038511547892</v>
      </c>
      <c r="G16" s="39">
        <f t="shared" si="2"/>
        <v>982.06577633350093</v>
      </c>
      <c r="H16" s="39">
        <f t="shared" si="3"/>
        <v>303.22108326719439</v>
      </c>
      <c r="I16" s="37">
        <f t="shared" si="4"/>
        <v>1285.2868596006954</v>
      </c>
      <c r="J16" s="40">
        <f t="shared" si="10"/>
        <v>-91.411976040389945</v>
      </c>
      <c r="K16" s="37">
        <f t="shared" si="5"/>
        <v>1193.8748835603055</v>
      </c>
      <c r="L16" s="37">
        <f t="shared" si="6"/>
        <v>6871143.5514253173</v>
      </c>
      <c r="M16" s="37">
        <f t="shared" si="7"/>
        <v>6382455.1275133938</v>
      </c>
      <c r="N16" s="41">
        <f>'jan-feb'!M16</f>
        <v>3300312.0759090134</v>
      </c>
      <c r="O16" s="41">
        <f t="shared" si="9"/>
        <v>3082143.0516043804</v>
      </c>
      <c r="Q16" s="4"/>
      <c r="R16" s="4"/>
      <c r="S16" s="4"/>
      <c r="T16" s="4"/>
    </row>
    <row r="17" spans="1:20" s="34" customFormat="1" x14ac:dyDescent="0.3">
      <c r="A17" s="33">
        <v>123</v>
      </c>
      <c r="B17" s="34" t="s">
        <v>73</v>
      </c>
      <c r="C17" s="36">
        <v>38310</v>
      </c>
      <c r="D17" s="36">
        <v>5692</v>
      </c>
      <c r="E17" s="37">
        <f t="shared" si="1"/>
        <v>6730.4989458889668</v>
      </c>
      <c r="F17" s="38">
        <f t="shared" si="8"/>
        <v>0.87360252856375287</v>
      </c>
      <c r="G17" s="39">
        <f t="shared" si="2"/>
        <v>584.28268264972792</v>
      </c>
      <c r="H17" s="39">
        <f t="shared" si="3"/>
        <v>71.180945284993456</v>
      </c>
      <c r="I17" s="37">
        <f t="shared" si="4"/>
        <v>655.46362793472133</v>
      </c>
      <c r="J17" s="40">
        <f t="shared" si="10"/>
        <v>-91.411976040389945</v>
      </c>
      <c r="K17" s="37">
        <f t="shared" si="5"/>
        <v>564.05165189433137</v>
      </c>
      <c r="L17" s="37">
        <f t="shared" si="6"/>
        <v>3730898.9702044339</v>
      </c>
      <c r="M17" s="37">
        <f t="shared" si="7"/>
        <v>3210582.0025825342</v>
      </c>
      <c r="N17" s="41">
        <f>'jan-feb'!M17</f>
        <v>697559.8589599285</v>
      </c>
      <c r="O17" s="41">
        <f t="shared" si="9"/>
        <v>2513022.1436226056</v>
      </c>
      <c r="Q17" s="4"/>
      <c r="R17" s="4"/>
      <c r="S17" s="4"/>
      <c r="T17" s="4"/>
    </row>
    <row r="18" spans="1:20" s="34" customFormat="1" x14ac:dyDescent="0.3">
      <c r="A18" s="33">
        <v>124</v>
      </c>
      <c r="B18" s="34" t="s">
        <v>74</v>
      </c>
      <c r="C18" s="36">
        <v>104911</v>
      </c>
      <c r="D18" s="36">
        <v>15513</v>
      </c>
      <c r="E18" s="37">
        <f t="shared" si="1"/>
        <v>6762.7796042029267</v>
      </c>
      <c r="F18" s="38">
        <f t="shared" si="8"/>
        <v>0.87779248014884348</v>
      </c>
      <c r="G18" s="39">
        <f t="shared" si="2"/>
        <v>564.91428766135198</v>
      </c>
      <c r="H18" s="39">
        <f t="shared" si="3"/>
        <v>59.88271487510746</v>
      </c>
      <c r="I18" s="37">
        <f t="shared" si="4"/>
        <v>624.79700253645944</v>
      </c>
      <c r="J18" s="40">
        <f t="shared" si="10"/>
        <v>-91.411976040389945</v>
      </c>
      <c r="K18" s="37">
        <f t="shared" si="5"/>
        <v>533.38502649606949</v>
      </c>
      <c r="L18" s="37">
        <f t="shared" si="6"/>
        <v>9692475.9003480952</v>
      </c>
      <c r="M18" s="37">
        <f t="shared" si="7"/>
        <v>8274401.916033526</v>
      </c>
      <c r="N18" s="41">
        <f>'jan-feb'!M18</f>
        <v>-186718.57132020692</v>
      </c>
      <c r="O18" s="41">
        <f t="shared" si="9"/>
        <v>8461120.4873537328</v>
      </c>
      <c r="Q18" s="4"/>
      <c r="R18" s="4"/>
      <c r="S18" s="4"/>
      <c r="T18" s="4"/>
    </row>
    <row r="19" spans="1:20" s="34" customFormat="1" x14ac:dyDescent="0.3">
      <c r="A19" s="33">
        <v>125</v>
      </c>
      <c r="B19" s="34" t="s">
        <v>75</v>
      </c>
      <c r="C19" s="36">
        <v>67422</v>
      </c>
      <c r="D19" s="36">
        <v>11353</v>
      </c>
      <c r="E19" s="37">
        <f t="shared" si="1"/>
        <v>5938.6946181625999</v>
      </c>
      <c r="F19" s="38">
        <f t="shared" si="8"/>
        <v>0.77082823673328094</v>
      </c>
      <c r="G19" s="39">
        <f t="shared" si="2"/>
        <v>1059.365279285548</v>
      </c>
      <c r="H19" s="39">
        <f t="shared" si="3"/>
        <v>348.31245998922185</v>
      </c>
      <c r="I19" s="37">
        <f t="shared" si="4"/>
        <v>1407.6777392747699</v>
      </c>
      <c r="J19" s="40">
        <f t="shared" si="10"/>
        <v>-91.411976040389945</v>
      </c>
      <c r="K19" s="37">
        <f t="shared" si="5"/>
        <v>1316.2657632343801</v>
      </c>
      <c r="L19" s="37">
        <f t="shared" si="6"/>
        <v>15981365.373986462</v>
      </c>
      <c r="M19" s="37">
        <f t="shared" si="7"/>
        <v>14943565.209999917</v>
      </c>
      <c r="N19" s="41">
        <f>'jan-feb'!M19</f>
        <v>7726575.205348867</v>
      </c>
      <c r="O19" s="41">
        <f t="shared" si="9"/>
        <v>7216990.0046510501</v>
      </c>
      <c r="Q19" s="4"/>
      <c r="R19" s="4"/>
      <c r="S19" s="4"/>
      <c r="T19" s="4"/>
    </row>
    <row r="20" spans="1:20" s="34" customFormat="1" x14ac:dyDescent="0.3">
      <c r="A20" s="33">
        <v>127</v>
      </c>
      <c r="B20" s="34" t="s">
        <v>76</v>
      </c>
      <c r="C20" s="36">
        <v>22404</v>
      </c>
      <c r="D20" s="36">
        <v>3731</v>
      </c>
      <c r="E20" s="37">
        <f t="shared" si="1"/>
        <v>6004.8244438488337</v>
      </c>
      <c r="F20" s="38">
        <f t="shared" si="8"/>
        <v>0.77941172859583607</v>
      </c>
      <c r="G20" s="39">
        <f t="shared" si="2"/>
        <v>1019.6873838738078</v>
      </c>
      <c r="H20" s="39">
        <f t="shared" si="3"/>
        <v>325.16702099904001</v>
      </c>
      <c r="I20" s="37">
        <f t="shared" si="4"/>
        <v>1344.8544048728477</v>
      </c>
      <c r="J20" s="40">
        <f t="shared" si="10"/>
        <v>-91.411976040389945</v>
      </c>
      <c r="K20" s="37">
        <f t="shared" si="5"/>
        <v>1253.4424288324578</v>
      </c>
      <c r="L20" s="37">
        <f t="shared" si="6"/>
        <v>5017651.7845805949</v>
      </c>
      <c r="M20" s="37">
        <f t="shared" si="7"/>
        <v>4676593.7019739002</v>
      </c>
      <c r="N20" s="41">
        <f>'jan-feb'!M20</f>
        <v>1548033.7832428976</v>
      </c>
      <c r="O20" s="41">
        <f t="shared" si="9"/>
        <v>3128559.9187310026</v>
      </c>
      <c r="Q20" s="4"/>
      <c r="R20" s="4"/>
      <c r="S20" s="4"/>
      <c r="T20" s="4"/>
    </row>
    <row r="21" spans="1:20" s="34" customFormat="1" x14ac:dyDescent="0.3">
      <c r="A21" s="33">
        <v>128</v>
      </c>
      <c r="B21" s="34" t="s">
        <v>77</v>
      </c>
      <c r="C21" s="36">
        <v>47134</v>
      </c>
      <c r="D21" s="36">
        <v>8020</v>
      </c>
      <c r="E21" s="37">
        <f t="shared" si="1"/>
        <v>5877.0573566084786</v>
      </c>
      <c r="F21" s="38">
        <f t="shared" si="8"/>
        <v>0.76282786885857601</v>
      </c>
      <c r="G21" s="39">
        <f t="shared" si="2"/>
        <v>1096.3476362180209</v>
      </c>
      <c r="H21" s="39">
        <f t="shared" si="3"/>
        <v>369.8855015331643</v>
      </c>
      <c r="I21" s="37">
        <f t="shared" si="4"/>
        <v>1466.233137751185</v>
      </c>
      <c r="J21" s="40">
        <f t="shared" si="10"/>
        <v>-91.411976040389945</v>
      </c>
      <c r="K21" s="37">
        <f t="shared" si="5"/>
        <v>1374.8211617107952</v>
      </c>
      <c r="L21" s="37">
        <f t="shared" si="6"/>
        <v>11759189.764764505</v>
      </c>
      <c r="M21" s="37">
        <f t="shared" si="7"/>
        <v>11026065.716920577</v>
      </c>
      <c r="N21" s="41">
        <f>'jan-feb'!M21</f>
        <v>5722495.7629611464</v>
      </c>
      <c r="O21" s="41">
        <f t="shared" si="9"/>
        <v>5303569.9539594306</v>
      </c>
      <c r="Q21" s="4"/>
      <c r="R21" s="4"/>
      <c r="S21" s="4"/>
      <c r="T21" s="4"/>
    </row>
    <row r="22" spans="1:20" s="34" customFormat="1" x14ac:dyDescent="0.3">
      <c r="A22" s="33">
        <v>135</v>
      </c>
      <c r="B22" s="34" t="s">
        <v>78</v>
      </c>
      <c r="C22" s="36">
        <v>47587</v>
      </c>
      <c r="D22" s="36">
        <v>7206</v>
      </c>
      <c r="E22" s="37">
        <f t="shared" si="1"/>
        <v>6603.8023868998062</v>
      </c>
      <c r="F22" s="38">
        <f t="shared" si="8"/>
        <v>0.85715762081128044</v>
      </c>
      <c r="G22" s="39">
        <f t="shared" si="2"/>
        <v>660.30061804322429</v>
      </c>
      <c r="H22" s="39">
        <f t="shared" si="3"/>
        <v>115.52474093119967</v>
      </c>
      <c r="I22" s="37">
        <f t="shared" si="4"/>
        <v>775.82535897442392</v>
      </c>
      <c r="J22" s="40">
        <f t="shared" si="10"/>
        <v>-91.411976040389945</v>
      </c>
      <c r="K22" s="37">
        <f t="shared" si="5"/>
        <v>684.41338293403396</v>
      </c>
      <c r="L22" s="37">
        <f t="shared" si="6"/>
        <v>5590597.5367696984</v>
      </c>
      <c r="M22" s="37">
        <f t="shared" si="7"/>
        <v>4931882.8374226484</v>
      </c>
      <c r="N22" s="41">
        <f>'jan-feb'!M22</f>
        <v>2817589.3974935184</v>
      </c>
      <c r="O22" s="41">
        <f t="shared" si="9"/>
        <v>2114293.43992913</v>
      </c>
      <c r="Q22" s="4"/>
      <c r="R22" s="4"/>
      <c r="S22" s="4"/>
      <c r="T22" s="4"/>
    </row>
    <row r="23" spans="1:20" s="34" customFormat="1" x14ac:dyDescent="0.3">
      <c r="A23" s="33">
        <v>136</v>
      </c>
      <c r="B23" s="34" t="s">
        <v>79</v>
      </c>
      <c r="C23" s="36">
        <v>100254</v>
      </c>
      <c r="D23" s="36">
        <v>15242</v>
      </c>
      <c r="E23" s="37">
        <f t="shared" si="1"/>
        <v>6577.4832699120852</v>
      </c>
      <c r="F23" s="38">
        <f t="shared" si="8"/>
        <v>0.853741462910523</v>
      </c>
      <c r="G23" s="39">
        <f t="shared" si="2"/>
        <v>676.09208823585686</v>
      </c>
      <c r="H23" s="39">
        <f t="shared" si="3"/>
        <v>124.73643187690199</v>
      </c>
      <c r="I23" s="37">
        <f t="shared" si="4"/>
        <v>800.82852011275884</v>
      </c>
      <c r="J23" s="40">
        <f t="shared" si="10"/>
        <v>-91.411976040389945</v>
      </c>
      <c r="K23" s="37">
        <f t="shared" si="5"/>
        <v>709.41654407236888</v>
      </c>
      <c r="L23" s="37">
        <f t="shared" si="6"/>
        <v>12206228.30355867</v>
      </c>
      <c r="M23" s="37">
        <f t="shared" si="7"/>
        <v>10812926.964751046</v>
      </c>
      <c r="N23" s="41">
        <f>'jan-feb'!M23</f>
        <v>5413227.5460166819</v>
      </c>
      <c r="O23" s="41">
        <f t="shared" si="9"/>
        <v>5399699.4187343642</v>
      </c>
      <c r="Q23" s="4"/>
      <c r="R23" s="4"/>
      <c r="S23" s="4"/>
      <c r="T23" s="4"/>
    </row>
    <row r="24" spans="1:20" s="34" customFormat="1" x14ac:dyDescent="0.3">
      <c r="A24" s="33">
        <v>137</v>
      </c>
      <c r="B24" s="34" t="s">
        <v>80</v>
      </c>
      <c r="C24" s="36">
        <v>32072</v>
      </c>
      <c r="D24" s="36">
        <v>5100</v>
      </c>
      <c r="E24" s="37">
        <f t="shared" si="1"/>
        <v>6288.6274509803925</v>
      </c>
      <c r="F24" s="38">
        <f t="shared" si="8"/>
        <v>0.81624867436128556</v>
      </c>
      <c r="G24" s="39">
        <f t="shared" si="2"/>
        <v>849.40557959487251</v>
      </c>
      <c r="H24" s="39">
        <f t="shared" si="3"/>
        <v>225.83596850299443</v>
      </c>
      <c r="I24" s="37">
        <f t="shared" si="4"/>
        <v>1075.2415480978671</v>
      </c>
      <c r="J24" s="40">
        <f t="shared" si="10"/>
        <v>-91.411976040389945</v>
      </c>
      <c r="K24" s="37">
        <f t="shared" si="5"/>
        <v>983.82957205747709</v>
      </c>
      <c r="L24" s="37">
        <f t="shared" si="6"/>
        <v>5483731.8952991217</v>
      </c>
      <c r="M24" s="37">
        <f t="shared" si="7"/>
        <v>5017530.8174931332</v>
      </c>
      <c r="N24" s="41">
        <f>'jan-feb'!M24</f>
        <v>2450510.3978929981</v>
      </c>
      <c r="O24" s="41">
        <f t="shared" si="9"/>
        <v>2567020.4196001352</v>
      </c>
      <c r="Q24" s="4"/>
      <c r="R24" s="4"/>
      <c r="S24" s="4"/>
      <c r="T24" s="4"/>
    </row>
    <row r="25" spans="1:20" s="34" customFormat="1" x14ac:dyDescent="0.3">
      <c r="A25" s="33">
        <v>138</v>
      </c>
      <c r="B25" s="34" t="s">
        <v>81</v>
      </c>
      <c r="C25" s="36">
        <v>33671</v>
      </c>
      <c r="D25" s="36">
        <v>5343</v>
      </c>
      <c r="E25" s="37">
        <f t="shared" si="1"/>
        <v>6301.8903237881341</v>
      </c>
      <c r="F25" s="38">
        <f t="shared" si="8"/>
        <v>0.81797016326040195</v>
      </c>
      <c r="G25" s="39">
        <f t="shared" si="2"/>
        <v>841.44785591022753</v>
      </c>
      <c r="H25" s="39">
        <f t="shared" si="3"/>
        <v>221.19396302028488</v>
      </c>
      <c r="I25" s="37">
        <f t="shared" si="4"/>
        <v>1062.6418189305125</v>
      </c>
      <c r="J25" s="40">
        <f t="shared" si="10"/>
        <v>-91.411976040389945</v>
      </c>
      <c r="K25" s="37">
        <f t="shared" si="5"/>
        <v>971.22984289012254</v>
      </c>
      <c r="L25" s="37">
        <f t="shared" si="6"/>
        <v>5677695.2385457279</v>
      </c>
      <c r="M25" s="37">
        <f t="shared" si="7"/>
        <v>5189281.0505619245</v>
      </c>
      <c r="N25" s="41">
        <f>'jan-feb'!M25</f>
        <v>2590204.128616136</v>
      </c>
      <c r="O25" s="41">
        <f t="shared" si="9"/>
        <v>2599076.9219457884</v>
      </c>
      <c r="Q25" s="4"/>
      <c r="R25" s="4"/>
      <c r="S25" s="4"/>
      <c r="T25" s="4"/>
    </row>
    <row r="26" spans="1:20" s="34" customFormat="1" x14ac:dyDescent="0.3">
      <c r="A26" s="33">
        <v>211</v>
      </c>
      <c r="B26" s="34" t="s">
        <v>82</v>
      </c>
      <c r="C26" s="36">
        <v>121934</v>
      </c>
      <c r="D26" s="36">
        <v>16310</v>
      </c>
      <c r="E26" s="37">
        <f t="shared" si="1"/>
        <v>7476.026977314531</v>
      </c>
      <c r="F26" s="38">
        <f t="shared" si="8"/>
        <v>0.97037026875727084</v>
      </c>
      <c r="G26" s="39">
        <f t="shared" si="2"/>
        <v>136.96586379438941</v>
      </c>
      <c r="H26" s="39">
        <f t="shared" si="3"/>
        <v>0</v>
      </c>
      <c r="I26" s="37">
        <f>G26+H26</f>
        <v>136.96586379438941</v>
      </c>
      <c r="J26" s="40">
        <f>I$439</f>
        <v>-91.411976040389945</v>
      </c>
      <c r="K26" s="37">
        <f t="shared" si="5"/>
        <v>45.553887753999462</v>
      </c>
      <c r="L26" s="37">
        <f t="shared" si="6"/>
        <v>2233913.2384864911</v>
      </c>
      <c r="M26" s="37">
        <f t="shared" si="7"/>
        <v>742983.90926773124</v>
      </c>
      <c r="N26" s="41">
        <f>'jan-feb'!M26</f>
        <v>1563178.3730914323</v>
      </c>
      <c r="O26" s="41">
        <f t="shared" si="9"/>
        <v>-820194.46382370102</v>
      </c>
      <c r="Q26" s="4"/>
      <c r="R26" s="4"/>
      <c r="S26" s="4"/>
      <c r="T26" s="4"/>
    </row>
    <row r="27" spans="1:20" s="34" customFormat="1" x14ac:dyDescent="0.3">
      <c r="A27" s="33">
        <v>213</v>
      </c>
      <c r="B27" s="34" t="s">
        <v>83</v>
      </c>
      <c r="C27" s="36">
        <v>238483</v>
      </c>
      <c r="D27" s="36">
        <v>29775</v>
      </c>
      <c r="E27" s="37">
        <f t="shared" si="1"/>
        <v>8009.504617968094</v>
      </c>
      <c r="F27" s="38">
        <f t="shared" si="8"/>
        <v>1.0396143797145785</v>
      </c>
      <c r="G27" s="39">
        <f t="shared" si="2"/>
        <v>-183.12072059774837</v>
      </c>
      <c r="H27" s="39">
        <f t="shared" si="3"/>
        <v>0</v>
      </c>
      <c r="I27" s="37">
        <f t="shared" si="4"/>
        <v>-183.12072059774837</v>
      </c>
      <c r="J27" s="40">
        <f>I$439</f>
        <v>-91.411976040389945</v>
      </c>
      <c r="K27" s="37">
        <f>I27+J27</f>
        <v>-274.5326966381383</v>
      </c>
      <c r="L27" s="37">
        <f t="shared" si="6"/>
        <v>-5452419.4557979582</v>
      </c>
      <c r="M27" s="37">
        <f t="shared" si="7"/>
        <v>-8174211.0424005678</v>
      </c>
      <c r="N27" s="41">
        <f>'jan-feb'!M27</f>
        <v>-3039568.4819866628</v>
      </c>
      <c r="O27" s="41">
        <f t="shared" si="9"/>
        <v>-5134642.5604139045</v>
      </c>
      <c r="Q27" s="4"/>
      <c r="R27" s="4"/>
      <c r="S27" s="4"/>
      <c r="T27" s="4"/>
    </row>
    <row r="28" spans="1:20" s="34" customFormat="1" x14ac:dyDescent="0.3">
      <c r="A28" s="33">
        <v>214</v>
      </c>
      <c r="B28" s="34" t="s">
        <v>84</v>
      </c>
      <c r="C28" s="36">
        <v>136314</v>
      </c>
      <c r="D28" s="36">
        <v>18503</v>
      </c>
      <c r="E28" s="37">
        <f t="shared" si="1"/>
        <v>7367.1296546505973</v>
      </c>
      <c r="F28" s="38">
        <f t="shared" si="8"/>
        <v>0.956235658946338</v>
      </c>
      <c r="G28" s="39">
        <f t="shared" si="2"/>
        <v>202.30425739274961</v>
      </c>
      <c r="H28" s="39">
        <f t="shared" si="3"/>
        <v>0</v>
      </c>
      <c r="I28" s="37">
        <f t="shared" si="4"/>
        <v>202.30425739274961</v>
      </c>
      <c r="J28" s="40">
        <f t="shared" si="10"/>
        <v>-91.411976040389945</v>
      </c>
      <c r="K28" s="37">
        <f t="shared" si="5"/>
        <v>110.89228135235966</v>
      </c>
      <c r="L28" s="37">
        <f t="shared" si="6"/>
        <v>3743235.6745380461</v>
      </c>
      <c r="M28" s="37">
        <f t="shared" si="7"/>
        <v>2051839.8818627107</v>
      </c>
      <c r="N28" s="41">
        <f>'jan-feb'!M28</f>
        <v>1503438.3468614842</v>
      </c>
      <c r="O28" s="41">
        <f t="shared" si="9"/>
        <v>548401.53500122647</v>
      </c>
      <c r="Q28" s="4"/>
      <c r="R28" s="4"/>
      <c r="S28" s="4"/>
      <c r="T28" s="4"/>
    </row>
    <row r="29" spans="1:20" s="34" customFormat="1" x14ac:dyDescent="0.3">
      <c r="A29" s="33">
        <v>215</v>
      </c>
      <c r="B29" s="34" t="s">
        <v>85</v>
      </c>
      <c r="C29" s="36">
        <v>137048</v>
      </c>
      <c r="D29" s="36">
        <v>15656</v>
      </c>
      <c r="E29" s="37">
        <f t="shared" si="1"/>
        <v>8753.7046499744501</v>
      </c>
      <c r="F29" s="38">
        <f t="shared" si="8"/>
        <v>1.136209748786746</v>
      </c>
      <c r="G29" s="39">
        <f t="shared" si="2"/>
        <v>-629.64073980156206</v>
      </c>
      <c r="H29" s="39">
        <f t="shared" si="3"/>
        <v>0</v>
      </c>
      <c r="I29" s="37">
        <f t="shared" si="4"/>
        <v>-629.64073980156206</v>
      </c>
      <c r="J29" s="40">
        <f t="shared" si="10"/>
        <v>-91.411976040389945</v>
      </c>
      <c r="K29" s="37">
        <f t="shared" si="5"/>
        <v>-721.05271584195202</v>
      </c>
      <c r="L29" s="37">
        <f t="shared" si="6"/>
        <v>-9857655.4223332554</v>
      </c>
      <c r="M29" s="37">
        <f t="shared" si="7"/>
        <v>-11288801.319221601</v>
      </c>
      <c r="N29" s="41">
        <f>'jan-feb'!M29</f>
        <v>-3688396.2839289079</v>
      </c>
      <c r="O29" s="41">
        <f t="shared" si="9"/>
        <v>-7600405.0352926925</v>
      </c>
      <c r="Q29" s="4"/>
      <c r="R29" s="4"/>
      <c r="S29" s="4"/>
      <c r="T29" s="4"/>
    </row>
    <row r="30" spans="1:20" s="34" customFormat="1" x14ac:dyDescent="0.3">
      <c r="A30" s="33">
        <v>216</v>
      </c>
      <c r="B30" s="34" t="s">
        <v>86</v>
      </c>
      <c r="C30" s="36">
        <v>145414</v>
      </c>
      <c r="D30" s="36">
        <v>18372</v>
      </c>
      <c r="E30" s="37">
        <f t="shared" si="1"/>
        <v>7914.9793163509685</v>
      </c>
      <c r="F30" s="38">
        <f t="shared" si="8"/>
        <v>1.0273452235688203</v>
      </c>
      <c r="G30" s="39">
        <f t="shared" si="2"/>
        <v>-126.40553962747308</v>
      </c>
      <c r="H30" s="39">
        <f t="shared" si="3"/>
        <v>0</v>
      </c>
      <c r="I30" s="37">
        <f t="shared" si="4"/>
        <v>-126.40553962747308</v>
      </c>
      <c r="J30" s="40">
        <f t="shared" si="10"/>
        <v>-91.411976040389945</v>
      </c>
      <c r="K30" s="37">
        <f t="shared" si="5"/>
        <v>-217.81751566786301</v>
      </c>
      <c r="L30" s="37">
        <f t="shared" si="6"/>
        <v>-2322322.5740359356</v>
      </c>
      <c r="M30" s="37">
        <f t="shared" si="7"/>
        <v>-4001743.3978499793</v>
      </c>
      <c r="N30" s="41">
        <f>'jan-feb'!M30</f>
        <v>-1060827.5248046676</v>
      </c>
      <c r="O30" s="41">
        <f t="shared" si="9"/>
        <v>-2940915.8730453118</v>
      </c>
      <c r="Q30" s="4"/>
      <c r="R30" s="4"/>
      <c r="S30" s="4"/>
      <c r="T30" s="4"/>
    </row>
    <row r="31" spans="1:20" s="34" customFormat="1" x14ac:dyDescent="0.3">
      <c r="A31" s="33">
        <v>217</v>
      </c>
      <c r="B31" s="34" t="s">
        <v>87</v>
      </c>
      <c r="C31" s="36">
        <v>250665</v>
      </c>
      <c r="D31" s="36">
        <v>26580</v>
      </c>
      <c r="E31" s="37">
        <f t="shared" si="1"/>
        <v>9430.5869074492093</v>
      </c>
      <c r="F31" s="38">
        <f t="shared" si="8"/>
        <v>1.2240674331016772</v>
      </c>
      <c r="G31" s="39">
        <f t="shared" si="2"/>
        <v>-1035.7700942864176</v>
      </c>
      <c r="H31" s="39">
        <f t="shared" si="3"/>
        <v>0</v>
      </c>
      <c r="I31" s="37">
        <f t="shared" si="4"/>
        <v>-1035.7700942864176</v>
      </c>
      <c r="J31" s="40">
        <f t="shared" si="10"/>
        <v>-91.411976040389945</v>
      </c>
      <c r="K31" s="37">
        <f t="shared" si="5"/>
        <v>-1127.1820703268074</v>
      </c>
      <c r="L31" s="37">
        <f t="shared" si="6"/>
        <v>-27530769.10613298</v>
      </c>
      <c r="M31" s="37">
        <f t="shared" si="7"/>
        <v>-29960499.429286543</v>
      </c>
      <c r="N31" s="41">
        <f>'jan-feb'!M31</f>
        <v>-11757439.168806236</v>
      </c>
      <c r="O31" s="41">
        <f t="shared" si="9"/>
        <v>-18203060.260480307</v>
      </c>
      <c r="Q31" s="4"/>
      <c r="R31" s="4"/>
      <c r="S31" s="4"/>
      <c r="T31" s="4"/>
    </row>
    <row r="32" spans="1:20" s="34" customFormat="1" x14ac:dyDescent="0.3">
      <c r="A32" s="33">
        <v>219</v>
      </c>
      <c r="B32" s="34" t="s">
        <v>88</v>
      </c>
      <c r="C32" s="36">
        <v>1336911</v>
      </c>
      <c r="D32" s="36">
        <v>120685</v>
      </c>
      <c r="E32" s="37">
        <f t="shared" si="1"/>
        <v>11077.689853751503</v>
      </c>
      <c r="F32" s="38">
        <f t="shared" si="8"/>
        <v>1.4378574225605403</v>
      </c>
      <c r="G32" s="39">
        <f t="shared" si="2"/>
        <v>-2024.0318620677936</v>
      </c>
      <c r="H32" s="39">
        <f t="shared" si="3"/>
        <v>0</v>
      </c>
      <c r="I32" s="37">
        <f t="shared" si="4"/>
        <v>-2024.0318620677936</v>
      </c>
      <c r="J32" s="40">
        <f t="shared" si="10"/>
        <v>-91.411976040389945</v>
      </c>
      <c r="K32" s="37">
        <f t="shared" si="5"/>
        <v>-2115.4438381081836</v>
      </c>
      <c r="L32" s="37">
        <f t="shared" si="6"/>
        <v>-244270285.27365166</v>
      </c>
      <c r="M32" s="37">
        <f t="shared" si="7"/>
        <v>-255302339.60208613</v>
      </c>
      <c r="N32" s="41">
        <f>'jan-feb'!M32</f>
        <v>-97899072.35091725</v>
      </c>
      <c r="O32" s="41">
        <f t="shared" si="9"/>
        <v>-157403267.25116888</v>
      </c>
      <c r="Q32" s="4"/>
      <c r="R32" s="4"/>
      <c r="S32" s="4"/>
      <c r="T32" s="4"/>
    </row>
    <row r="33" spans="1:20" s="34" customFormat="1" x14ac:dyDescent="0.3">
      <c r="A33" s="33">
        <v>220</v>
      </c>
      <c r="B33" s="34" t="s">
        <v>89</v>
      </c>
      <c r="C33" s="36">
        <v>635802</v>
      </c>
      <c r="D33" s="36">
        <v>59571</v>
      </c>
      <c r="E33" s="37">
        <f t="shared" si="1"/>
        <v>10673.012036057813</v>
      </c>
      <c r="F33" s="38">
        <f t="shared" si="8"/>
        <v>1.3853312179458281</v>
      </c>
      <c r="G33" s="39">
        <f t="shared" si="2"/>
        <v>-1781.2251714515799</v>
      </c>
      <c r="H33" s="39">
        <f t="shared" si="3"/>
        <v>0</v>
      </c>
      <c r="I33" s="37">
        <f t="shared" si="4"/>
        <v>-1781.2251714515799</v>
      </c>
      <c r="J33" s="40">
        <f t="shared" si="10"/>
        <v>-91.411976040389945</v>
      </c>
      <c r="K33" s="37">
        <f t="shared" si="5"/>
        <v>-1872.6371474919697</v>
      </c>
      <c r="L33" s="37">
        <f t="shared" si="6"/>
        <v>-106109364.68854207</v>
      </c>
      <c r="M33" s="37">
        <f t="shared" si="7"/>
        <v>-111554867.51324412</v>
      </c>
      <c r="N33" s="41">
        <f>'jan-feb'!M33</f>
        <v>-39859488.236454338</v>
      </c>
      <c r="O33" s="41">
        <f t="shared" si="9"/>
        <v>-71695379.276789784</v>
      </c>
      <c r="Q33" s="4"/>
      <c r="R33" s="4"/>
      <c r="S33" s="4"/>
      <c r="T33" s="4"/>
    </row>
    <row r="34" spans="1:20" s="34" customFormat="1" x14ac:dyDescent="0.3">
      <c r="A34" s="33">
        <v>221</v>
      </c>
      <c r="B34" s="34" t="s">
        <v>90</v>
      </c>
      <c r="C34" s="36">
        <v>94078</v>
      </c>
      <c r="D34" s="36">
        <v>15726</v>
      </c>
      <c r="E34" s="37">
        <f t="shared" si="1"/>
        <v>5982.3222688541273</v>
      </c>
      <c r="F34" s="38">
        <f t="shared" si="8"/>
        <v>0.77649100055893971</v>
      </c>
      <c r="G34" s="39">
        <f t="shared" si="2"/>
        <v>1033.1886888706315</v>
      </c>
      <c r="H34" s="39">
        <f t="shared" si="3"/>
        <v>333.04278224718723</v>
      </c>
      <c r="I34" s="37">
        <f t="shared" si="4"/>
        <v>1366.2314711178187</v>
      </c>
      <c r="J34" s="40">
        <f t="shared" si="10"/>
        <v>-91.411976040389945</v>
      </c>
      <c r="K34" s="37">
        <f t="shared" si="5"/>
        <v>1274.8194950774289</v>
      </c>
      <c r="L34" s="37">
        <f t="shared" si="6"/>
        <v>21485356.114798818</v>
      </c>
      <c r="M34" s="37">
        <f t="shared" si="7"/>
        <v>20047811.379587647</v>
      </c>
      <c r="N34" s="41">
        <f>'jan-feb'!M34</f>
        <v>9875159.709267702</v>
      </c>
      <c r="O34" s="41">
        <f t="shared" si="9"/>
        <v>10172651.670319945</v>
      </c>
      <c r="Q34" s="4"/>
      <c r="R34" s="4"/>
      <c r="S34" s="4"/>
      <c r="T34" s="4"/>
    </row>
    <row r="35" spans="1:20" s="34" customFormat="1" x14ac:dyDescent="0.3">
      <c r="A35" s="33">
        <v>226</v>
      </c>
      <c r="B35" s="34" t="s">
        <v>91</v>
      </c>
      <c r="C35" s="36">
        <v>130595</v>
      </c>
      <c r="D35" s="36">
        <v>17089</v>
      </c>
      <c r="E35" s="37">
        <f t="shared" si="1"/>
        <v>7642.0504418046694</v>
      </c>
      <c r="F35" s="38">
        <f t="shared" si="8"/>
        <v>0.991919713983481</v>
      </c>
      <c r="G35" s="39">
        <f t="shared" si="2"/>
        <v>37.351785100306365</v>
      </c>
      <c r="H35" s="39">
        <f t="shared" si="3"/>
        <v>0</v>
      </c>
      <c r="I35" s="37">
        <f t="shared" si="4"/>
        <v>37.351785100306365</v>
      </c>
      <c r="J35" s="40">
        <f t="shared" si="10"/>
        <v>-91.411976040389945</v>
      </c>
      <c r="K35" s="37">
        <f t="shared" si="5"/>
        <v>-54.060190940083579</v>
      </c>
      <c r="L35" s="37">
        <f t="shared" si="6"/>
        <v>638304.65557913552</v>
      </c>
      <c r="M35" s="37">
        <f t="shared" si="7"/>
        <v>-923834.60297508829</v>
      </c>
      <c r="N35" s="41">
        <f>'jan-feb'!M35</f>
        <v>-1247309.3060846401</v>
      </c>
      <c r="O35" s="41">
        <f t="shared" si="9"/>
        <v>323474.7031095518</v>
      </c>
      <c r="Q35" s="4"/>
      <c r="R35" s="4"/>
      <c r="S35" s="4"/>
      <c r="T35" s="4"/>
    </row>
    <row r="36" spans="1:20" s="34" customFormat="1" x14ac:dyDescent="0.3">
      <c r="A36" s="33">
        <v>227</v>
      </c>
      <c r="B36" s="34" t="s">
        <v>92</v>
      </c>
      <c r="C36" s="36">
        <v>87691</v>
      </c>
      <c r="D36" s="36">
        <v>11199</v>
      </c>
      <c r="E36" s="37">
        <f t="shared" si="1"/>
        <v>7830.2527011340298</v>
      </c>
      <c r="F36" s="38">
        <f t="shared" si="8"/>
        <v>1.0163479132824298</v>
      </c>
      <c r="G36" s="39">
        <f t="shared" si="2"/>
        <v>-75.569570497309897</v>
      </c>
      <c r="H36" s="39">
        <f t="shared" si="3"/>
        <v>0</v>
      </c>
      <c r="I36" s="37">
        <f t="shared" si="4"/>
        <v>-75.569570497309897</v>
      </c>
      <c r="J36" s="40">
        <f t="shared" si="10"/>
        <v>-91.411976040389945</v>
      </c>
      <c r="K36" s="37">
        <f t="shared" si="5"/>
        <v>-166.98154653769984</v>
      </c>
      <c r="L36" s="37">
        <f t="shared" si="6"/>
        <v>-846303.61999937356</v>
      </c>
      <c r="M36" s="37">
        <f t="shared" si="7"/>
        <v>-1870026.3396757005</v>
      </c>
      <c r="N36" s="41">
        <f>'jan-feb'!M36</f>
        <v>-1158300.024509443</v>
      </c>
      <c r="O36" s="41">
        <f t="shared" si="9"/>
        <v>-711726.31516625755</v>
      </c>
      <c r="Q36" s="4"/>
      <c r="R36" s="4"/>
      <c r="S36" s="4"/>
      <c r="T36" s="4"/>
    </row>
    <row r="37" spans="1:20" s="34" customFormat="1" x14ac:dyDescent="0.3">
      <c r="A37" s="33">
        <v>228</v>
      </c>
      <c r="B37" s="34" t="s">
        <v>93</v>
      </c>
      <c r="C37" s="36">
        <v>131692</v>
      </c>
      <c r="D37" s="36">
        <v>17185</v>
      </c>
      <c r="E37" s="37">
        <f t="shared" si="1"/>
        <v>7663.1946464940356</v>
      </c>
      <c r="F37" s="38">
        <f t="shared" si="8"/>
        <v>0.99466418075029961</v>
      </c>
      <c r="G37" s="39">
        <f t="shared" si="2"/>
        <v>24.66526228668663</v>
      </c>
      <c r="H37" s="39">
        <f t="shared" si="3"/>
        <v>0</v>
      </c>
      <c r="I37" s="37">
        <f t="shared" si="4"/>
        <v>24.66526228668663</v>
      </c>
      <c r="J37" s="40">
        <f t="shared" si="10"/>
        <v>-91.411976040389945</v>
      </c>
      <c r="K37" s="37">
        <f t="shared" si="5"/>
        <v>-66.746713753703318</v>
      </c>
      <c r="L37" s="37">
        <f t="shared" si="6"/>
        <v>423872.53239670972</v>
      </c>
      <c r="M37" s="37">
        <f t="shared" si="7"/>
        <v>-1147042.2758573915</v>
      </c>
      <c r="N37" s="41">
        <f>'jan-feb'!M37</f>
        <v>-303057.98028349027</v>
      </c>
      <c r="O37" s="41">
        <f t="shared" si="9"/>
        <v>-843984.29557390127</v>
      </c>
      <c r="Q37" s="4"/>
      <c r="R37" s="4"/>
      <c r="S37" s="4"/>
      <c r="T37" s="4"/>
    </row>
    <row r="38" spans="1:20" s="34" customFormat="1" x14ac:dyDescent="0.3">
      <c r="A38" s="33">
        <v>229</v>
      </c>
      <c r="B38" s="34" t="s">
        <v>94</v>
      </c>
      <c r="C38" s="36">
        <v>73853</v>
      </c>
      <c r="D38" s="36">
        <v>10760</v>
      </c>
      <c r="E38" s="37">
        <f t="shared" si="1"/>
        <v>6863.661710037175</v>
      </c>
      <c r="F38" s="38">
        <f t="shared" si="8"/>
        <v>0.8908867341487593</v>
      </c>
      <c r="G38" s="39">
        <f t="shared" si="2"/>
        <v>504.38502416080297</v>
      </c>
      <c r="H38" s="39">
        <f t="shared" si="3"/>
        <v>24.57397783312058</v>
      </c>
      <c r="I38" s="37">
        <f t="shared" si="4"/>
        <v>528.95900199392349</v>
      </c>
      <c r="J38" s="40">
        <f t="shared" si="10"/>
        <v>-91.411976040389945</v>
      </c>
      <c r="K38" s="37">
        <f t="shared" si="5"/>
        <v>437.54702595353353</v>
      </c>
      <c r="L38" s="37">
        <f t="shared" si="6"/>
        <v>5691598.8614546172</v>
      </c>
      <c r="M38" s="37">
        <f t="shared" si="7"/>
        <v>4708005.9992600204</v>
      </c>
      <c r="N38" s="41">
        <f>'jan-feb'!M38</f>
        <v>2246704.2904566</v>
      </c>
      <c r="O38" s="41">
        <f t="shared" si="9"/>
        <v>2461301.7088034204</v>
      </c>
      <c r="Q38" s="4"/>
      <c r="R38" s="4"/>
      <c r="S38" s="4"/>
      <c r="T38" s="4"/>
    </row>
    <row r="39" spans="1:20" s="34" customFormat="1" x14ac:dyDescent="0.3">
      <c r="A39" s="33">
        <v>230</v>
      </c>
      <c r="B39" s="34" t="s">
        <v>95</v>
      </c>
      <c r="C39" s="36">
        <v>290600</v>
      </c>
      <c r="D39" s="36">
        <v>35139</v>
      </c>
      <c r="E39" s="37">
        <f t="shared" si="1"/>
        <v>8270.0133754517774</v>
      </c>
      <c r="F39" s="38">
        <f t="shared" si="8"/>
        <v>1.0734277880637106</v>
      </c>
      <c r="G39" s="39">
        <f t="shared" si="2"/>
        <v>-339.42597508795842</v>
      </c>
      <c r="H39" s="39">
        <f t="shared" si="3"/>
        <v>0</v>
      </c>
      <c r="I39" s="37">
        <f t="shared" si="4"/>
        <v>-339.42597508795842</v>
      </c>
      <c r="J39" s="40">
        <f t="shared" si="10"/>
        <v>-91.411976040389945</v>
      </c>
      <c r="K39" s="37">
        <f t="shared" si="5"/>
        <v>-430.83795112834838</v>
      </c>
      <c r="L39" s="37">
        <f t="shared" si="6"/>
        <v>-11927089.338615771</v>
      </c>
      <c r="M39" s="37">
        <f t="shared" si="7"/>
        <v>-15139214.764699034</v>
      </c>
      <c r="N39" s="41">
        <f>'jan-feb'!M39</f>
        <v>-4906750.6528473366</v>
      </c>
      <c r="O39" s="41">
        <f t="shared" si="9"/>
        <v>-10232464.111851698</v>
      </c>
      <c r="Q39" s="4"/>
      <c r="R39" s="4"/>
      <c r="S39" s="4"/>
      <c r="T39" s="4"/>
    </row>
    <row r="40" spans="1:20" s="34" customFormat="1" x14ac:dyDescent="0.3">
      <c r="A40" s="33">
        <v>231</v>
      </c>
      <c r="B40" s="34" t="s">
        <v>96</v>
      </c>
      <c r="C40" s="36">
        <v>412204</v>
      </c>
      <c r="D40" s="36">
        <v>51725</v>
      </c>
      <c r="E40" s="37">
        <f t="shared" si="1"/>
        <v>7969.144514258096</v>
      </c>
      <c r="F40" s="38">
        <f t="shared" si="8"/>
        <v>1.0343757356054837</v>
      </c>
      <c r="G40" s="39">
        <f t="shared" si="2"/>
        <v>-158.9046583717496</v>
      </c>
      <c r="H40" s="39">
        <f t="shared" si="3"/>
        <v>0</v>
      </c>
      <c r="I40" s="37">
        <f t="shared" si="4"/>
        <v>-158.9046583717496</v>
      </c>
      <c r="J40" s="40">
        <f t="shared" si="10"/>
        <v>-91.411976040389945</v>
      </c>
      <c r="K40" s="37">
        <f t="shared" si="5"/>
        <v>-250.31663441213954</v>
      </c>
      <c r="L40" s="37">
        <f t="shared" si="6"/>
        <v>-8219343.4542787485</v>
      </c>
      <c r="M40" s="37">
        <f t="shared" si="7"/>
        <v>-12947627.914967917</v>
      </c>
      <c r="N40" s="41">
        <f>'jan-feb'!M40</f>
        <v>-4826074.7180775991</v>
      </c>
      <c r="O40" s="41">
        <f t="shared" si="9"/>
        <v>-8121553.1968903178</v>
      </c>
      <c r="Q40" s="4"/>
      <c r="R40" s="4"/>
      <c r="S40" s="4"/>
      <c r="T40" s="4"/>
    </row>
    <row r="41" spans="1:20" s="34" customFormat="1" x14ac:dyDescent="0.3">
      <c r="A41" s="33">
        <v>233</v>
      </c>
      <c r="B41" s="34" t="s">
        <v>97</v>
      </c>
      <c r="C41" s="36">
        <v>187172</v>
      </c>
      <c r="D41" s="36">
        <v>22706</v>
      </c>
      <c r="E41" s="37">
        <f t="shared" si="1"/>
        <v>8243.2837135558875</v>
      </c>
      <c r="F41" s="38">
        <f t="shared" si="8"/>
        <v>1.0699583424241468</v>
      </c>
      <c r="G41" s="39">
        <f t="shared" si="2"/>
        <v>-323.38817795042451</v>
      </c>
      <c r="H41" s="39">
        <f t="shared" si="3"/>
        <v>0</v>
      </c>
      <c r="I41" s="37">
        <f t="shared" si="4"/>
        <v>-323.38817795042451</v>
      </c>
      <c r="J41" s="40">
        <f t="shared" si="10"/>
        <v>-91.411976040389945</v>
      </c>
      <c r="K41" s="37">
        <f t="shared" si="5"/>
        <v>-414.80015399081447</v>
      </c>
      <c r="L41" s="37">
        <f t="shared" si="6"/>
        <v>-7342851.9685423393</v>
      </c>
      <c r="M41" s="37">
        <f t="shared" si="7"/>
        <v>-9418452.2965154331</v>
      </c>
      <c r="N41" s="41">
        <f>'jan-feb'!M41</f>
        <v>-3981952.0454068608</v>
      </c>
      <c r="O41" s="41">
        <f t="shared" si="9"/>
        <v>-5436500.2511085719</v>
      </c>
      <c r="Q41" s="4"/>
      <c r="R41" s="4"/>
      <c r="S41" s="4"/>
      <c r="T41" s="4"/>
    </row>
    <row r="42" spans="1:20" s="34" customFormat="1" x14ac:dyDescent="0.3">
      <c r="A42" s="33">
        <v>234</v>
      </c>
      <c r="B42" s="34" t="s">
        <v>98</v>
      </c>
      <c r="C42" s="36">
        <v>52430</v>
      </c>
      <c r="D42" s="36">
        <v>6326</v>
      </c>
      <c r="E42" s="37">
        <f t="shared" si="1"/>
        <v>8288.0177047107172</v>
      </c>
      <c r="F42" s="38">
        <f t="shared" si="8"/>
        <v>1.0757647065733422</v>
      </c>
      <c r="G42" s="39">
        <f t="shared" si="2"/>
        <v>-350.22857264332231</v>
      </c>
      <c r="H42" s="39">
        <f t="shared" si="3"/>
        <v>0</v>
      </c>
      <c r="I42" s="37">
        <f t="shared" si="4"/>
        <v>-350.22857264332231</v>
      </c>
      <c r="J42" s="40">
        <f t="shared" si="10"/>
        <v>-91.411976040389945</v>
      </c>
      <c r="K42" s="37">
        <f t="shared" si="5"/>
        <v>-441.64054868371227</v>
      </c>
      <c r="L42" s="37">
        <f t="shared" si="6"/>
        <v>-2215545.9505416569</v>
      </c>
      <c r="M42" s="37">
        <f t="shared" si="7"/>
        <v>-2793818.110973164</v>
      </c>
      <c r="N42" s="41">
        <f>'jan-feb'!M42</f>
        <v>-874159.51022830151</v>
      </c>
      <c r="O42" s="41">
        <f t="shared" si="9"/>
        <v>-1919658.6007448626</v>
      </c>
      <c r="Q42" s="4"/>
      <c r="R42" s="4"/>
      <c r="S42" s="4"/>
      <c r="T42" s="4"/>
    </row>
    <row r="43" spans="1:20" s="34" customFormat="1" x14ac:dyDescent="0.3">
      <c r="A43" s="33">
        <v>235</v>
      </c>
      <c r="B43" s="34" t="s">
        <v>99</v>
      </c>
      <c r="C43" s="36">
        <v>242633</v>
      </c>
      <c r="D43" s="36">
        <v>33310</v>
      </c>
      <c r="E43" s="37">
        <f t="shared" si="1"/>
        <v>7284.0888622035427</v>
      </c>
      <c r="F43" s="38">
        <f t="shared" si="8"/>
        <v>0.9454571643891112</v>
      </c>
      <c r="G43" s="39">
        <f t="shared" si="2"/>
        <v>252.12873286098238</v>
      </c>
      <c r="H43" s="39">
        <f t="shared" si="3"/>
        <v>0</v>
      </c>
      <c r="I43" s="37">
        <f t="shared" si="4"/>
        <v>252.12873286098238</v>
      </c>
      <c r="J43" s="40">
        <f t="shared" si="10"/>
        <v>-91.411976040389945</v>
      </c>
      <c r="K43" s="37">
        <f t="shared" si="5"/>
        <v>160.71675682059242</v>
      </c>
      <c r="L43" s="37">
        <f t="shared" si="6"/>
        <v>8398408.0915993229</v>
      </c>
      <c r="M43" s="37">
        <f t="shared" si="7"/>
        <v>5353475.1696939338</v>
      </c>
      <c r="N43" s="41">
        <f>'jan-feb'!M43</f>
        <v>3375300.6503786431</v>
      </c>
      <c r="O43" s="41">
        <f t="shared" si="9"/>
        <v>1978174.5193152907</v>
      </c>
      <c r="Q43" s="4"/>
      <c r="R43" s="4"/>
      <c r="S43" s="4"/>
      <c r="T43" s="4"/>
    </row>
    <row r="44" spans="1:20" s="34" customFormat="1" x14ac:dyDescent="0.3">
      <c r="A44" s="33">
        <v>236</v>
      </c>
      <c r="B44" s="34" t="s">
        <v>100</v>
      </c>
      <c r="C44" s="36">
        <v>129302</v>
      </c>
      <c r="D44" s="36">
        <v>20410</v>
      </c>
      <c r="E44" s="37">
        <f t="shared" si="1"/>
        <v>6335.2278294953458</v>
      </c>
      <c r="F44" s="38">
        <f t="shared" si="8"/>
        <v>0.82229729108791871</v>
      </c>
      <c r="G44" s="39">
        <f t="shared" si="2"/>
        <v>821.44535248590057</v>
      </c>
      <c r="H44" s="39">
        <f t="shared" si="3"/>
        <v>209.52583602276081</v>
      </c>
      <c r="I44" s="37">
        <f t="shared" si="4"/>
        <v>1030.9711885086613</v>
      </c>
      <c r="J44" s="40">
        <f t="shared" si="10"/>
        <v>-91.411976040389945</v>
      </c>
      <c r="K44" s="37">
        <f t="shared" si="5"/>
        <v>939.55921246827131</v>
      </c>
      <c r="L44" s="37">
        <f t="shared" si="6"/>
        <v>21042121.957461778</v>
      </c>
      <c r="M44" s="37">
        <f t="shared" si="7"/>
        <v>19176403.526477419</v>
      </c>
      <c r="N44" s="41">
        <f>'jan-feb'!M44</f>
        <v>9148068.0825482514</v>
      </c>
      <c r="O44" s="41">
        <f t="shared" si="9"/>
        <v>10028335.443929167</v>
      </c>
      <c r="Q44" s="4"/>
      <c r="R44" s="4"/>
      <c r="S44" s="4"/>
      <c r="T44" s="4"/>
    </row>
    <row r="45" spans="1:20" s="34" customFormat="1" x14ac:dyDescent="0.3">
      <c r="A45" s="33">
        <v>237</v>
      </c>
      <c r="B45" s="34" t="s">
        <v>101</v>
      </c>
      <c r="C45" s="36">
        <v>147671</v>
      </c>
      <c r="D45" s="36">
        <v>23238</v>
      </c>
      <c r="E45" s="37">
        <f t="shared" si="1"/>
        <v>6354.7207160685084</v>
      </c>
      <c r="F45" s="38">
        <f t="shared" si="8"/>
        <v>0.8248274207463927</v>
      </c>
      <c r="G45" s="39">
        <f t="shared" si="2"/>
        <v>809.74962054200296</v>
      </c>
      <c r="H45" s="39">
        <f t="shared" si="3"/>
        <v>202.70332572215386</v>
      </c>
      <c r="I45" s="37">
        <f t="shared" si="4"/>
        <v>1012.4529462641568</v>
      </c>
      <c r="J45" s="40">
        <f t="shared" si="10"/>
        <v>-91.411976040389945</v>
      </c>
      <c r="K45" s="37">
        <f t="shared" si="5"/>
        <v>921.04097022376686</v>
      </c>
      <c r="L45" s="37">
        <f t="shared" si="6"/>
        <v>23527381.565286476</v>
      </c>
      <c r="M45" s="37">
        <f t="shared" si="7"/>
        <v>21403150.066059895</v>
      </c>
      <c r="N45" s="41">
        <f>'jan-feb'!M45</f>
        <v>10503159.730634807</v>
      </c>
      <c r="O45" s="41">
        <f t="shared" si="9"/>
        <v>10899990.335425088</v>
      </c>
      <c r="Q45" s="4"/>
      <c r="R45" s="4"/>
      <c r="S45" s="4"/>
      <c r="T45" s="4"/>
    </row>
    <row r="46" spans="1:20" s="34" customFormat="1" x14ac:dyDescent="0.3">
      <c r="A46" s="33">
        <v>238</v>
      </c>
      <c r="B46" s="34" t="s">
        <v>102</v>
      </c>
      <c r="C46" s="36">
        <v>78747</v>
      </c>
      <c r="D46" s="36">
        <v>11882</v>
      </c>
      <c r="E46" s="37">
        <f t="shared" si="1"/>
        <v>6627.4196263255344</v>
      </c>
      <c r="F46" s="38">
        <f t="shared" si="8"/>
        <v>0.86022308152168048</v>
      </c>
      <c r="G46" s="39">
        <f t="shared" si="2"/>
        <v>646.13027438778738</v>
      </c>
      <c r="H46" s="39">
        <f t="shared" si="3"/>
        <v>107.25870713219479</v>
      </c>
      <c r="I46" s="37">
        <f t="shared" si="4"/>
        <v>753.38898151998217</v>
      </c>
      <c r="J46" s="40">
        <f t="shared" si="10"/>
        <v>-91.411976040389945</v>
      </c>
      <c r="K46" s="37">
        <f t="shared" si="5"/>
        <v>661.97700547959221</v>
      </c>
      <c r="L46" s="37">
        <f t="shared" si="6"/>
        <v>8951767.8784204274</v>
      </c>
      <c r="M46" s="37">
        <f t="shared" si="7"/>
        <v>7865610.779108515</v>
      </c>
      <c r="N46" s="41">
        <f>'jan-feb'!M46</f>
        <v>4051976.5779930581</v>
      </c>
      <c r="O46" s="41">
        <f t="shared" si="9"/>
        <v>3813634.2011154569</v>
      </c>
      <c r="Q46" s="4"/>
      <c r="R46" s="4"/>
      <c r="S46" s="4"/>
      <c r="T46" s="4"/>
    </row>
    <row r="47" spans="1:20" s="34" customFormat="1" x14ac:dyDescent="0.3">
      <c r="A47" s="33">
        <v>239</v>
      </c>
      <c r="B47" s="34" t="s">
        <v>103</v>
      </c>
      <c r="C47" s="36">
        <v>15656</v>
      </c>
      <c r="D47" s="36">
        <v>2752</v>
      </c>
      <c r="E47" s="37">
        <f t="shared" si="1"/>
        <v>5688.9534883720926</v>
      </c>
      <c r="F47" s="38">
        <f t="shared" si="8"/>
        <v>0.7384124404861665</v>
      </c>
      <c r="G47" s="39">
        <f t="shared" si="2"/>
        <v>1209.2099571598524</v>
      </c>
      <c r="H47" s="39">
        <f t="shared" si="3"/>
        <v>435.72185541589943</v>
      </c>
      <c r="I47" s="37">
        <f t="shared" si="4"/>
        <v>1644.9318125757518</v>
      </c>
      <c r="J47" s="40">
        <f t="shared" si="10"/>
        <v>-91.411976040389945</v>
      </c>
      <c r="K47" s="37">
        <f t="shared" si="5"/>
        <v>1553.5198365353619</v>
      </c>
      <c r="L47" s="37">
        <f t="shared" si="6"/>
        <v>4526852.3482084693</v>
      </c>
      <c r="M47" s="37">
        <f t="shared" si="7"/>
        <v>4275286.590145316</v>
      </c>
      <c r="N47" s="41">
        <f>'jan-feb'!M47</f>
        <v>2118690.3166669672</v>
      </c>
      <c r="O47" s="41">
        <f t="shared" si="9"/>
        <v>2156596.2734783487</v>
      </c>
      <c r="Q47" s="4"/>
      <c r="R47" s="4"/>
      <c r="S47" s="4"/>
      <c r="T47" s="4"/>
    </row>
    <row r="48" spans="1:20" s="34" customFormat="1" x14ac:dyDescent="0.3">
      <c r="A48" s="33">
        <v>301</v>
      </c>
      <c r="B48" s="34" t="s">
        <v>104</v>
      </c>
      <c r="C48" s="36">
        <v>6374066</v>
      </c>
      <c r="D48" s="36">
        <v>647676</v>
      </c>
      <c r="E48" s="37">
        <f t="shared" si="1"/>
        <v>9841.4423261013217</v>
      </c>
      <c r="F48" s="38">
        <f t="shared" si="8"/>
        <v>1.2773954754198233</v>
      </c>
      <c r="G48" s="39">
        <f t="shared" si="2"/>
        <v>-1282.2833454776849</v>
      </c>
      <c r="H48" s="39">
        <f t="shared" si="3"/>
        <v>0</v>
      </c>
      <c r="I48" s="37">
        <f t="shared" si="4"/>
        <v>-1282.2833454776849</v>
      </c>
      <c r="J48" s="40">
        <f t="shared" si="10"/>
        <v>-91.411976040389945</v>
      </c>
      <c r="K48" s="37">
        <f t="shared" si="5"/>
        <v>-1373.6953215180747</v>
      </c>
      <c r="L48" s="37">
        <f t="shared" si="6"/>
        <v>-830504148.06560504</v>
      </c>
      <c r="M48" s="37">
        <f t="shared" si="7"/>
        <v>-889709491.05954051</v>
      </c>
      <c r="N48" s="41">
        <f>'jan-feb'!M48</f>
        <v>-292599674.06680757</v>
      </c>
      <c r="O48" s="41">
        <f t="shared" si="9"/>
        <v>-597109816.992733</v>
      </c>
      <c r="Q48" s="4"/>
      <c r="R48" s="4"/>
      <c r="S48" s="4"/>
      <c r="T48" s="4"/>
    </row>
    <row r="49" spans="1:20" s="34" customFormat="1" x14ac:dyDescent="0.3">
      <c r="A49" s="33">
        <v>402</v>
      </c>
      <c r="B49" s="34" t="s">
        <v>105</v>
      </c>
      <c r="C49" s="36">
        <v>108167</v>
      </c>
      <c r="D49" s="36">
        <v>17881</v>
      </c>
      <c r="E49" s="37">
        <f t="shared" si="1"/>
        <v>6049.2701750461383</v>
      </c>
      <c r="F49" s="38">
        <f t="shared" si="8"/>
        <v>0.78518067729785568</v>
      </c>
      <c r="G49" s="39">
        <f t="shared" si="2"/>
        <v>993.01994515542492</v>
      </c>
      <c r="H49" s="39">
        <f t="shared" si="3"/>
        <v>309.61101507998342</v>
      </c>
      <c r="I49" s="37">
        <f t="shared" si="4"/>
        <v>1302.6309602354083</v>
      </c>
      <c r="J49" s="40">
        <f t="shared" si="10"/>
        <v>-91.411976040389945</v>
      </c>
      <c r="K49" s="37">
        <f t="shared" si="5"/>
        <v>1211.2189841950185</v>
      </c>
      <c r="L49" s="37">
        <f t="shared" si="6"/>
        <v>23292344.199969336</v>
      </c>
      <c r="M49" s="37">
        <f t="shared" si="7"/>
        <v>21657806.656391125</v>
      </c>
      <c r="N49" s="41">
        <f>'jan-feb'!M49</f>
        <v>11251968.5146519</v>
      </c>
      <c r="O49" s="41">
        <f t="shared" si="9"/>
        <v>10405838.141739225</v>
      </c>
      <c r="Q49" s="4"/>
      <c r="R49" s="4"/>
      <c r="S49" s="4"/>
      <c r="T49" s="4"/>
    </row>
    <row r="50" spans="1:20" s="34" customFormat="1" x14ac:dyDescent="0.3">
      <c r="A50" s="33">
        <v>403</v>
      </c>
      <c r="B50" s="34" t="s">
        <v>106</v>
      </c>
      <c r="C50" s="36">
        <v>208787</v>
      </c>
      <c r="D50" s="36">
        <v>29847</v>
      </c>
      <c r="E50" s="37">
        <f t="shared" si="1"/>
        <v>6995.2424029215663</v>
      </c>
      <c r="F50" s="38">
        <f t="shared" si="8"/>
        <v>0.90796559069983063</v>
      </c>
      <c r="G50" s="39">
        <f t="shared" si="2"/>
        <v>425.43660843016823</v>
      </c>
      <c r="H50" s="39">
        <f t="shared" si="3"/>
        <v>0</v>
      </c>
      <c r="I50" s="37">
        <f t="shared" si="4"/>
        <v>425.43660843016823</v>
      </c>
      <c r="J50" s="40">
        <f t="shared" si="10"/>
        <v>-91.411976040389945</v>
      </c>
      <c r="K50" s="37">
        <f t="shared" si="5"/>
        <v>334.02463238977828</v>
      </c>
      <c r="L50" s="37">
        <f t="shared" si="6"/>
        <v>12698006.451815231</v>
      </c>
      <c r="M50" s="37">
        <f t="shared" si="7"/>
        <v>9969633.2029377129</v>
      </c>
      <c r="N50" s="41">
        <f>'jan-feb'!M50</f>
        <v>7205667.6168455593</v>
      </c>
      <c r="O50" s="41">
        <f t="shared" si="9"/>
        <v>2763965.5860921536</v>
      </c>
      <c r="Q50" s="4"/>
      <c r="R50" s="4"/>
      <c r="S50" s="4"/>
      <c r="T50" s="4"/>
    </row>
    <row r="51" spans="1:20" s="34" customFormat="1" x14ac:dyDescent="0.3">
      <c r="A51" s="33">
        <v>412</v>
      </c>
      <c r="B51" s="34" t="s">
        <v>107</v>
      </c>
      <c r="C51" s="36">
        <v>197549</v>
      </c>
      <c r="D51" s="36">
        <v>33603</v>
      </c>
      <c r="E51" s="37">
        <f t="shared" si="1"/>
        <v>5878.9096211647766</v>
      </c>
      <c r="F51" s="38">
        <f t="shared" si="8"/>
        <v>0.76306828833014273</v>
      </c>
      <c r="G51" s="39">
        <f t="shared" si="2"/>
        <v>1095.236277484242</v>
      </c>
      <c r="H51" s="39">
        <f t="shared" si="3"/>
        <v>369.23720893846001</v>
      </c>
      <c r="I51" s="37">
        <f t="shared" si="4"/>
        <v>1464.4734864227021</v>
      </c>
      <c r="J51" s="40">
        <f t="shared" si="10"/>
        <v>-91.411976040389945</v>
      </c>
      <c r="K51" s="37">
        <f t="shared" si="5"/>
        <v>1373.0615103823122</v>
      </c>
      <c r="L51" s="37">
        <f t="shared" si="6"/>
        <v>49210702.564262055</v>
      </c>
      <c r="M51" s="37">
        <f t="shared" si="7"/>
        <v>46138985.933376841</v>
      </c>
      <c r="N51" s="41">
        <f>'jan-feb'!M51</f>
        <v>21706017.627529103</v>
      </c>
      <c r="O51" s="41">
        <f t="shared" si="9"/>
        <v>24432968.305847738</v>
      </c>
      <c r="Q51" s="4"/>
      <c r="R51" s="4"/>
      <c r="S51" s="4"/>
      <c r="T51" s="4"/>
    </row>
    <row r="52" spans="1:20" s="34" customFormat="1" x14ac:dyDescent="0.3">
      <c r="A52" s="33">
        <v>415</v>
      </c>
      <c r="B52" s="34" t="s">
        <v>108</v>
      </c>
      <c r="C52" s="36">
        <v>41611</v>
      </c>
      <c r="D52" s="36">
        <v>7552</v>
      </c>
      <c r="E52" s="37">
        <f t="shared" si="1"/>
        <v>5509.9311440677966</v>
      </c>
      <c r="F52" s="38">
        <f t="shared" si="8"/>
        <v>0.71517577201463056</v>
      </c>
      <c r="G52" s="39">
        <f t="shared" si="2"/>
        <v>1316.62336374243</v>
      </c>
      <c r="H52" s="39">
        <f t="shared" si="3"/>
        <v>498.37967592240301</v>
      </c>
      <c r="I52" s="37">
        <f t="shared" si="4"/>
        <v>1815.0030396648331</v>
      </c>
      <c r="J52" s="40">
        <f t="shared" si="10"/>
        <v>-91.411976040389945</v>
      </c>
      <c r="K52" s="37">
        <f t="shared" si="5"/>
        <v>1723.5910636244432</v>
      </c>
      <c r="L52" s="37">
        <f t="shared" si="6"/>
        <v>13706902.955548819</v>
      </c>
      <c r="M52" s="37">
        <f t="shared" si="7"/>
        <v>13016559.712491795</v>
      </c>
      <c r="N52" s="41">
        <f>'jan-feb'!M52</f>
        <v>5711855.985272143</v>
      </c>
      <c r="O52" s="41">
        <f t="shared" si="9"/>
        <v>7304703.7272196524</v>
      </c>
      <c r="Q52" s="4"/>
      <c r="R52" s="4"/>
      <c r="S52" s="4"/>
      <c r="T52" s="4"/>
    </row>
    <row r="53" spans="1:20" s="34" customFormat="1" x14ac:dyDescent="0.3">
      <c r="A53" s="33">
        <v>417</v>
      </c>
      <c r="B53" s="34" t="s">
        <v>109</v>
      </c>
      <c r="C53" s="36">
        <v>119100</v>
      </c>
      <c r="D53" s="36">
        <v>20013</v>
      </c>
      <c r="E53" s="37">
        <f t="shared" si="1"/>
        <v>5951.1317643531702</v>
      </c>
      <c r="F53" s="38">
        <f t="shared" si="8"/>
        <v>0.77244254830922077</v>
      </c>
      <c r="G53" s="39">
        <f t="shared" si="2"/>
        <v>1051.9029915712058</v>
      </c>
      <c r="H53" s="39">
        <f t="shared" si="3"/>
        <v>343.95945882252227</v>
      </c>
      <c r="I53" s="37">
        <f t="shared" si="4"/>
        <v>1395.8624503937281</v>
      </c>
      <c r="J53" s="40">
        <f t="shared" si="10"/>
        <v>-91.411976040389945</v>
      </c>
      <c r="K53" s="37">
        <f t="shared" si="5"/>
        <v>1304.4504743533382</v>
      </c>
      <c r="L53" s="37">
        <f t="shared" si="6"/>
        <v>27935395.219729681</v>
      </c>
      <c r="M53" s="37">
        <f t="shared" si="7"/>
        <v>26105967.343233358</v>
      </c>
      <c r="N53" s="41">
        <f>'jan-feb'!M53</f>
        <v>12671816.390790699</v>
      </c>
      <c r="O53" s="41">
        <f t="shared" si="9"/>
        <v>13434150.952442659</v>
      </c>
      <c r="Q53" s="4"/>
      <c r="R53" s="4"/>
      <c r="S53" s="4"/>
      <c r="T53" s="4"/>
    </row>
    <row r="54" spans="1:20" s="34" customFormat="1" x14ac:dyDescent="0.3">
      <c r="A54" s="33">
        <v>418</v>
      </c>
      <c r="B54" s="34" t="s">
        <v>110</v>
      </c>
      <c r="C54" s="36">
        <v>27407</v>
      </c>
      <c r="D54" s="36">
        <v>5128</v>
      </c>
      <c r="E54" s="37">
        <f t="shared" si="1"/>
        <v>5344.5787831513262</v>
      </c>
      <c r="F54" s="38">
        <f t="shared" si="8"/>
        <v>0.69371343441351596</v>
      </c>
      <c r="G54" s="39">
        <f t="shared" si="2"/>
        <v>1415.8347802923122</v>
      </c>
      <c r="H54" s="39">
        <f t="shared" si="3"/>
        <v>556.25300224316766</v>
      </c>
      <c r="I54" s="37">
        <f t="shared" si="4"/>
        <v>1972.0877825354798</v>
      </c>
      <c r="J54" s="40">
        <f t="shared" si="10"/>
        <v>-91.411976040389945</v>
      </c>
      <c r="K54" s="37">
        <f t="shared" si="5"/>
        <v>1880.67580649509</v>
      </c>
      <c r="L54" s="37">
        <f t="shared" si="6"/>
        <v>10112866.14884194</v>
      </c>
      <c r="M54" s="37">
        <f t="shared" si="7"/>
        <v>9644105.5357068218</v>
      </c>
      <c r="N54" s="41">
        <f>'jan-feb'!M54</f>
        <v>4576134.5726265283</v>
      </c>
      <c r="O54" s="41">
        <f t="shared" si="9"/>
        <v>5067970.9630802935</v>
      </c>
      <c r="Q54" s="4"/>
      <c r="R54" s="4"/>
      <c r="S54" s="4"/>
      <c r="T54" s="4"/>
    </row>
    <row r="55" spans="1:20" s="34" customFormat="1" x14ac:dyDescent="0.3">
      <c r="A55" s="33">
        <v>419</v>
      </c>
      <c r="B55" s="34" t="s">
        <v>111</v>
      </c>
      <c r="C55" s="36">
        <v>47155</v>
      </c>
      <c r="D55" s="36">
        <v>7800</v>
      </c>
      <c r="E55" s="37">
        <f t="shared" si="1"/>
        <v>6045.5128205128203</v>
      </c>
      <c r="F55" s="38">
        <f t="shared" si="8"/>
        <v>0.78469298174253255</v>
      </c>
      <c r="G55" s="39">
        <f t="shared" si="2"/>
        <v>995.27435787541572</v>
      </c>
      <c r="H55" s="39">
        <f t="shared" si="3"/>
        <v>310.92608916664472</v>
      </c>
      <c r="I55" s="37">
        <f t="shared" si="4"/>
        <v>1306.2004470420604</v>
      </c>
      <c r="J55" s="40">
        <f t="shared" si="10"/>
        <v>-91.411976040389945</v>
      </c>
      <c r="K55" s="37">
        <f t="shared" si="5"/>
        <v>1214.7884710016706</v>
      </c>
      <c r="L55" s="37">
        <f t="shared" si="6"/>
        <v>10188363.486928072</v>
      </c>
      <c r="M55" s="37">
        <f t="shared" si="7"/>
        <v>9475350.0738130305</v>
      </c>
      <c r="N55" s="41">
        <f>'jan-feb'!M55</f>
        <v>4900412.9614834106</v>
      </c>
      <c r="O55" s="41">
        <f t="shared" si="9"/>
        <v>4574937.1123296199</v>
      </c>
      <c r="Q55" s="4"/>
      <c r="R55" s="4"/>
      <c r="S55" s="4"/>
      <c r="T55" s="4"/>
    </row>
    <row r="56" spans="1:20" s="34" customFormat="1" x14ac:dyDescent="0.3">
      <c r="A56" s="33">
        <v>420</v>
      </c>
      <c r="B56" s="34" t="s">
        <v>112</v>
      </c>
      <c r="C56" s="36">
        <v>31625</v>
      </c>
      <c r="D56" s="36">
        <v>6219</v>
      </c>
      <c r="E56" s="37">
        <f t="shared" si="1"/>
        <v>5085.2227046148901</v>
      </c>
      <c r="F56" s="38">
        <f t="shared" si="8"/>
        <v>0.66004964101136365</v>
      </c>
      <c r="G56" s="39">
        <f t="shared" si="2"/>
        <v>1571.4484274141739</v>
      </c>
      <c r="H56" s="39">
        <f t="shared" si="3"/>
        <v>647.02762973092024</v>
      </c>
      <c r="I56" s="37">
        <f t="shared" si="4"/>
        <v>2218.4760571450943</v>
      </c>
      <c r="J56" s="40">
        <f t="shared" si="10"/>
        <v>-91.411976040389945</v>
      </c>
      <c r="K56" s="37">
        <f t="shared" si="5"/>
        <v>2127.0640811047042</v>
      </c>
      <c r="L56" s="37">
        <f t="shared" si="6"/>
        <v>13796702.599385342</v>
      </c>
      <c r="M56" s="37">
        <f t="shared" si="7"/>
        <v>13228211.520390155</v>
      </c>
      <c r="N56" s="41">
        <f>'jan-feb'!M56</f>
        <v>6366224.7381365811</v>
      </c>
      <c r="O56" s="41">
        <f t="shared" si="9"/>
        <v>6861986.7822535736</v>
      </c>
      <c r="Q56" s="4"/>
      <c r="R56" s="4"/>
      <c r="S56" s="4"/>
      <c r="T56" s="4"/>
    </row>
    <row r="57" spans="1:20" s="34" customFormat="1" x14ac:dyDescent="0.3">
      <c r="A57" s="33">
        <v>423</v>
      </c>
      <c r="B57" s="34" t="s">
        <v>113</v>
      </c>
      <c r="C57" s="36">
        <v>26761</v>
      </c>
      <c r="D57" s="36">
        <v>4853</v>
      </c>
      <c r="E57" s="37">
        <f t="shared" si="1"/>
        <v>5514.3210385328666</v>
      </c>
      <c r="F57" s="38">
        <f t="shared" si="8"/>
        <v>0.71574556972734782</v>
      </c>
      <c r="G57" s="39">
        <f t="shared" si="2"/>
        <v>1313.9894270633879</v>
      </c>
      <c r="H57" s="39">
        <f t="shared" si="3"/>
        <v>496.84321285962847</v>
      </c>
      <c r="I57" s="37">
        <f t="shared" si="4"/>
        <v>1810.8326399230164</v>
      </c>
      <c r="J57" s="40">
        <f t="shared" si="10"/>
        <v>-91.411976040389945</v>
      </c>
      <c r="K57" s="37">
        <f t="shared" si="5"/>
        <v>1719.4206638826265</v>
      </c>
      <c r="L57" s="37">
        <f t="shared" si="6"/>
        <v>8787970.8015463986</v>
      </c>
      <c r="M57" s="37">
        <f t="shared" si="7"/>
        <v>8344348.4818223864</v>
      </c>
      <c r="N57" s="41">
        <f>'jan-feb'!M57</f>
        <v>4234906.0707793552</v>
      </c>
      <c r="O57" s="41">
        <f t="shared" si="9"/>
        <v>4109442.4110430311</v>
      </c>
      <c r="Q57" s="4"/>
      <c r="R57" s="4"/>
      <c r="S57" s="4"/>
      <c r="T57" s="4"/>
    </row>
    <row r="58" spans="1:20" s="34" customFormat="1" x14ac:dyDescent="0.3">
      <c r="A58" s="33">
        <v>425</v>
      </c>
      <c r="B58" s="34" t="s">
        <v>114</v>
      </c>
      <c r="C58" s="36">
        <v>40736</v>
      </c>
      <c r="D58" s="36">
        <v>7561</v>
      </c>
      <c r="E58" s="37">
        <f t="shared" si="1"/>
        <v>5387.6471366221404</v>
      </c>
      <c r="F58" s="38">
        <f t="shared" si="8"/>
        <v>0.69930360280900505</v>
      </c>
      <c r="G58" s="39">
        <f t="shared" si="2"/>
        <v>1389.9937682098237</v>
      </c>
      <c r="H58" s="39">
        <f t="shared" si="3"/>
        <v>541.17907852838266</v>
      </c>
      <c r="I58" s="37">
        <f t="shared" si="4"/>
        <v>1931.1728467382063</v>
      </c>
      <c r="J58" s="40">
        <f t="shared" si="10"/>
        <v>-91.411976040389945</v>
      </c>
      <c r="K58" s="37">
        <f t="shared" si="5"/>
        <v>1839.7608706978165</v>
      </c>
      <c r="L58" s="37">
        <f t="shared" si="6"/>
        <v>14601597.894187577</v>
      </c>
      <c r="M58" s="37">
        <f t="shared" si="7"/>
        <v>13910431.943346191</v>
      </c>
      <c r="N58" s="41">
        <f>'jan-feb'!M58</f>
        <v>6925429.827150777</v>
      </c>
      <c r="O58" s="41">
        <f t="shared" si="9"/>
        <v>6985002.1161954142</v>
      </c>
      <c r="Q58" s="4"/>
      <c r="R58" s="4"/>
      <c r="S58" s="4"/>
      <c r="T58" s="4"/>
    </row>
    <row r="59" spans="1:20" s="34" customFormat="1" x14ac:dyDescent="0.3">
      <c r="A59" s="33">
        <v>426</v>
      </c>
      <c r="B59" s="34" t="s">
        <v>80</v>
      </c>
      <c r="C59" s="36">
        <v>20565</v>
      </c>
      <c r="D59" s="36">
        <v>3790</v>
      </c>
      <c r="E59" s="37">
        <f t="shared" si="1"/>
        <v>5426.1213720316618</v>
      </c>
      <c r="F59" s="38">
        <f t="shared" si="8"/>
        <v>0.70429746576159413</v>
      </c>
      <c r="G59" s="39">
        <f t="shared" si="2"/>
        <v>1366.9092269641108</v>
      </c>
      <c r="H59" s="39">
        <f t="shared" si="3"/>
        <v>527.71309613505014</v>
      </c>
      <c r="I59" s="37">
        <f t="shared" si="4"/>
        <v>1894.6223230991609</v>
      </c>
      <c r="J59" s="40">
        <f t="shared" si="10"/>
        <v>-91.411976040389945</v>
      </c>
      <c r="K59" s="37">
        <f t="shared" si="5"/>
        <v>1803.210347058771</v>
      </c>
      <c r="L59" s="37">
        <f t="shared" si="6"/>
        <v>7180618.6045458196</v>
      </c>
      <c r="M59" s="37">
        <f t="shared" si="7"/>
        <v>6834167.215352742</v>
      </c>
      <c r="N59" s="41">
        <f>'jan-feb'!M59</f>
        <v>2933590.080002836</v>
      </c>
      <c r="O59" s="41">
        <f t="shared" si="9"/>
        <v>3900577.135349906</v>
      </c>
      <c r="Q59" s="4"/>
      <c r="R59" s="4"/>
      <c r="S59" s="4"/>
      <c r="T59" s="4"/>
    </row>
    <row r="60" spans="1:20" s="34" customFormat="1" x14ac:dyDescent="0.3">
      <c r="A60" s="33">
        <v>427</v>
      </c>
      <c r="B60" s="34" t="s">
        <v>115</v>
      </c>
      <c r="C60" s="36">
        <v>128971</v>
      </c>
      <c r="D60" s="36">
        <v>20794</v>
      </c>
      <c r="E60" s="37">
        <f t="shared" si="1"/>
        <v>6202.3179763393291</v>
      </c>
      <c r="F60" s="38">
        <f t="shared" si="8"/>
        <v>0.8050459127396532</v>
      </c>
      <c r="G60" s="39">
        <f t="shared" si="2"/>
        <v>901.19126437951047</v>
      </c>
      <c r="H60" s="39">
        <f t="shared" si="3"/>
        <v>256.04428462736661</v>
      </c>
      <c r="I60" s="37">
        <f t="shared" si="4"/>
        <v>1157.2355490068771</v>
      </c>
      <c r="J60" s="40">
        <f t="shared" si="10"/>
        <v>-91.411976040389945</v>
      </c>
      <c r="K60" s="37">
        <f t="shared" si="5"/>
        <v>1065.8235729664873</v>
      </c>
      <c r="L60" s="37">
        <f t="shared" si="6"/>
        <v>24063556.006049003</v>
      </c>
      <c r="M60" s="37">
        <f t="shared" si="7"/>
        <v>22162735.376265138</v>
      </c>
      <c r="N60" s="41">
        <f>'jan-feb'!M60</f>
        <v>9251335.3360366672</v>
      </c>
      <c r="O60" s="41">
        <f t="shared" si="9"/>
        <v>12911400.040228471</v>
      </c>
      <c r="Q60" s="4"/>
      <c r="R60" s="4"/>
      <c r="S60" s="4"/>
      <c r="T60" s="4"/>
    </row>
    <row r="61" spans="1:20" s="34" customFormat="1" x14ac:dyDescent="0.3">
      <c r="A61" s="33">
        <v>428</v>
      </c>
      <c r="B61" s="34" t="s">
        <v>116</v>
      </c>
      <c r="C61" s="36">
        <v>37968</v>
      </c>
      <c r="D61" s="36">
        <v>6569</v>
      </c>
      <c r="E61" s="37">
        <f t="shared" si="1"/>
        <v>5779.8751712589437</v>
      </c>
      <c r="F61" s="38">
        <f t="shared" si="8"/>
        <v>0.7502138556130109</v>
      </c>
      <c r="G61" s="39">
        <f t="shared" si="2"/>
        <v>1154.6569474277417</v>
      </c>
      <c r="H61" s="39">
        <f t="shared" si="3"/>
        <v>403.89926640550152</v>
      </c>
      <c r="I61" s="37">
        <f t="shared" si="4"/>
        <v>1558.5562138332432</v>
      </c>
      <c r="J61" s="40">
        <f t="shared" si="10"/>
        <v>-91.411976040389945</v>
      </c>
      <c r="K61" s="37">
        <f t="shared" si="5"/>
        <v>1467.1442377928533</v>
      </c>
      <c r="L61" s="37">
        <f t="shared" si="6"/>
        <v>10238155.768670574</v>
      </c>
      <c r="M61" s="37">
        <f t="shared" si="7"/>
        <v>9637670.4980612528</v>
      </c>
      <c r="N61" s="41">
        <f>'jan-feb'!M61</f>
        <v>5213151.9223057069</v>
      </c>
      <c r="O61" s="41">
        <f t="shared" si="9"/>
        <v>4424518.5757555459</v>
      </c>
      <c r="Q61" s="4"/>
      <c r="R61" s="4"/>
      <c r="S61" s="4"/>
      <c r="T61" s="4"/>
    </row>
    <row r="62" spans="1:20" s="34" customFormat="1" x14ac:dyDescent="0.3">
      <c r="A62" s="33">
        <v>429</v>
      </c>
      <c r="B62" s="34" t="s">
        <v>117</v>
      </c>
      <c r="C62" s="36">
        <v>27776</v>
      </c>
      <c r="D62" s="36">
        <v>4456</v>
      </c>
      <c r="E62" s="37">
        <f t="shared" si="1"/>
        <v>6233.3931777378812</v>
      </c>
      <c r="F62" s="38">
        <f t="shared" si="8"/>
        <v>0.80907939892480218</v>
      </c>
      <c r="G62" s="39">
        <f t="shared" si="2"/>
        <v>882.54614354037926</v>
      </c>
      <c r="H62" s="39">
        <f t="shared" si="3"/>
        <v>245.16796413787341</v>
      </c>
      <c r="I62" s="37">
        <f t="shared" si="4"/>
        <v>1127.7141076782527</v>
      </c>
      <c r="J62" s="40">
        <f t="shared" si="10"/>
        <v>-91.411976040389945</v>
      </c>
      <c r="K62" s="37">
        <f t="shared" si="5"/>
        <v>1036.3021316378629</v>
      </c>
      <c r="L62" s="37">
        <f t="shared" si="6"/>
        <v>5025094.0638142945</v>
      </c>
      <c r="M62" s="37">
        <f t="shared" si="7"/>
        <v>4617762.2985783173</v>
      </c>
      <c r="N62" s="41">
        <f>'jan-feb'!M62</f>
        <v>497349.03927010589</v>
      </c>
      <c r="O62" s="41">
        <f t="shared" si="9"/>
        <v>4120413.2593082115</v>
      </c>
      <c r="Q62" s="4"/>
      <c r="R62" s="4"/>
      <c r="S62" s="4"/>
      <c r="T62" s="4"/>
    </row>
    <row r="63" spans="1:20" s="34" customFormat="1" x14ac:dyDescent="0.3">
      <c r="A63" s="33">
        <v>430</v>
      </c>
      <c r="B63" s="34" t="s">
        <v>118</v>
      </c>
      <c r="C63" s="36">
        <v>14230</v>
      </c>
      <c r="D63" s="36">
        <v>2619</v>
      </c>
      <c r="E63" s="37">
        <f t="shared" si="1"/>
        <v>5433.3715158457426</v>
      </c>
      <c r="F63" s="38">
        <f t="shared" si="8"/>
        <v>0.70523851694061568</v>
      </c>
      <c r="G63" s="39">
        <f t="shared" si="2"/>
        <v>1362.5591406756623</v>
      </c>
      <c r="H63" s="39">
        <f t="shared" si="3"/>
        <v>525.17554580012188</v>
      </c>
      <c r="I63" s="37">
        <f t="shared" si="4"/>
        <v>1887.7346864757842</v>
      </c>
      <c r="J63" s="40">
        <f t="shared" si="10"/>
        <v>-91.411976040389945</v>
      </c>
      <c r="K63" s="37">
        <f t="shared" si="5"/>
        <v>1796.3227104353944</v>
      </c>
      <c r="L63" s="37">
        <f t="shared" si="6"/>
        <v>4943977.1438800786</v>
      </c>
      <c r="M63" s="37">
        <f t="shared" si="7"/>
        <v>4704569.178630298</v>
      </c>
      <c r="N63" s="41">
        <f>'jan-feb'!M63</f>
        <v>1816237.9866826981</v>
      </c>
      <c r="O63" s="41">
        <f t="shared" si="9"/>
        <v>2888331.1919475999</v>
      </c>
      <c r="Q63" s="4"/>
      <c r="R63" s="4"/>
      <c r="S63" s="4"/>
      <c r="T63" s="4"/>
    </row>
    <row r="64" spans="1:20" s="34" customFormat="1" x14ac:dyDescent="0.3">
      <c r="A64" s="33">
        <v>432</v>
      </c>
      <c r="B64" s="34" t="s">
        <v>119</v>
      </c>
      <c r="C64" s="36">
        <v>12282</v>
      </c>
      <c r="D64" s="36">
        <v>1885</v>
      </c>
      <c r="E64" s="37">
        <f t="shared" si="1"/>
        <v>6515.6498673740052</v>
      </c>
      <c r="F64" s="38">
        <f t="shared" si="8"/>
        <v>0.8457156364092111</v>
      </c>
      <c r="G64" s="39">
        <f t="shared" si="2"/>
        <v>713.19212975870482</v>
      </c>
      <c r="H64" s="39">
        <f t="shared" si="3"/>
        <v>146.37812276522999</v>
      </c>
      <c r="I64" s="37">
        <f t="shared" si="4"/>
        <v>859.57025252393487</v>
      </c>
      <c r="J64" s="40">
        <f t="shared" si="10"/>
        <v>-91.411976040389945</v>
      </c>
      <c r="K64" s="37">
        <f t="shared" si="5"/>
        <v>768.15827648354491</v>
      </c>
      <c r="L64" s="37">
        <f t="shared" si="6"/>
        <v>1620289.9260076173</v>
      </c>
      <c r="M64" s="37">
        <f t="shared" si="7"/>
        <v>1447978.3511714821</v>
      </c>
      <c r="N64" s="41">
        <f>'jan-feb'!M64</f>
        <v>-142788.02984197708</v>
      </c>
      <c r="O64" s="41">
        <f t="shared" si="9"/>
        <v>1590766.3810134593</v>
      </c>
      <c r="Q64" s="4"/>
      <c r="R64" s="4"/>
      <c r="S64" s="4"/>
      <c r="T64" s="4"/>
    </row>
    <row r="65" spans="1:20" s="34" customFormat="1" x14ac:dyDescent="0.3">
      <c r="A65" s="33">
        <v>434</v>
      </c>
      <c r="B65" s="34" t="s">
        <v>120</v>
      </c>
      <c r="C65" s="36">
        <v>6581</v>
      </c>
      <c r="D65" s="36">
        <v>1359</v>
      </c>
      <c r="E65" s="37">
        <f t="shared" si="1"/>
        <v>4842.5312729948491</v>
      </c>
      <c r="F65" s="38">
        <f t="shared" si="8"/>
        <v>0.62854887858222375</v>
      </c>
      <c r="G65" s="39">
        <f t="shared" si="2"/>
        <v>1717.0632863861986</v>
      </c>
      <c r="H65" s="39">
        <f t="shared" si="3"/>
        <v>731.96963079793454</v>
      </c>
      <c r="I65" s="37">
        <f t="shared" si="4"/>
        <v>2449.0329171841331</v>
      </c>
      <c r="J65" s="40">
        <f t="shared" si="10"/>
        <v>-91.411976040389945</v>
      </c>
      <c r="K65" s="37">
        <f t="shared" si="5"/>
        <v>2357.620941143743</v>
      </c>
      <c r="L65" s="37">
        <f t="shared" si="6"/>
        <v>3328235.7344532367</v>
      </c>
      <c r="M65" s="37">
        <f t="shared" si="7"/>
        <v>3204006.8590143467</v>
      </c>
      <c r="N65" s="41">
        <f>'jan-feb'!M65</f>
        <v>1501350.12367384</v>
      </c>
      <c r="O65" s="41">
        <f t="shared" si="9"/>
        <v>1702656.7353405068</v>
      </c>
      <c r="Q65" s="4"/>
      <c r="R65" s="4"/>
      <c r="S65" s="4"/>
      <c r="T65" s="4"/>
    </row>
    <row r="66" spans="1:20" s="34" customFormat="1" x14ac:dyDescent="0.3">
      <c r="A66" s="33">
        <v>436</v>
      </c>
      <c r="B66" s="34" t="s">
        <v>121</v>
      </c>
      <c r="C66" s="36">
        <v>7923</v>
      </c>
      <c r="D66" s="36">
        <v>1656</v>
      </c>
      <c r="E66" s="37">
        <f t="shared" si="1"/>
        <v>4784.420289855072</v>
      </c>
      <c r="F66" s="38">
        <f t="shared" si="8"/>
        <v>0.62100621313997706</v>
      </c>
      <c r="G66" s="39">
        <f t="shared" si="2"/>
        <v>1751.9298762700648</v>
      </c>
      <c r="H66" s="39">
        <f t="shared" si="3"/>
        <v>752.30847489685652</v>
      </c>
      <c r="I66" s="37">
        <f t="shared" si="4"/>
        <v>2504.2383511669213</v>
      </c>
      <c r="J66" s="40">
        <f t="shared" si="10"/>
        <v>-91.411976040389945</v>
      </c>
      <c r="K66" s="37">
        <f t="shared" si="5"/>
        <v>2412.8263751265313</v>
      </c>
      <c r="L66" s="37">
        <f t="shared" si="6"/>
        <v>4147018.7095324215</v>
      </c>
      <c r="M66" s="37">
        <f t="shared" si="7"/>
        <v>3995640.4772095359</v>
      </c>
      <c r="N66" s="41">
        <f>'jan-feb'!M66</f>
        <v>1859236.9056687853</v>
      </c>
      <c r="O66" s="41">
        <f t="shared" si="9"/>
        <v>2136403.5715407506</v>
      </c>
      <c r="Q66" s="4"/>
      <c r="R66" s="4"/>
      <c r="S66" s="4"/>
      <c r="T66" s="4"/>
    </row>
    <row r="67" spans="1:20" s="34" customFormat="1" x14ac:dyDescent="0.3">
      <c r="A67" s="33">
        <v>437</v>
      </c>
      <c r="B67" s="34" t="s">
        <v>122</v>
      </c>
      <c r="C67" s="36">
        <v>33899</v>
      </c>
      <c r="D67" s="36">
        <v>5562</v>
      </c>
      <c r="E67" s="37">
        <f t="shared" si="1"/>
        <v>6094.7500898957205</v>
      </c>
      <c r="F67" s="38">
        <f t="shared" si="8"/>
        <v>0.79108386054339019</v>
      </c>
      <c r="G67" s="39">
        <f t="shared" si="2"/>
        <v>965.73199624567565</v>
      </c>
      <c r="H67" s="39">
        <f t="shared" si="3"/>
        <v>293.69304488262964</v>
      </c>
      <c r="I67" s="37">
        <f t="shared" si="4"/>
        <v>1259.4250411283053</v>
      </c>
      <c r="J67" s="40">
        <f t="shared" si="10"/>
        <v>-91.411976040389945</v>
      </c>
      <c r="K67" s="37">
        <f t="shared" si="5"/>
        <v>1168.0130650879155</v>
      </c>
      <c r="L67" s="37">
        <f t="shared" si="6"/>
        <v>7004922.0787556339</v>
      </c>
      <c r="M67" s="37">
        <f t="shared" si="7"/>
        <v>6496488.6680189855</v>
      </c>
      <c r="N67" s="41">
        <f>'jan-feb'!M67</f>
        <v>2083084.2809962474</v>
      </c>
      <c r="O67" s="41">
        <f t="shared" si="9"/>
        <v>4413404.3870227383</v>
      </c>
      <c r="Q67" s="4"/>
      <c r="R67" s="4"/>
      <c r="S67" s="4"/>
      <c r="T67" s="4"/>
    </row>
    <row r="68" spans="1:20" s="34" customFormat="1" x14ac:dyDescent="0.3">
      <c r="A68" s="33">
        <v>438</v>
      </c>
      <c r="B68" s="34" t="s">
        <v>123</v>
      </c>
      <c r="C68" s="36">
        <v>14693</v>
      </c>
      <c r="D68" s="36">
        <v>2418</v>
      </c>
      <c r="E68" s="37">
        <f t="shared" si="1"/>
        <v>6076.5095119933831</v>
      </c>
      <c r="F68" s="38">
        <f t="shared" si="8"/>
        <v>0.78871627752969997</v>
      </c>
      <c r="G68" s="39">
        <f t="shared" si="2"/>
        <v>976.6763429870781</v>
      </c>
      <c r="H68" s="39">
        <f t="shared" si="3"/>
        <v>300.07724714844773</v>
      </c>
      <c r="I68" s="37">
        <f t="shared" si="4"/>
        <v>1276.7535901355259</v>
      </c>
      <c r="J68" s="40">
        <f t="shared" si="10"/>
        <v>-91.411976040389945</v>
      </c>
      <c r="K68" s="37">
        <f t="shared" si="5"/>
        <v>1185.341614095136</v>
      </c>
      <c r="L68" s="37">
        <f t="shared" si="6"/>
        <v>3087190.1809477014</v>
      </c>
      <c r="M68" s="37">
        <f t="shared" si="7"/>
        <v>2866156.0228820387</v>
      </c>
      <c r="N68" s="41">
        <f>'jan-feb'!M68</f>
        <v>623705.51805985684</v>
      </c>
      <c r="O68" s="41">
        <f t="shared" si="9"/>
        <v>2242450.504822182</v>
      </c>
      <c r="Q68" s="4"/>
      <c r="R68" s="4"/>
      <c r="S68" s="4"/>
      <c r="T68" s="4"/>
    </row>
    <row r="69" spans="1:20" s="34" customFormat="1" x14ac:dyDescent="0.3">
      <c r="A69" s="33">
        <v>439</v>
      </c>
      <c r="B69" s="34" t="s">
        <v>124</v>
      </c>
      <c r="C69" s="36">
        <v>8909</v>
      </c>
      <c r="D69" s="36">
        <v>1597</v>
      </c>
      <c r="E69" s="37">
        <f t="shared" si="1"/>
        <v>5578.5848465873514</v>
      </c>
      <c r="F69" s="38">
        <f t="shared" si="8"/>
        <v>0.72408685700231645</v>
      </c>
      <c r="G69" s="39">
        <f t="shared" si="2"/>
        <v>1275.4311422306971</v>
      </c>
      <c r="H69" s="39">
        <f t="shared" si="3"/>
        <v>474.35088004055882</v>
      </c>
      <c r="I69" s="37">
        <f t="shared" si="4"/>
        <v>1749.782022271256</v>
      </c>
      <c r="J69" s="40">
        <f t="shared" si="10"/>
        <v>-91.411976040389945</v>
      </c>
      <c r="K69" s="37">
        <f t="shared" si="5"/>
        <v>1658.3700462308661</v>
      </c>
      <c r="L69" s="37">
        <f t="shared" si="6"/>
        <v>2794401.8895671959</v>
      </c>
      <c r="M69" s="37">
        <f t="shared" si="7"/>
        <v>2648416.9638306932</v>
      </c>
      <c r="N69" s="41">
        <f>'jan-feb'!M69</f>
        <v>870780.60890884628</v>
      </c>
      <c r="O69" s="41">
        <f t="shared" si="9"/>
        <v>1777636.3549218469</v>
      </c>
      <c r="Q69" s="4"/>
      <c r="R69" s="4"/>
      <c r="S69" s="4"/>
      <c r="T69" s="4"/>
    </row>
    <row r="70" spans="1:20" s="34" customFormat="1" x14ac:dyDescent="0.3">
      <c r="A70" s="33">
        <v>441</v>
      </c>
      <c r="B70" s="34" t="s">
        <v>125</v>
      </c>
      <c r="C70" s="36">
        <v>11062</v>
      </c>
      <c r="D70" s="36">
        <v>1991</v>
      </c>
      <c r="E70" s="37">
        <f t="shared" si="1"/>
        <v>5556.0020090406833</v>
      </c>
      <c r="F70" s="38">
        <f t="shared" si="8"/>
        <v>0.72115565916074131</v>
      </c>
      <c r="G70" s="39">
        <f t="shared" si="2"/>
        <v>1288.9808447586979</v>
      </c>
      <c r="H70" s="39">
        <f t="shared" si="3"/>
        <v>482.25487318189261</v>
      </c>
      <c r="I70" s="37">
        <f t="shared" si="4"/>
        <v>1771.2357179405906</v>
      </c>
      <c r="J70" s="40">
        <f t="shared" si="10"/>
        <v>-91.411976040389945</v>
      </c>
      <c r="K70" s="37">
        <f t="shared" si="5"/>
        <v>1679.8237419002007</v>
      </c>
      <c r="L70" s="37">
        <f t="shared" si="6"/>
        <v>3526530.3144197157</v>
      </c>
      <c r="M70" s="37">
        <f t="shared" si="7"/>
        <v>3344529.0701232995</v>
      </c>
      <c r="N70" s="41">
        <f>'jan-feb'!M70</f>
        <v>1347974.3533735219</v>
      </c>
      <c r="O70" s="41">
        <f t="shared" si="9"/>
        <v>1996554.7167497776</v>
      </c>
      <c r="Q70" s="4"/>
      <c r="R70" s="4"/>
      <c r="S70" s="4"/>
      <c r="T70" s="4"/>
    </row>
    <row r="71" spans="1:20" s="34" customFormat="1" x14ac:dyDescent="0.3">
      <c r="A71" s="33">
        <v>501</v>
      </c>
      <c r="B71" s="34" t="s">
        <v>126</v>
      </c>
      <c r="C71" s="36">
        <v>194944</v>
      </c>
      <c r="D71" s="36">
        <v>27300</v>
      </c>
      <c r="E71" s="37">
        <f t="shared" si="1"/>
        <v>7140.8058608058609</v>
      </c>
      <c r="F71" s="38">
        <f t="shared" si="8"/>
        <v>0.92685937642011162</v>
      </c>
      <c r="G71" s="39">
        <f t="shared" si="2"/>
        <v>338.09853369959143</v>
      </c>
      <c r="H71" s="39">
        <f t="shared" si="3"/>
        <v>0</v>
      </c>
      <c r="I71" s="37">
        <f t="shared" si="4"/>
        <v>338.09853369959143</v>
      </c>
      <c r="J71" s="40">
        <f t="shared" si="10"/>
        <v>-91.411976040389945</v>
      </c>
      <c r="K71" s="37">
        <f t="shared" si="5"/>
        <v>246.68655765920147</v>
      </c>
      <c r="L71" s="37">
        <f t="shared" si="6"/>
        <v>9230089.9699988458</v>
      </c>
      <c r="M71" s="37">
        <f t="shared" si="7"/>
        <v>6734543.0240962002</v>
      </c>
      <c r="N71" s="41">
        <f>'jan-feb'!M71</f>
        <v>3412745.7747023976</v>
      </c>
      <c r="O71" s="41">
        <f t="shared" si="9"/>
        <v>3321797.2493938026</v>
      </c>
      <c r="Q71" s="4"/>
      <c r="R71" s="4"/>
      <c r="S71" s="4"/>
      <c r="T71" s="4"/>
    </row>
    <row r="72" spans="1:20" s="34" customFormat="1" x14ac:dyDescent="0.3">
      <c r="A72" s="33">
        <v>502</v>
      </c>
      <c r="B72" s="34" t="s">
        <v>127</v>
      </c>
      <c r="C72" s="36">
        <v>188441</v>
      </c>
      <c r="D72" s="36">
        <v>30063</v>
      </c>
      <c r="E72" s="37">
        <f t="shared" ref="E72:E135" si="11">(C72*1000)/D72</f>
        <v>6268.2034394438342</v>
      </c>
      <c r="F72" s="38">
        <f t="shared" si="8"/>
        <v>0.81359768692852608</v>
      </c>
      <c r="G72" s="39">
        <f t="shared" ref="G72:G135" si="12">(E$437-E72)*0.6</f>
        <v>861.65998651680741</v>
      </c>
      <c r="H72" s="39">
        <f t="shared" ref="H72:H135" si="13">IF(E72&gt;=E$437*0.9,0,IF(E72&lt;0.9*E$437,(E$437*0.9-E72)*0.35))</f>
        <v>232.98437254078985</v>
      </c>
      <c r="I72" s="37">
        <f t="shared" ref="I72:I135" si="14">G72+H72</f>
        <v>1094.6443590575973</v>
      </c>
      <c r="J72" s="40">
        <f t="shared" si="10"/>
        <v>-91.411976040389945</v>
      </c>
      <c r="K72" s="37">
        <f t="shared" ref="K72:K135" si="15">I72+J72</f>
        <v>1003.2323830172073</v>
      </c>
      <c r="L72" s="37">
        <f t="shared" ref="L72:L135" si="16">(I72*D72)</f>
        <v>32908293.366348546</v>
      </c>
      <c r="M72" s="37">
        <f t="shared" ref="M72:M135" si="17">(K72*D72)</f>
        <v>30160175.130646303</v>
      </c>
      <c r="N72" s="41">
        <f>'jan-feb'!M72</f>
        <v>14590689.821932783</v>
      </c>
      <c r="O72" s="41">
        <f t="shared" si="9"/>
        <v>15569485.30871352</v>
      </c>
      <c r="Q72" s="4"/>
      <c r="R72" s="4"/>
      <c r="S72" s="4"/>
      <c r="T72" s="4"/>
    </row>
    <row r="73" spans="1:20" s="34" customFormat="1" x14ac:dyDescent="0.3">
      <c r="A73" s="33">
        <v>511</v>
      </c>
      <c r="B73" s="34" t="s">
        <v>128</v>
      </c>
      <c r="C73" s="36">
        <v>15588</v>
      </c>
      <c r="D73" s="36">
        <v>2745</v>
      </c>
      <c r="E73" s="37">
        <f t="shared" si="11"/>
        <v>5678.688524590164</v>
      </c>
      <c r="F73" s="38">
        <f t="shared" ref="F73:F136" si="18">IF(ISNUMBER(C73),E73/E$437,"")</f>
        <v>0.73708007294735489</v>
      </c>
      <c r="G73" s="39">
        <f t="shared" si="12"/>
        <v>1215.3689354290095</v>
      </c>
      <c r="H73" s="39">
        <f t="shared" si="13"/>
        <v>439.31459273957444</v>
      </c>
      <c r="I73" s="37">
        <f t="shared" si="14"/>
        <v>1654.683528168584</v>
      </c>
      <c r="J73" s="40">
        <f t="shared" si="10"/>
        <v>-91.411976040389945</v>
      </c>
      <c r="K73" s="37">
        <f t="shared" si="15"/>
        <v>1563.2715521281941</v>
      </c>
      <c r="L73" s="37">
        <f t="shared" si="16"/>
        <v>4542106.2848227629</v>
      </c>
      <c r="M73" s="37">
        <f t="shared" si="17"/>
        <v>4291180.4105918929</v>
      </c>
      <c r="N73" s="41">
        <f>'jan-feb'!M73</f>
        <v>2061571.7729835843</v>
      </c>
      <c r="O73" s="41">
        <f t="shared" ref="O73:O136" si="19">M73-N73</f>
        <v>2229608.6376083083</v>
      </c>
      <c r="Q73" s="4"/>
      <c r="R73" s="4"/>
      <c r="S73" s="4"/>
      <c r="T73" s="4"/>
    </row>
    <row r="74" spans="1:20" s="34" customFormat="1" x14ac:dyDescent="0.3">
      <c r="A74" s="33">
        <v>512</v>
      </c>
      <c r="B74" s="34" t="s">
        <v>129</v>
      </c>
      <c r="C74" s="36">
        <v>12414</v>
      </c>
      <c r="D74" s="36">
        <v>2059</v>
      </c>
      <c r="E74" s="37">
        <f t="shared" si="11"/>
        <v>6029.1403593977657</v>
      </c>
      <c r="F74" s="38">
        <f t="shared" si="18"/>
        <v>0.7825678757817538</v>
      </c>
      <c r="G74" s="39">
        <f t="shared" si="12"/>
        <v>1005.0978345444486</v>
      </c>
      <c r="H74" s="39">
        <f t="shared" si="13"/>
        <v>316.6564505569138</v>
      </c>
      <c r="I74" s="37">
        <f t="shared" si="14"/>
        <v>1321.7542851013623</v>
      </c>
      <c r="J74" s="40">
        <f t="shared" ref="J74:J137" si="20">I$439</f>
        <v>-91.411976040389945</v>
      </c>
      <c r="K74" s="37">
        <f t="shared" si="15"/>
        <v>1230.3423090609724</v>
      </c>
      <c r="L74" s="37">
        <f t="shared" si="16"/>
        <v>2721492.0730237048</v>
      </c>
      <c r="M74" s="37">
        <f t="shared" si="17"/>
        <v>2533274.8143565422</v>
      </c>
      <c r="N74" s="41">
        <f>'jan-feb'!M74</f>
        <v>629704.49201209459</v>
      </c>
      <c r="O74" s="41">
        <f t="shared" si="19"/>
        <v>1903570.3223444475</v>
      </c>
      <c r="Q74" s="4"/>
      <c r="R74" s="4"/>
      <c r="S74" s="4"/>
      <c r="T74" s="4"/>
    </row>
    <row r="75" spans="1:20" s="34" customFormat="1" x14ac:dyDescent="0.3">
      <c r="A75" s="33">
        <v>513</v>
      </c>
      <c r="B75" s="34" t="s">
        <v>130</v>
      </c>
      <c r="C75" s="36">
        <v>18391</v>
      </c>
      <c r="D75" s="36">
        <v>2245</v>
      </c>
      <c r="E75" s="37">
        <f t="shared" si="11"/>
        <v>8191.9821826280622</v>
      </c>
      <c r="F75" s="38">
        <f t="shared" si="18"/>
        <v>1.0632995274539558</v>
      </c>
      <c r="G75" s="39">
        <f t="shared" si="12"/>
        <v>-292.60725939372929</v>
      </c>
      <c r="H75" s="39">
        <f t="shared" si="13"/>
        <v>0</v>
      </c>
      <c r="I75" s="37">
        <f t="shared" si="14"/>
        <v>-292.60725939372929</v>
      </c>
      <c r="J75" s="40">
        <f t="shared" si="20"/>
        <v>-91.411976040389945</v>
      </c>
      <c r="K75" s="37">
        <f t="shared" si="15"/>
        <v>-384.01923543411925</v>
      </c>
      <c r="L75" s="37">
        <f t="shared" si="16"/>
        <v>-656903.29733892228</v>
      </c>
      <c r="M75" s="37">
        <f t="shared" si="17"/>
        <v>-862123.18354959774</v>
      </c>
      <c r="N75" s="41">
        <f>'jan-feb'!M75</f>
        <v>-2403095.55808766</v>
      </c>
      <c r="O75" s="41">
        <f t="shared" si="19"/>
        <v>1540972.3745380621</v>
      </c>
      <c r="Q75" s="4"/>
      <c r="R75" s="4"/>
      <c r="S75" s="4"/>
      <c r="T75" s="4"/>
    </row>
    <row r="76" spans="1:20" s="34" customFormat="1" x14ac:dyDescent="0.3">
      <c r="A76" s="33">
        <v>514</v>
      </c>
      <c r="B76" s="34" t="s">
        <v>131</v>
      </c>
      <c r="C76" s="36">
        <v>13806</v>
      </c>
      <c r="D76" s="36">
        <v>2356</v>
      </c>
      <c r="E76" s="37">
        <f t="shared" si="11"/>
        <v>5859.9320882852289</v>
      </c>
      <c r="F76" s="38">
        <f t="shared" si="18"/>
        <v>0.76060505033801717</v>
      </c>
      <c r="G76" s="39">
        <f t="shared" si="12"/>
        <v>1106.6227972119707</v>
      </c>
      <c r="H76" s="39">
        <f t="shared" si="13"/>
        <v>375.87934544630167</v>
      </c>
      <c r="I76" s="37">
        <f t="shared" si="14"/>
        <v>1482.5021426582723</v>
      </c>
      <c r="J76" s="40">
        <f t="shared" si="20"/>
        <v>-91.411976040389945</v>
      </c>
      <c r="K76" s="37">
        <f t="shared" si="15"/>
        <v>1391.0901666178825</v>
      </c>
      <c r="L76" s="37">
        <f t="shared" si="16"/>
        <v>3492775.0481028897</v>
      </c>
      <c r="M76" s="37">
        <f t="shared" si="17"/>
        <v>3277408.4325517309</v>
      </c>
      <c r="N76" s="41">
        <f>'jan-feb'!M76</f>
        <v>675991.27400704043</v>
      </c>
      <c r="O76" s="41">
        <f t="shared" si="19"/>
        <v>2601417.1585446903</v>
      </c>
      <c r="Q76" s="4"/>
      <c r="R76" s="4"/>
      <c r="S76" s="4"/>
      <c r="T76" s="4"/>
    </row>
    <row r="77" spans="1:20" s="34" customFormat="1" x14ac:dyDescent="0.3">
      <c r="A77" s="33">
        <v>515</v>
      </c>
      <c r="B77" s="34" t="s">
        <v>132</v>
      </c>
      <c r="C77" s="36">
        <v>21131</v>
      </c>
      <c r="D77" s="36">
        <v>3675</v>
      </c>
      <c r="E77" s="37">
        <f t="shared" si="11"/>
        <v>5749.9319727891152</v>
      </c>
      <c r="F77" s="38">
        <f t="shared" si="18"/>
        <v>0.74632730067750996</v>
      </c>
      <c r="G77" s="39">
        <f t="shared" si="12"/>
        <v>1172.6228665096389</v>
      </c>
      <c r="H77" s="39">
        <f t="shared" si="13"/>
        <v>414.37938586994147</v>
      </c>
      <c r="I77" s="37">
        <f t="shared" si="14"/>
        <v>1587.0022523795803</v>
      </c>
      <c r="J77" s="40">
        <f t="shared" si="20"/>
        <v>-91.411976040389945</v>
      </c>
      <c r="K77" s="37">
        <f t="shared" si="15"/>
        <v>1495.5902763391905</v>
      </c>
      <c r="L77" s="37">
        <f t="shared" si="16"/>
        <v>5832233.2774949577</v>
      </c>
      <c r="M77" s="37">
        <f t="shared" si="17"/>
        <v>5496294.2655465249</v>
      </c>
      <c r="N77" s="41">
        <f>'jan-feb'!M77</f>
        <v>1568935.4337758366</v>
      </c>
      <c r="O77" s="41">
        <f t="shared" si="19"/>
        <v>3927358.8317706883</v>
      </c>
      <c r="Q77" s="4"/>
      <c r="R77" s="4"/>
      <c r="S77" s="4"/>
      <c r="T77" s="4"/>
    </row>
    <row r="78" spans="1:20" s="34" customFormat="1" x14ac:dyDescent="0.3">
      <c r="A78" s="33">
        <v>516</v>
      </c>
      <c r="B78" s="34" t="s">
        <v>133</v>
      </c>
      <c r="C78" s="36">
        <v>44379</v>
      </c>
      <c r="D78" s="36">
        <v>5754</v>
      </c>
      <c r="E78" s="37">
        <f t="shared" si="11"/>
        <v>7712.7215849843587</v>
      </c>
      <c r="F78" s="38">
        <f t="shared" si="18"/>
        <v>1.0010926579025909</v>
      </c>
      <c r="G78" s="39">
        <f t="shared" si="12"/>
        <v>-5.050900807507241</v>
      </c>
      <c r="H78" s="39">
        <f t="shared" si="13"/>
        <v>0</v>
      </c>
      <c r="I78" s="37">
        <f t="shared" si="14"/>
        <v>-5.050900807507241</v>
      </c>
      <c r="J78" s="40">
        <f t="shared" si="20"/>
        <v>-91.411976040389945</v>
      </c>
      <c r="K78" s="37">
        <f t="shared" si="15"/>
        <v>-96.462876847897192</v>
      </c>
      <c r="L78" s="37">
        <f t="shared" si="16"/>
        <v>-29062.883246396665</v>
      </c>
      <c r="M78" s="37">
        <f t="shared" si="17"/>
        <v>-555047.39338280039</v>
      </c>
      <c r="N78" s="41">
        <f>'jan-feb'!M78</f>
        <v>-2910248.6597934947</v>
      </c>
      <c r="O78" s="41">
        <f t="shared" si="19"/>
        <v>2355201.2664106945</v>
      </c>
      <c r="Q78" s="4"/>
      <c r="R78" s="4"/>
      <c r="S78" s="4"/>
      <c r="T78" s="4"/>
    </row>
    <row r="79" spans="1:20" s="34" customFormat="1" x14ac:dyDescent="0.3">
      <c r="A79" s="33">
        <v>517</v>
      </c>
      <c r="B79" s="34" t="s">
        <v>134</v>
      </c>
      <c r="C79" s="36">
        <v>30583</v>
      </c>
      <c r="D79" s="36">
        <v>5965</v>
      </c>
      <c r="E79" s="37">
        <f t="shared" si="11"/>
        <v>5127.0746018440905</v>
      </c>
      <c r="F79" s="38">
        <f t="shared" si="18"/>
        <v>0.66548191632090103</v>
      </c>
      <c r="G79" s="39">
        <f t="shared" si="12"/>
        <v>1546.3372890766536</v>
      </c>
      <c r="H79" s="39">
        <f t="shared" si="13"/>
        <v>632.37946570070017</v>
      </c>
      <c r="I79" s="37">
        <f t="shared" si="14"/>
        <v>2178.7167547773538</v>
      </c>
      <c r="J79" s="40">
        <f t="shared" si="20"/>
        <v>-91.411976040389945</v>
      </c>
      <c r="K79" s="37">
        <f t="shared" si="15"/>
        <v>2087.3047787369637</v>
      </c>
      <c r="L79" s="37">
        <f t="shared" si="16"/>
        <v>12996045.442246916</v>
      </c>
      <c r="M79" s="37">
        <f t="shared" si="17"/>
        <v>12450773.005165989</v>
      </c>
      <c r="N79" s="41">
        <f>'jan-feb'!M79</f>
        <v>5572201.8673395561</v>
      </c>
      <c r="O79" s="41">
        <f t="shared" si="19"/>
        <v>6878571.1378264325</v>
      </c>
      <c r="Q79" s="4"/>
      <c r="R79" s="4"/>
      <c r="S79" s="4"/>
      <c r="T79" s="4"/>
    </row>
    <row r="80" spans="1:20" s="34" customFormat="1" x14ac:dyDescent="0.3">
      <c r="A80" s="33">
        <v>519</v>
      </c>
      <c r="B80" s="34" t="s">
        <v>135</v>
      </c>
      <c r="C80" s="36">
        <v>22377</v>
      </c>
      <c r="D80" s="36">
        <v>3204</v>
      </c>
      <c r="E80" s="37">
        <f t="shared" si="11"/>
        <v>6984.0823970037454</v>
      </c>
      <c r="F80" s="38">
        <f t="shared" si="18"/>
        <v>0.90651704885070816</v>
      </c>
      <c r="G80" s="39">
        <f t="shared" si="12"/>
        <v>432.13261198086076</v>
      </c>
      <c r="H80" s="39">
        <f t="shared" si="13"/>
        <v>0</v>
      </c>
      <c r="I80" s="37">
        <f t="shared" si="14"/>
        <v>432.13261198086076</v>
      </c>
      <c r="J80" s="40">
        <f t="shared" si="20"/>
        <v>-91.411976040389945</v>
      </c>
      <c r="K80" s="37">
        <f t="shared" si="15"/>
        <v>340.7206359404708</v>
      </c>
      <c r="L80" s="37">
        <f t="shared" si="16"/>
        <v>1384552.888786678</v>
      </c>
      <c r="M80" s="37">
        <f t="shared" si="17"/>
        <v>1091668.9175532684</v>
      </c>
      <c r="N80" s="41">
        <f>'jan-feb'!M80</f>
        <v>-508737.00138657552</v>
      </c>
      <c r="O80" s="41">
        <f t="shared" si="19"/>
        <v>1600405.9189398438</v>
      </c>
      <c r="Q80" s="4"/>
      <c r="R80" s="4"/>
      <c r="S80" s="4"/>
      <c r="T80" s="4"/>
    </row>
    <row r="81" spans="1:20" s="34" customFormat="1" x14ac:dyDescent="0.3">
      <c r="A81" s="33">
        <v>520</v>
      </c>
      <c r="B81" s="34" t="s">
        <v>136</v>
      </c>
      <c r="C81" s="36">
        <v>26345</v>
      </c>
      <c r="D81" s="36">
        <v>4459</v>
      </c>
      <c r="E81" s="37">
        <f t="shared" si="11"/>
        <v>5908.2753980713169</v>
      </c>
      <c r="F81" s="38">
        <f t="shared" si="18"/>
        <v>0.76687989533952527</v>
      </c>
      <c r="G81" s="39">
        <f t="shared" si="12"/>
        <v>1077.6168113403178</v>
      </c>
      <c r="H81" s="39">
        <f t="shared" si="13"/>
        <v>358.95918702117092</v>
      </c>
      <c r="I81" s="37">
        <f t="shared" si="14"/>
        <v>1436.5759983614887</v>
      </c>
      <c r="J81" s="40">
        <f t="shared" si="20"/>
        <v>-91.411976040389945</v>
      </c>
      <c r="K81" s="37">
        <f t="shared" si="15"/>
        <v>1345.1640223210989</v>
      </c>
      <c r="L81" s="37">
        <f t="shared" si="16"/>
        <v>6405692.3766938783</v>
      </c>
      <c r="M81" s="37">
        <f t="shared" si="17"/>
        <v>5998086.3755297801</v>
      </c>
      <c r="N81" s="41">
        <f>'jan-feb'!M81</f>
        <v>3139262.3263146831</v>
      </c>
      <c r="O81" s="41">
        <f t="shared" si="19"/>
        <v>2858824.049215097</v>
      </c>
      <c r="Q81" s="4"/>
      <c r="R81" s="4"/>
      <c r="S81" s="4"/>
      <c r="T81" s="4"/>
    </row>
    <row r="82" spans="1:20" s="34" customFormat="1" x14ac:dyDescent="0.3">
      <c r="A82" s="33">
        <v>521</v>
      </c>
      <c r="B82" s="34" t="s">
        <v>137</v>
      </c>
      <c r="C82" s="36">
        <v>33875</v>
      </c>
      <c r="D82" s="36">
        <v>5065</v>
      </c>
      <c r="E82" s="37">
        <f t="shared" si="11"/>
        <v>6688.0552813425466</v>
      </c>
      <c r="F82" s="38">
        <f t="shared" si="18"/>
        <v>0.8680934432838403</v>
      </c>
      <c r="G82" s="39">
        <f t="shared" si="12"/>
        <v>609.74888137758001</v>
      </c>
      <c r="H82" s="39">
        <f t="shared" si="13"/>
        <v>86.036227876240531</v>
      </c>
      <c r="I82" s="37">
        <f t="shared" si="14"/>
        <v>695.78510925382056</v>
      </c>
      <c r="J82" s="40">
        <f t="shared" si="20"/>
        <v>-91.411976040389945</v>
      </c>
      <c r="K82" s="37">
        <f t="shared" si="15"/>
        <v>604.37313321343061</v>
      </c>
      <c r="L82" s="37">
        <f t="shared" si="16"/>
        <v>3524151.5783706009</v>
      </c>
      <c r="M82" s="37">
        <f t="shared" si="17"/>
        <v>3061149.9197260262</v>
      </c>
      <c r="N82" s="41">
        <f>'jan-feb'!M82</f>
        <v>1061967.6794760854</v>
      </c>
      <c r="O82" s="41">
        <f t="shared" si="19"/>
        <v>1999182.2402499409</v>
      </c>
      <c r="Q82" s="4"/>
      <c r="R82" s="4"/>
      <c r="S82" s="4"/>
      <c r="T82" s="4"/>
    </row>
    <row r="83" spans="1:20" s="34" customFormat="1" x14ac:dyDescent="0.3">
      <c r="A83" s="33">
        <v>522</v>
      </c>
      <c r="B83" s="34" t="s">
        <v>138</v>
      </c>
      <c r="C83" s="36">
        <v>36941</v>
      </c>
      <c r="D83" s="36">
        <v>6210</v>
      </c>
      <c r="E83" s="37">
        <f t="shared" si="11"/>
        <v>5948.6312399355875</v>
      </c>
      <c r="F83" s="38">
        <f t="shared" si="18"/>
        <v>0.77211798627132455</v>
      </c>
      <c r="G83" s="39">
        <f t="shared" si="12"/>
        <v>1053.4033062217554</v>
      </c>
      <c r="H83" s="39">
        <f t="shared" si="13"/>
        <v>344.83464236867621</v>
      </c>
      <c r="I83" s="37">
        <f t="shared" si="14"/>
        <v>1398.2379485904316</v>
      </c>
      <c r="J83" s="40">
        <f t="shared" si="20"/>
        <v>-91.411976040389945</v>
      </c>
      <c r="K83" s="37">
        <f t="shared" si="15"/>
        <v>1306.8259725500418</v>
      </c>
      <c r="L83" s="37">
        <f t="shared" si="16"/>
        <v>8683057.66074658</v>
      </c>
      <c r="M83" s="37">
        <f t="shared" si="17"/>
        <v>8115389.2895357599</v>
      </c>
      <c r="N83" s="41">
        <f>'jan-feb'!M83</f>
        <v>3570900.8962579453</v>
      </c>
      <c r="O83" s="41">
        <f t="shared" si="19"/>
        <v>4544488.3932778146</v>
      </c>
      <c r="Q83" s="4"/>
      <c r="R83" s="4"/>
      <c r="S83" s="4"/>
      <c r="T83" s="4"/>
    </row>
    <row r="84" spans="1:20" s="34" customFormat="1" x14ac:dyDescent="0.3">
      <c r="A84" s="33">
        <v>528</v>
      </c>
      <c r="B84" s="34" t="s">
        <v>139</v>
      </c>
      <c r="C84" s="36">
        <v>88467</v>
      </c>
      <c r="D84" s="36">
        <v>14796</v>
      </c>
      <c r="E84" s="37">
        <f t="shared" si="11"/>
        <v>5979.1159772911597</v>
      </c>
      <c r="F84" s="38">
        <f t="shared" si="18"/>
        <v>0.77607483164795099</v>
      </c>
      <c r="G84" s="39">
        <f t="shared" si="12"/>
        <v>1035.1124638084123</v>
      </c>
      <c r="H84" s="39">
        <f t="shared" si="13"/>
        <v>334.16498429422592</v>
      </c>
      <c r="I84" s="37">
        <f t="shared" si="14"/>
        <v>1369.2774481026381</v>
      </c>
      <c r="J84" s="40">
        <f t="shared" si="20"/>
        <v>-91.411976040389945</v>
      </c>
      <c r="K84" s="37">
        <f t="shared" si="15"/>
        <v>1277.8654720622483</v>
      </c>
      <c r="L84" s="37">
        <f t="shared" si="16"/>
        <v>20259829.122126635</v>
      </c>
      <c r="M84" s="37">
        <f t="shared" si="17"/>
        <v>18907297.524633024</v>
      </c>
      <c r="N84" s="41">
        <f>'jan-feb'!M84</f>
        <v>8851596.0484754518</v>
      </c>
      <c r="O84" s="41">
        <f t="shared" si="19"/>
        <v>10055701.476157572</v>
      </c>
      <c r="Q84" s="4"/>
      <c r="R84" s="4"/>
      <c r="S84" s="4"/>
      <c r="T84" s="4"/>
    </row>
    <row r="85" spans="1:20" s="34" customFormat="1" x14ac:dyDescent="0.3">
      <c r="A85" s="33">
        <v>529</v>
      </c>
      <c r="B85" s="34" t="s">
        <v>140</v>
      </c>
      <c r="C85" s="36">
        <v>78324</v>
      </c>
      <c r="D85" s="36">
        <v>13152</v>
      </c>
      <c r="E85" s="37">
        <f t="shared" si="11"/>
        <v>5955.2919708029194</v>
      </c>
      <c r="F85" s="38">
        <f t="shared" si="18"/>
        <v>0.77298253307157894</v>
      </c>
      <c r="G85" s="39">
        <f t="shared" si="12"/>
        <v>1049.4068677013563</v>
      </c>
      <c r="H85" s="39">
        <f t="shared" si="13"/>
        <v>342.50338656511002</v>
      </c>
      <c r="I85" s="37">
        <f t="shared" si="14"/>
        <v>1391.9102542664664</v>
      </c>
      <c r="J85" s="40">
        <f t="shared" si="20"/>
        <v>-91.411976040389945</v>
      </c>
      <c r="K85" s="37">
        <f t="shared" si="15"/>
        <v>1300.4982782260765</v>
      </c>
      <c r="L85" s="37">
        <f t="shared" si="16"/>
        <v>18306403.664112564</v>
      </c>
      <c r="M85" s="37">
        <f t="shared" si="17"/>
        <v>17104153.355229359</v>
      </c>
      <c r="N85" s="41">
        <f>'jan-feb'!M85</f>
        <v>8355540.9319781791</v>
      </c>
      <c r="O85" s="41">
        <f t="shared" si="19"/>
        <v>8748612.42325118</v>
      </c>
      <c r="Q85" s="4"/>
      <c r="R85" s="4"/>
      <c r="S85" s="4"/>
      <c r="T85" s="4"/>
    </row>
    <row r="86" spans="1:20" s="34" customFormat="1" x14ac:dyDescent="0.3">
      <c r="A86" s="33">
        <v>532</v>
      </c>
      <c r="B86" s="34" t="s">
        <v>141</v>
      </c>
      <c r="C86" s="36">
        <v>39396</v>
      </c>
      <c r="D86" s="36">
        <v>6599</v>
      </c>
      <c r="E86" s="37">
        <f t="shared" si="11"/>
        <v>5969.9954538566453</v>
      </c>
      <c r="F86" s="38">
        <f t="shared" si="18"/>
        <v>0.77489100970573332</v>
      </c>
      <c r="G86" s="39">
        <f t="shared" si="12"/>
        <v>1040.5847778691207</v>
      </c>
      <c r="H86" s="39">
        <f t="shared" si="13"/>
        <v>337.35716749630592</v>
      </c>
      <c r="I86" s="37">
        <f t="shared" si="14"/>
        <v>1377.9419453654266</v>
      </c>
      <c r="J86" s="40">
        <f t="shared" si="20"/>
        <v>-91.411976040389945</v>
      </c>
      <c r="K86" s="37">
        <f t="shared" si="15"/>
        <v>1286.5299693250367</v>
      </c>
      <c r="L86" s="37">
        <f t="shared" si="16"/>
        <v>9093038.8974664509</v>
      </c>
      <c r="M86" s="37">
        <f t="shared" si="17"/>
        <v>8489811.2675759178</v>
      </c>
      <c r="N86" s="41">
        <f>'jan-feb'!M86</f>
        <v>4392181.3952344889</v>
      </c>
      <c r="O86" s="41">
        <f t="shared" si="19"/>
        <v>4097629.8723414289</v>
      </c>
      <c r="Q86" s="4"/>
      <c r="R86" s="4"/>
      <c r="S86" s="4"/>
      <c r="T86" s="4"/>
    </row>
    <row r="87" spans="1:20" s="34" customFormat="1" x14ac:dyDescent="0.3">
      <c r="A87" s="33">
        <v>533</v>
      </c>
      <c r="B87" s="34" t="s">
        <v>142</v>
      </c>
      <c r="C87" s="36">
        <v>61117</v>
      </c>
      <c r="D87" s="36">
        <v>9003</v>
      </c>
      <c r="E87" s="37">
        <f t="shared" si="11"/>
        <v>6788.5149394646232</v>
      </c>
      <c r="F87" s="38">
        <f t="shared" si="18"/>
        <v>0.88113286458970075</v>
      </c>
      <c r="G87" s="39">
        <f t="shared" si="12"/>
        <v>549.47308650433399</v>
      </c>
      <c r="H87" s="39">
        <f t="shared" si="13"/>
        <v>50.87534753351369</v>
      </c>
      <c r="I87" s="37">
        <f t="shared" si="14"/>
        <v>600.34843403784771</v>
      </c>
      <c r="J87" s="40">
        <f t="shared" si="20"/>
        <v>-91.411976040389945</v>
      </c>
      <c r="K87" s="37">
        <f t="shared" si="15"/>
        <v>508.93645799745775</v>
      </c>
      <c r="L87" s="37">
        <f t="shared" si="16"/>
        <v>5404936.9516427433</v>
      </c>
      <c r="M87" s="37">
        <f t="shared" si="17"/>
        <v>4581954.9313511122</v>
      </c>
      <c r="N87" s="41">
        <f>'jan-feb'!M87</f>
        <v>3043449.8259275821</v>
      </c>
      <c r="O87" s="41">
        <f t="shared" si="19"/>
        <v>1538505.1054235301</v>
      </c>
      <c r="Q87" s="4"/>
      <c r="R87" s="4"/>
      <c r="S87" s="4"/>
      <c r="T87" s="4"/>
    </row>
    <row r="88" spans="1:20" s="34" customFormat="1" x14ac:dyDescent="0.3">
      <c r="A88" s="33">
        <v>534</v>
      </c>
      <c r="B88" s="34" t="s">
        <v>143</v>
      </c>
      <c r="C88" s="36">
        <v>85309</v>
      </c>
      <c r="D88" s="36">
        <v>13685</v>
      </c>
      <c r="E88" s="37">
        <f t="shared" si="11"/>
        <v>6233.7595907928389</v>
      </c>
      <c r="F88" s="38">
        <f t="shared" si="18"/>
        <v>0.80912695845551208</v>
      </c>
      <c r="G88" s="39">
        <f t="shared" si="12"/>
        <v>882.3262957074046</v>
      </c>
      <c r="H88" s="39">
        <f t="shared" si="13"/>
        <v>245.03971956863819</v>
      </c>
      <c r="I88" s="37">
        <f t="shared" si="14"/>
        <v>1127.3660152760428</v>
      </c>
      <c r="J88" s="40">
        <f t="shared" si="20"/>
        <v>-91.411976040389945</v>
      </c>
      <c r="K88" s="37">
        <f t="shared" si="15"/>
        <v>1035.954039235653</v>
      </c>
      <c r="L88" s="37">
        <f t="shared" si="16"/>
        <v>15428003.919052646</v>
      </c>
      <c r="M88" s="37">
        <f t="shared" si="17"/>
        <v>14177031.026939912</v>
      </c>
      <c r="N88" s="41">
        <f>'jan-feb'!M88</f>
        <v>8026502.9010128817</v>
      </c>
      <c r="O88" s="41">
        <f t="shared" si="19"/>
        <v>6150528.1259270301</v>
      </c>
      <c r="Q88" s="4"/>
      <c r="R88" s="4"/>
      <c r="S88" s="4"/>
      <c r="T88" s="4"/>
    </row>
    <row r="89" spans="1:20" s="34" customFormat="1" x14ac:dyDescent="0.3">
      <c r="A89" s="33">
        <v>536</v>
      </c>
      <c r="B89" s="34" t="s">
        <v>144</v>
      </c>
      <c r="C89" s="36">
        <v>29235</v>
      </c>
      <c r="D89" s="36">
        <v>5772</v>
      </c>
      <c r="E89" s="37">
        <f t="shared" si="11"/>
        <v>5064.9688149688154</v>
      </c>
      <c r="F89" s="38">
        <f t="shared" si="18"/>
        <v>0.6574207349896386</v>
      </c>
      <c r="G89" s="39">
        <f t="shared" si="12"/>
        <v>1583.6007612018186</v>
      </c>
      <c r="H89" s="39">
        <f t="shared" si="13"/>
        <v>654.11649110704639</v>
      </c>
      <c r="I89" s="37">
        <f t="shared" si="14"/>
        <v>2237.7172523088648</v>
      </c>
      <c r="J89" s="40">
        <f t="shared" si="20"/>
        <v>-91.411976040389945</v>
      </c>
      <c r="K89" s="37">
        <f t="shared" si="15"/>
        <v>2146.3052762684747</v>
      </c>
      <c r="L89" s="37">
        <f t="shared" si="16"/>
        <v>12916103.980326768</v>
      </c>
      <c r="M89" s="37">
        <f t="shared" si="17"/>
        <v>12388474.054621637</v>
      </c>
      <c r="N89" s="41">
        <f>'jan-feb'!M89</f>
        <v>5773590.5914977239</v>
      </c>
      <c r="O89" s="41">
        <f t="shared" si="19"/>
        <v>6614883.4631239129</v>
      </c>
      <c r="Q89" s="4"/>
      <c r="R89" s="4"/>
      <c r="S89" s="4"/>
      <c r="T89" s="4"/>
    </row>
    <row r="90" spans="1:20" s="34" customFormat="1" x14ac:dyDescent="0.3">
      <c r="A90" s="33">
        <v>538</v>
      </c>
      <c r="B90" s="34" t="s">
        <v>145</v>
      </c>
      <c r="C90" s="36">
        <v>38548</v>
      </c>
      <c r="D90" s="36">
        <v>6740</v>
      </c>
      <c r="E90" s="37">
        <f t="shared" si="11"/>
        <v>5719.2878338278933</v>
      </c>
      <c r="F90" s="38">
        <f t="shared" si="18"/>
        <v>0.74234976535696229</v>
      </c>
      <c r="G90" s="39">
        <f t="shared" si="12"/>
        <v>1191.0093498863719</v>
      </c>
      <c r="H90" s="39">
        <f t="shared" si="13"/>
        <v>425.10483450636912</v>
      </c>
      <c r="I90" s="37">
        <f t="shared" si="14"/>
        <v>1616.114184392741</v>
      </c>
      <c r="J90" s="40">
        <f t="shared" si="20"/>
        <v>-91.411976040389945</v>
      </c>
      <c r="K90" s="37">
        <f t="shared" si="15"/>
        <v>1524.7022083523511</v>
      </c>
      <c r="L90" s="37">
        <f t="shared" si="16"/>
        <v>10892609.602807075</v>
      </c>
      <c r="M90" s="37">
        <f t="shared" si="17"/>
        <v>10276492.884294847</v>
      </c>
      <c r="N90" s="41">
        <f>'jan-feb'!M90</f>
        <v>3160654.9179997654</v>
      </c>
      <c r="O90" s="41">
        <f t="shared" si="19"/>
        <v>7115837.9662950821</v>
      </c>
      <c r="Q90" s="4"/>
      <c r="R90" s="4"/>
      <c r="S90" s="4"/>
      <c r="T90" s="4"/>
    </row>
    <row r="91" spans="1:20" s="34" customFormat="1" x14ac:dyDescent="0.3">
      <c r="A91" s="33">
        <v>540</v>
      </c>
      <c r="B91" s="34" t="s">
        <v>146</v>
      </c>
      <c r="C91" s="36">
        <v>18251</v>
      </c>
      <c r="D91" s="36">
        <v>3094</v>
      </c>
      <c r="E91" s="37">
        <f t="shared" si="11"/>
        <v>5898.836457659987</v>
      </c>
      <c r="F91" s="38">
        <f t="shared" si="18"/>
        <v>0.76565474364176933</v>
      </c>
      <c r="G91" s="39">
        <f t="shared" si="12"/>
        <v>1083.2801755871158</v>
      </c>
      <c r="H91" s="39">
        <f t="shared" si="13"/>
        <v>362.26281616513637</v>
      </c>
      <c r="I91" s="37">
        <f t="shared" si="14"/>
        <v>1445.5429917522522</v>
      </c>
      <c r="J91" s="40">
        <f t="shared" si="20"/>
        <v>-91.411976040389945</v>
      </c>
      <c r="K91" s="37">
        <f t="shared" si="15"/>
        <v>1354.1310157118623</v>
      </c>
      <c r="L91" s="37">
        <f t="shared" si="16"/>
        <v>4472510.0164814685</v>
      </c>
      <c r="M91" s="37">
        <f t="shared" si="17"/>
        <v>4189681.3626125022</v>
      </c>
      <c r="N91" s="41">
        <f>'jan-feb'!M91</f>
        <v>1157246.3080550863</v>
      </c>
      <c r="O91" s="41">
        <f t="shared" si="19"/>
        <v>3032435.0545574157</v>
      </c>
      <c r="Q91" s="4"/>
      <c r="R91" s="4"/>
      <c r="S91" s="4"/>
      <c r="T91" s="4"/>
    </row>
    <row r="92" spans="1:20" s="34" customFormat="1" x14ac:dyDescent="0.3">
      <c r="A92" s="33">
        <v>541</v>
      </c>
      <c r="B92" s="34" t="s">
        <v>147</v>
      </c>
      <c r="C92" s="36">
        <v>7136</v>
      </c>
      <c r="D92" s="36">
        <v>1402</v>
      </c>
      <c r="E92" s="37">
        <f t="shared" si="11"/>
        <v>5089.8716119828814</v>
      </c>
      <c r="F92" s="38">
        <f t="shared" si="18"/>
        <v>0.660653057974116</v>
      </c>
      <c r="G92" s="39">
        <f t="shared" si="12"/>
        <v>1568.6590829933791</v>
      </c>
      <c r="H92" s="39">
        <f t="shared" si="13"/>
        <v>645.40051215212327</v>
      </c>
      <c r="I92" s="37">
        <f t="shared" si="14"/>
        <v>2214.0595951455025</v>
      </c>
      <c r="J92" s="40">
        <f t="shared" si="20"/>
        <v>-91.411976040389945</v>
      </c>
      <c r="K92" s="37">
        <f t="shared" si="15"/>
        <v>2122.6476191051124</v>
      </c>
      <c r="L92" s="37">
        <f t="shared" si="16"/>
        <v>3104111.5523939943</v>
      </c>
      <c r="M92" s="37">
        <f t="shared" si="17"/>
        <v>2975951.9619853678</v>
      </c>
      <c r="N92" s="41">
        <f>'jan-feb'!M92</f>
        <v>1451864.0348717615</v>
      </c>
      <c r="O92" s="41">
        <f t="shared" si="19"/>
        <v>1524087.9271136064</v>
      </c>
      <c r="Q92" s="4"/>
      <c r="R92" s="4"/>
      <c r="S92" s="4"/>
      <c r="T92" s="4"/>
    </row>
    <row r="93" spans="1:20" s="34" customFormat="1" x14ac:dyDescent="0.3">
      <c r="A93" s="33">
        <v>542</v>
      </c>
      <c r="B93" s="34" t="s">
        <v>148</v>
      </c>
      <c r="C93" s="36">
        <v>43570</v>
      </c>
      <c r="D93" s="36">
        <v>6466</v>
      </c>
      <c r="E93" s="37">
        <f t="shared" si="11"/>
        <v>6738.3235385091248</v>
      </c>
      <c r="F93" s="38">
        <f t="shared" si="18"/>
        <v>0.87461814181217734</v>
      </c>
      <c r="G93" s="39">
        <f t="shared" si="12"/>
        <v>579.58792707763314</v>
      </c>
      <c r="H93" s="39">
        <f t="shared" si="13"/>
        <v>68.44233786793815</v>
      </c>
      <c r="I93" s="37">
        <f t="shared" si="14"/>
        <v>648.03026494557128</v>
      </c>
      <c r="J93" s="40">
        <f t="shared" si="20"/>
        <v>-91.411976040389945</v>
      </c>
      <c r="K93" s="37">
        <f t="shared" si="15"/>
        <v>556.61828890518132</v>
      </c>
      <c r="L93" s="37">
        <f t="shared" si="16"/>
        <v>4190163.6931380639</v>
      </c>
      <c r="M93" s="37">
        <f t="shared" si="17"/>
        <v>3599093.8560609026</v>
      </c>
      <c r="N93" s="41">
        <f>'jan-feb'!M93</f>
        <v>814898.67323171161</v>
      </c>
      <c r="O93" s="41">
        <f t="shared" si="19"/>
        <v>2784195.182829191</v>
      </c>
      <c r="Q93" s="4"/>
      <c r="R93" s="4"/>
      <c r="S93" s="4"/>
      <c r="T93" s="4"/>
    </row>
    <row r="94" spans="1:20" s="34" customFormat="1" x14ac:dyDescent="0.3">
      <c r="A94" s="33">
        <v>543</v>
      </c>
      <c r="B94" s="34" t="s">
        <v>149</v>
      </c>
      <c r="C94" s="36">
        <v>14144</v>
      </c>
      <c r="D94" s="36">
        <v>2180</v>
      </c>
      <c r="E94" s="37">
        <f t="shared" si="11"/>
        <v>6488.0733944954127</v>
      </c>
      <c r="F94" s="38">
        <f t="shared" si="18"/>
        <v>0.84213627674668223</v>
      </c>
      <c r="G94" s="39">
        <f t="shared" si="12"/>
        <v>729.73801348586039</v>
      </c>
      <c r="H94" s="39">
        <f t="shared" si="13"/>
        <v>156.02988827273737</v>
      </c>
      <c r="I94" s="37">
        <f t="shared" si="14"/>
        <v>885.76790175859776</v>
      </c>
      <c r="J94" s="40">
        <f t="shared" si="20"/>
        <v>-91.411976040389945</v>
      </c>
      <c r="K94" s="37">
        <f t="shared" si="15"/>
        <v>794.3559257182078</v>
      </c>
      <c r="L94" s="37">
        <f t="shared" si="16"/>
        <v>1930974.0258337432</v>
      </c>
      <c r="M94" s="37">
        <f t="shared" si="17"/>
        <v>1731695.918065693</v>
      </c>
      <c r="N94" s="41">
        <f>'jan-feb'!M94</f>
        <v>499975.03282484988</v>
      </c>
      <c r="O94" s="41">
        <f t="shared" si="19"/>
        <v>1231720.8852408431</v>
      </c>
      <c r="Q94" s="4"/>
      <c r="R94" s="4"/>
      <c r="S94" s="4"/>
      <c r="T94" s="4"/>
    </row>
    <row r="95" spans="1:20" s="34" customFormat="1" x14ac:dyDescent="0.3">
      <c r="A95" s="33">
        <v>544</v>
      </c>
      <c r="B95" s="34" t="s">
        <v>150</v>
      </c>
      <c r="C95" s="36">
        <v>23612</v>
      </c>
      <c r="D95" s="36">
        <v>3199</v>
      </c>
      <c r="E95" s="37">
        <f t="shared" si="11"/>
        <v>7381.0565801813063</v>
      </c>
      <c r="F95" s="38">
        <f t="shared" si="18"/>
        <v>0.95804334028713634</v>
      </c>
      <c r="G95" s="39">
        <f t="shared" si="12"/>
        <v>193.9481020743242</v>
      </c>
      <c r="H95" s="39">
        <f t="shared" si="13"/>
        <v>0</v>
      </c>
      <c r="I95" s="37">
        <f t="shared" si="14"/>
        <v>193.9481020743242</v>
      </c>
      <c r="J95" s="40">
        <f t="shared" si="20"/>
        <v>-91.411976040389945</v>
      </c>
      <c r="K95" s="37">
        <f t="shared" si="15"/>
        <v>102.53612603393425</v>
      </c>
      <c r="L95" s="37">
        <f t="shared" si="16"/>
        <v>620439.9785357631</v>
      </c>
      <c r="M95" s="37">
        <f t="shared" si="17"/>
        <v>328013.06718255568</v>
      </c>
      <c r="N95" s="41">
        <f>'jan-feb'!M95</f>
        <v>666924.46330582432</v>
      </c>
      <c r="O95" s="41">
        <f t="shared" si="19"/>
        <v>-338911.39612326864</v>
      </c>
      <c r="Q95" s="4"/>
      <c r="R95" s="4"/>
      <c r="S95" s="4"/>
      <c r="T95" s="4"/>
    </row>
    <row r="96" spans="1:20" s="34" customFormat="1" x14ac:dyDescent="0.3">
      <c r="A96" s="33">
        <v>545</v>
      </c>
      <c r="B96" s="34" t="s">
        <v>151</v>
      </c>
      <c r="C96" s="36">
        <v>12272</v>
      </c>
      <c r="D96" s="36">
        <v>1619</v>
      </c>
      <c r="E96" s="37">
        <f t="shared" si="11"/>
        <v>7579.9876466954911</v>
      </c>
      <c r="F96" s="38">
        <f t="shared" si="18"/>
        <v>0.98386411287975761</v>
      </c>
      <c r="G96" s="39">
        <f t="shared" si="12"/>
        <v>74.589462165813345</v>
      </c>
      <c r="H96" s="39">
        <f t="shared" si="13"/>
        <v>0</v>
      </c>
      <c r="I96" s="37">
        <f t="shared" si="14"/>
        <v>74.589462165813345</v>
      </c>
      <c r="J96" s="40">
        <f t="shared" si="20"/>
        <v>-91.411976040389945</v>
      </c>
      <c r="K96" s="37">
        <f t="shared" si="15"/>
        <v>-16.8225138745766</v>
      </c>
      <c r="L96" s="37">
        <f t="shared" si="16"/>
        <v>120760.33924645181</v>
      </c>
      <c r="M96" s="37">
        <f t="shared" si="17"/>
        <v>-27235.649962939515</v>
      </c>
      <c r="N96" s="41">
        <f>'jan-feb'!M96</f>
        <v>-950138.57841600059</v>
      </c>
      <c r="O96" s="41">
        <f t="shared" si="19"/>
        <v>922902.92845306103</v>
      </c>
      <c r="Q96" s="4"/>
      <c r="R96" s="4"/>
      <c r="S96" s="4"/>
      <c r="T96" s="4"/>
    </row>
    <row r="97" spans="1:20" s="34" customFormat="1" x14ac:dyDescent="0.3">
      <c r="A97" s="33">
        <v>602</v>
      </c>
      <c r="B97" s="34" t="s">
        <v>152</v>
      </c>
      <c r="C97" s="36">
        <v>494512</v>
      </c>
      <c r="D97" s="36">
        <v>67016</v>
      </c>
      <c r="E97" s="37">
        <f t="shared" si="11"/>
        <v>7379.0139668138954</v>
      </c>
      <c r="F97" s="38">
        <f t="shared" si="18"/>
        <v>0.95777821399902685</v>
      </c>
      <c r="G97" s="39">
        <f t="shared" si="12"/>
        <v>195.17367009477076</v>
      </c>
      <c r="H97" s="39">
        <f t="shared" si="13"/>
        <v>0</v>
      </c>
      <c r="I97" s="37">
        <f t="shared" si="14"/>
        <v>195.17367009477076</v>
      </c>
      <c r="J97" s="40">
        <f t="shared" si="20"/>
        <v>-91.411976040389945</v>
      </c>
      <c r="K97" s="37">
        <f t="shared" si="15"/>
        <v>103.76169405438081</v>
      </c>
      <c r="L97" s="37">
        <f t="shared" si="16"/>
        <v>13079758.675071158</v>
      </c>
      <c r="M97" s="37">
        <f t="shared" si="17"/>
        <v>6953693.6887483848</v>
      </c>
      <c r="N97" s="41">
        <f>'jan-feb'!M97</f>
        <v>5898663.0196870305</v>
      </c>
      <c r="O97" s="41">
        <f t="shared" si="19"/>
        <v>1055030.6690613544</v>
      </c>
      <c r="Q97" s="4"/>
      <c r="R97" s="4"/>
      <c r="S97" s="4"/>
      <c r="T97" s="4"/>
    </row>
    <row r="98" spans="1:20" s="34" customFormat="1" x14ac:dyDescent="0.3">
      <c r="A98" s="33">
        <v>604</v>
      </c>
      <c r="B98" s="34" t="s">
        <v>153</v>
      </c>
      <c r="C98" s="36">
        <v>230229</v>
      </c>
      <c r="D98" s="36">
        <v>26711</v>
      </c>
      <c r="E98" s="37">
        <f t="shared" si="11"/>
        <v>8619.2579836022614</v>
      </c>
      <c r="F98" s="38">
        <f t="shared" si="18"/>
        <v>1.118758895789963</v>
      </c>
      <c r="G98" s="39">
        <f t="shared" si="12"/>
        <v>-548.9727399782488</v>
      </c>
      <c r="H98" s="39">
        <f t="shared" si="13"/>
        <v>0</v>
      </c>
      <c r="I98" s="37">
        <f t="shared" si="14"/>
        <v>-548.9727399782488</v>
      </c>
      <c r="J98" s="40">
        <f t="shared" si="20"/>
        <v>-91.411976040389945</v>
      </c>
      <c r="K98" s="37">
        <f t="shared" si="15"/>
        <v>-640.38471601863876</v>
      </c>
      <c r="L98" s="37">
        <f t="shared" si="16"/>
        <v>-14663610.857559003</v>
      </c>
      <c r="M98" s="37">
        <f t="shared" si="17"/>
        <v>-17105316.149573859</v>
      </c>
      <c r="N98" s="41">
        <f>'jan-feb'!M98</f>
        <v>-9433173.2971400823</v>
      </c>
      <c r="O98" s="41">
        <f t="shared" si="19"/>
        <v>-7672142.8524337765</v>
      </c>
      <c r="Q98" s="4"/>
      <c r="R98" s="4"/>
      <c r="S98" s="4"/>
      <c r="T98" s="4"/>
    </row>
    <row r="99" spans="1:20" s="34" customFormat="1" x14ac:dyDescent="0.3">
      <c r="A99" s="33">
        <v>605</v>
      </c>
      <c r="B99" s="34" t="s">
        <v>154</v>
      </c>
      <c r="C99" s="36">
        <v>193474</v>
      </c>
      <c r="D99" s="36">
        <v>29712</v>
      </c>
      <c r="E99" s="37">
        <f t="shared" si="11"/>
        <v>6511.6451265481965</v>
      </c>
      <c r="F99" s="38">
        <f t="shared" si="18"/>
        <v>0.84519583070984228</v>
      </c>
      <c r="G99" s="39">
        <f t="shared" si="12"/>
        <v>715.59497425419011</v>
      </c>
      <c r="H99" s="39">
        <f t="shared" si="13"/>
        <v>147.77978205426305</v>
      </c>
      <c r="I99" s="37">
        <f t="shared" si="14"/>
        <v>863.37475630845313</v>
      </c>
      <c r="J99" s="40">
        <f t="shared" si="20"/>
        <v>-91.411976040389945</v>
      </c>
      <c r="K99" s="37">
        <f t="shared" si="15"/>
        <v>771.96278026806317</v>
      </c>
      <c r="L99" s="37">
        <f t="shared" si="16"/>
        <v>25652590.75943676</v>
      </c>
      <c r="M99" s="37">
        <f t="shared" si="17"/>
        <v>22936558.127324693</v>
      </c>
      <c r="N99" s="41">
        <f>'jan-feb'!M99</f>
        <v>11583559.988666028</v>
      </c>
      <c r="O99" s="41">
        <f t="shared" si="19"/>
        <v>11352998.138658665</v>
      </c>
      <c r="Q99" s="4"/>
      <c r="R99" s="4"/>
      <c r="S99" s="4"/>
      <c r="T99" s="4"/>
    </row>
    <row r="100" spans="1:20" s="34" customFormat="1" x14ac:dyDescent="0.3">
      <c r="A100" s="33">
        <v>612</v>
      </c>
      <c r="B100" s="34" t="s">
        <v>155</v>
      </c>
      <c r="C100" s="36">
        <v>61283</v>
      </c>
      <c r="D100" s="36">
        <v>6698</v>
      </c>
      <c r="E100" s="37">
        <f t="shared" si="11"/>
        <v>9149.4475962974029</v>
      </c>
      <c r="F100" s="38">
        <f t="shared" si="18"/>
        <v>1.1875762286493081</v>
      </c>
      <c r="G100" s="39">
        <f t="shared" si="12"/>
        <v>-867.08650759533373</v>
      </c>
      <c r="H100" s="39">
        <f t="shared" si="13"/>
        <v>0</v>
      </c>
      <c r="I100" s="37">
        <f t="shared" si="14"/>
        <v>-867.08650759533373</v>
      </c>
      <c r="J100" s="40">
        <f t="shared" si="20"/>
        <v>-91.411976040389945</v>
      </c>
      <c r="K100" s="37">
        <f t="shared" si="15"/>
        <v>-958.49848363572369</v>
      </c>
      <c r="L100" s="37">
        <f t="shared" si="16"/>
        <v>-5807745.4278735453</v>
      </c>
      <c r="M100" s="37">
        <f t="shared" si="17"/>
        <v>-6420022.8433920769</v>
      </c>
      <c r="N100" s="41">
        <f>'jan-feb'!M100</f>
        <v>-3853210.6227488411</v>
      </c>
      <c r="O100" s="41">
        <f t="shared" si="19"/>
        <v>-2566812.2206432358</v>
      </c>
      <c r="Q100" s="4"/>
      <c r="R100" s="4"/>
      <c r="S100" s="4"/>
      <c r="T100" s="4"/>
    </row>
    <row r="101" spans="1:20" s="34" customFormat="1" x14ac:dyDescent="0.3">
      <c r="A101" s="33">
        <v>615</v>
      </c>
      <c r="B101" s="34" t="s">
        <v>156</v>
      </c>
      <c r="C101" s="36">
        <v>7050</v>
      </c>
      <c r="D101" s="36">
        <v>1033</v>
      </c>
      <c r="E101" s="37">
        <f t="shared" si="11"/>
        <v>6824.782187802517</v>
      </c>
      <c r="F101" s="38">
        <f t="shared" si="18"/>
        <v>0.88584026594385834</v>
      </c>
      <c r="G101" s="39">
        <f t="shared" si="12"/>
        <v>527.71273750159776</v>
      </c>
      <c r="H101" s="39">
        <f t="shared" si="13"/>
        <v>38.181810615250875</v>
      </c>
      <c r="I101" s="37">
        <f t="shared" si="14"/>
        <v>565.89454811684868</v>
      </c>
      <c r="J101" s="40">
        <f t="shared" si="20"/>
        <v>-91.411976040389945</v>
      </c>
      <c r="K101" s="37">
        <f t="shared" si="15"/>
        <v>474.48257207645872</v>
      </c>
      <c r="L101" s="37">
        <f t="shared" si="16"/>
        <v>584569.06820470467</v>
      </c>
      <c r="M101" s="37">
        <f t="shared" si="17"/>
        <v>490140.49695498188</v>
      </c>
      <c r="N101" s="41">
        <f>'jan-feb'!M101</f>
        <v>129206.45367280519</v>
      </c>
      <c r="O101" s="41">
        <f t="shared" si="19"/>
        <v>360934.04328217672</v>
      </c>
      <c r="Q101" s="4"/>
      <c r="R101" s="4"/>
      <c r="S101" s="4"/>
      <c r="T101" s="4"/>
    </row>
    <row r="102" spans="1:20" s="34" customFormat="1" x14ac:dyDescent="0.3">
      <c r="A102" s="33">
        <v>616</v>
      </c>
      <c r="B102" s="34" t="s">
        <v>100</v>
      </c>
      <c r="C102" s="36">
        <v>23539</v>
      </c>
      <c r="D102" s="36">
        <v>3414</v>
      </c>
      <c r="E102" s="37">
        <f t="shared" si="11"/>
        <v>6894.8447568834208</v>
      </c>
      <c r="F102" s="38">
        <f t="shared" si="18"/>
        <v>0.89493421841288523</v>
      </c>
      <c r="G102" s="39">
        <f t="shared" si="12"/>
        <v>485.67519605305552</v>
      </c>
      <c r="H102" s="39">
        <f t="shared" si="13"/>
        <v>13.659911436934543</v>
      </c>
      <c r="I102" s="37">
        <f t="shared" si="14"/>
        <v>499.33510748999004</v>
      </c>
      <c r="J102" s="40">
        <f t="shared" si="20"/>
        <v>-91.411976040389945</v>
      </c>
      <c r="K102" s="37">
        <f t="shared" si="15"/>
        <v>407.92313144960008</v>
      </c>
      <c r="L102" s="37">
        <f t="shared" si="16"/>
        <v>1704730.0569708259</v>
      </c>
      <c r="M102" s="37">
        <f t="shared" si="17"/>
        <v>1392649.5707689347</v>
      </c>
      <c r="N102" s="41">
        <f>'jan-feb'!M102</f>
        <v>108750.27380344352</v>
      </c>
      <c r="O102" s="41">
        <f t="shared" si="19"/>
        <v>1283899.2969654913</v>
      </c>
      <c r="Q102" s="4"/>
      <c r="R102" s="4"/>
      <c r="S102" s="4"/>
      <c r="T102" s="4"/>
    </row>
    <row r="103" spans="1:20" s="34" customFormat="1" x14ac:dyDescent="0.3">
      <c r="A103" s="33">
        <v>617</v>
      </c>
      <c r="B103" s="34" t="s">
        <v>157</v>
      </c>
      <c r="C103" s="36">
        <v>35791</v>
      </c>
      <c r="D103" s="36">
        <v>4588</v>
      </c>
      <c r="E103" s="37">
        <f t="shared" si="11"/>
        <v>7801.0026155187443</v>
      </c>
      <c r="F103" s="38">
        <f t="shared" si="18"/>
        <v>1.0125513227235934</v>
      </c>
      <c r="G103" s="39">
        <f t="shared" si="12"/>
        <v>-58.019519128138562</v>
      </c>
      <c r="H103" s="39">
        <f t="shared" si="13"/>
        <v>0</v>
      </c>
      <c r="I103" s="37">
        <f t="shared" si="14"/>
        <v>-58.019519128138562</v>
      </c>
      <c r="J103" s="40">
        <f t="shared" si="20"/>
        <v>-91.411976040389945</v>
      </c>
      <c r="K103" s="37">
        <f t="shared" si="15"/>
        <v>-149.4314951685285</v>
      </c>
      <c r="L103" s="37">
        <f t="shared" si="16"/>
        <v>-266193.55375989975</v>
      </c>
      <c r="M103" s="37">
        <f t="shared" si="17"/>
        <v>-685591.69983320881</v>
      </c>
      <c r="N103" s="41">
        <f>'jan-feb'!M103</f>
        <v>-1726230.3877533111</v>
      </c>
      <c r="O103" s="41">
        <f t="shared" si="19"/>
        <v>1040638.6879201023</v>
      </c>
      <c r="Q103" s="4"/>
      <c r="R103" s="4"/>
      <c r="S103" s="4"/>
      <c r="T103" s="4"/>
    </row>
    <row r="104" spans="1:20" s="34" customFormat="1" x14ac:dyDescent="0.3">
      <c r="A104" s="33">
        <v>618</v>
      </c>
      <c r="B104" s="34" t="s">
        <v>158</v>
      </c>
      <c r="C104" s="36">
        <v>19342</v>
      </c>
      <c r="D104" s="36">
        <v>2344</v>
      </c>
      <c r="E104" s="37">
        <f t="shared" si="11"/>
        <v>8251.7064846416379</v>
      </c>
      <c r="F104" s="38">
        <f t="shared" si="18"/>
        <v>1.071051597794541</v>
      </c>
      <c r="G104" s="39">
        <f t="shared" si="12"/>
        <v>-328.44184060187473</v>
      </c>
      <c r="H104" s="39">
        <f t="shared" si="13"/>
        <v>0</v>
      </c>
      <c r="I104" s="37">
        <f t="shared" si="14"/>
        <v>-328.44184060187473</v>
      </c>
      <c r="J104" s="40">
        <f t="shared" si="20"/>
        <v>-91.411976040389945</v>
      </c>
      <c r="K104" s="37">
        <f t="shared" si="15"/>
        <v>-419.85381664226469</v>
      </c>
      <c r="L104" s="37">
        <f t="shared" si="16"/>
        <v>-769867.67437079432</v>
      </c>
      <c r="M104" s="37">
        <f t="shared" si="17"/>
        <v>-984137.34620946844</v>
      </c>
      <c r="N104" s="41">
        <f>'jan-feb'!M104</f>
        <v>-836180.12835522252</v>
      </c>
      <c r="O104" s="41">
        <f t="shared" si="19"/>
        <v>-147957.21785424592</v>
      </c>
      <c r="Q104" s="4"/>
      <c r="R104" s="4"/>
      <c r="S104" s="4"/>
      <c r="T104" s="4"/>
    </row>
    <row r="105" spans="1:20" s="34" customFormat="1" x14ac:dyDescent="0.3">
      <c r="A105" s="33">
        <v>619</v>
      </c>
      <c r="B105" s="34" t="s">
        <v>159</v>
      </c>
      <c r="C105" s="36">
        <v>36674</v>
      </c>
      <c r="D105" s="36">
        <v>4716</v>
      </c>
      <c r="E105" s="37">
        <f t="shared" si="11"/>
        <v>7776.5055131467343</v>
      </c>
      <c r="F105" s="38">
        <f t="shared" si="18"/>
        <v>1.0093716579250804</v>
      </c>
      <c r="G105" s="39">
        <f t="shared" si="12"/>
        <v>-43.321257704932577</v>
      </c>
      <c r="H105" s="39">
        <f t="shared" si="13"/>
        <v>0</v>
      </c>
      <c r="I105" s="37">
        <f t="shared" si="14"/>
        <v>-43.321257704932577</v>
      </c>
      <c r="J105" s="40">
        <f t="shared" si="20"/>
        <v>-91.411976040389945</v>
      </c>
      <c r="K105" s="37">
        <f t="shared" si="15"/>
        <v>-134.73323374532254</v>
      </c>
      <c r="L105" s="37">
        <f t="shared" si="16"/>
        <v>-204303.05133646203</v>
      </c>
      <c r="M105" s="37">
        <f t="shared" si="17"/>
        <v>-635401.93034294108</v>
      </c>
      <c r="N105" s="41">
        <f>'jan-feb'!M105</f>
        <v>-2124628.6200184426</v>
      </c>
      <c r="O105" s="41">
        <f t="shared" si="19"/>
        <v>1489226.6896755015</v>
      </c>
      <c r="Q105" s="4"/>
      <c r="R105" s="4"/>
      <c r="S105" s="4"/>
      <c r="T105" s="4"/>
    </row>
    <row r="106" spans="1:20" s="34" customFormat="1" x14ac:dyDescent="0.3">
      <c r="A106" s="33">
        <v>620</v>
      </c>
      <c r="B106" s="34" t="s">
        <v>160</v>
      </c>
      <c r="C106" s="36">
        <v>44221</v>
      </c>
      <c r="D106" s="36">
        <v>4471</v>
      </c>
      <c r="E106" s="37">
        <f t="shared" si="11"/>
        <v>9890.6284947439053</v>
      </c>
      <c r="F106" s="38">
        <f t="shared" si="18"/>
        <v>1.2837797214678477</v>
      </c>
      <c r="G106" s="39">
        <f t="shared" si="12"/>
        <v>-1311.7950466632351</v>
      </c>
      <c r="H106" s="39">
        <f t="shared" si="13"/>
        <v>0</v>
      </c>
      <c r="I106" s="37">
        <f t="shared" si="14"/>
        <v>-1311.7950466632351</v>
      </c>
      <c r="J106" s="40">
        <f t="shared" si="20"/>
        <v>-91.411976040389945</v>
      </c>
      <c r="K106" s="37">
        <f t="shared" si="15"/>
        <v>-1403.2070227036249</v>
      </c>
      <c r="L106" s="37">
        <f t="shared" si="16"/>
        <v>-5865035.6536313239</v>
      </c>
      <c r="M106" s="37">
        <f t="shared" si="17"/>
        <v>-6273738.5985079072</v>
      </c>
      <c r="N106" s="41">
        <f>'jan-feb'!M106</f>
        <v>-5494330.4410734652</v>
      </c>
      <c r="O106" s="41">
        <f t="shared" si="19"/>
        <v>-779408.15743444208</v>
      </c>
      <c r="Q106" s="4"/>
      <c r="R106" s="4"/>
      <c r="S106" s="4"/>
      <c r="T106" s="4"/>
    </row>
    <row r="107" spans="1:20" s="34" customFormat="1" x14ac:dyDescent="0.3">
      <c r="A107" s="33">
        <v>621</v>
      </c>
      <c r="B107" s="34" t="s">
        <v>161</v>
      </c>
      <c r="C107" s="36">
        <v>23407</v>
      </c>
      <c r="D107" s="36">
        <v>3520</v>
      </c>
      <c r="E107" s="37">
        <f t="shared" si="11"/>
        <v>6649.715909090909</v>
      </c>
      <c r="F107" s="38">
        <f t="shared" si="18"/>
        <v>0.86311708524384156</v>
      </c>
      <c r="G107" s="39">
        <f t="shared" si="12"/>
        <v>632.7525047285626</v>
      </c>
      <c r="H107" s="39">
        <f t="shared" si="13"/>
        <v>99.455008164313668</v>
      </c>
      <c r="I107" s="37">
        <f t="shared" si="14"/>
        <v>732.20751289287625</v>
      </c>
      <c r="J107" s="40">
        <f t="shared" si="20"/>
        <v>-91.411976040389945</v>
      </c>
      <c r="K107" s="37">
        <f t="shared" si="15"/>
        <v>640.79553685248629</v>
      </c>
      <c r="L107" s="37">
        <f t="shared" si="16"/>
        <v>2577370.4453829243</v>
      </c>
      <c r="M107" s="37">
        <f t="shared" si="17"/>
        <v>2255600.2897207518</v>
      </c>
      <c r="N107" s="41">
        <f>'jan-feb'!M107</f>
        <v>1895824.8236437947</v>
      </c>
      <c r="O107" s="41">
        <f t="shared" si="19"/>
        <v>359775.46607695706</v>
      </c>
      <c r="Q107" s="4"/>
      <c r="R107" s="4"/>
      <c r="S107" s="4"/>
      <c r="T107" s="4"/>
    </row>
    <row r="108" spans="1:20" s="34" customFormat="1" x14ac:dyDescent="0.3">
      <c r="A108" s="33">
        <v>622</v>
      </c>
      <c r="B108" s="34" t="s">
        <v>162</v>
      </c>
      <c r="C108" s="36">
        <v>16358</v>
      </c>
      <c r="D108" s="36">
        <v>2268</v>
      </c>
      <c r="E108" s="37">
        <f t="shared" si="11"/>
        <v>7212.5220458553795</v>
      </c>
      <c r="F108" s="38">
        <f t="shared" si="18"/>
        <v>0.93616796425318349</v>
      </c>
      <c r="G108" s="39">
        <f t="shared" si="12"/>
        <v>295.06882266988032</v>
      </c>
      <c r="H108" s="39">
        <f t="shared" si="13"/>
        <v>0</v>
      </c>
      <c r="I108" s="37">
        <f t="shared" si="14"/>
        <v>295.06882266988032</v>
      </c>
      <c r="J108" s="40">
        <f t="shared" si="20"/>
        <v>-91.411976040389945</v>
      </c>
      <c r="K108" s="37">
        <f t="shared" si="15"/>
        <v>203.65684662949036</v>
      </c>
      <c r="L108" s="37">
        <f t="shared" si="16"/>
        <v>669216.08981528855</v>
      </c>
      <c r="M108" s="37">
        <f t="shared" si="17"/>
        <v>461893.72815568413</v>
      </c>
      <c r="N108" s="41">
        <f>'jan-feb'!M108</f>
        <v>671108.15341594489</v>
      </c>
      <c r="O108" s="41">
        <f t="shared" si="19"/>
        <v>-209214.42526026076</v>
      </c>
      <c r="Q108" s="4"/>
      <c r="R108" s="4"/>
      <c r="S108" s="4"/>
      <c r="T108" s="4"/>
    </row>
    <row r="109" spans="1:20" s="34" customFormat="1" x14ac:dyDescent="0.3">
      <c r="A109" s="33">
        <v>623</v>
      </c>
      <c r="B109" s="34" t="s">
        <v>163</v>
      </c>
      <c r="C109" s="36">
        <v>90514</v>
      </c>
      <c r="D109" s="36">
        <v>13685</v>
      </c>
      <c r="E109" s="37">
        <f t="shared" si="11"/>
        <v>6614.1030325173551</v>
      </c>
      <c r="F109" s="38">
        <f t="shared" si="18"/>
        <v>0.85849461976628749</v>
      </c>
      <c r="G109" s="39">
        <f t="shared" si="12"/>
        <v>654.1202306726949</v>
      </c>
      <c r="H109" s="39">
        <f t="shared" si="13"/>
        <v>111.91951496505753</v>
      </c>
      <c r="I109" s="37">
        <f t="shared" si="14"/>
        <v>766.03974563775239</v>
      </c>
      <c r="J109" s="40">
        <f t="shared" si="20"/>
        <v>-91.411976040389945</v>
      </c>
      <c r="K109" s="37">
        <f t="shared" si="15"/>
        <v>674.62776959736243</v>
      </c>
      <c r="L109" s="37">
        <f t="shared" si="16"/>
        <v>10483253.919052642</v>
      </c>
      <c r="M109" s="37">
        <f t="shared" si="17"/>
        <v>9232281.0269399043</v>
      </c>
      <c r="N109" s="41">
        <f>'jan-feb'!M109</f>
        <v>1800287.4332162018</v>
      </c>
      <c r="O109" s="41">
        <f t="shared" si="19"/>
        <v>7431993.5937237022</v>
      </c>
      <c r="Q109" s="4"/>
      <c r="R109" s="4"/>
      <c r="S109" s="4"/>
      <c r="T109" s="4"/>
    </row>
    <row r="110" spans="1:20" s="34" customFormat="1" x14ac:dyDescent="0.3">
      <c r="A110" s="33">
        <v>624</v>
      </c>
      <c r="B110" s="34" t="s">
        <v>164</v>
      </c>
      <c r="C110" s="36">
        <v>123176</v>
      </c>
      <c r="D110" s="36">
        <v>18039</v>
      </c>
      <c r="E110" s="37">
        <f t="shared" si="11"/>
        <v>6828.3164255224792</v>
      </c>
      <c r="F110" s="38">
        <f t="shared" si="18"/>
        <v>0.88629900147498719</v>
      </c>
      <c r="G110" s="39">
        <f t="shared" si="12"/>
        <v>525.59219486962047</v>
      </c>
      <c r="H110" s="39">
        <f t="shared" si="13"/>
        <v>36.9448274132641</v>
      </c>
      <c r="I110" s="37">
        <f t="shared" si="14"/>
        <v>562.53702228288455</v>
      </c>
      <c r="J110" s="40">
        <f t="shared" si="20"/>
        <v>-91.411976040389945</v>
      </c>
      <c r="K110" s="37">
        <f t="shared" si="15"/>
        <v>471.12504624249459</v>
      </c>
      <c r="L110" s="37">
        <f t="shared" si="16"/>
        <v>10147605.344960954</v>
      </c>
      <c r="M110" s="37">
        <f t="shared" si="17"/>
        <v>8498624.7091683596</v>
      </c>
      <c r="N110" s="41">
        <f>'jan-feb'!M110</f>
        <v>5201787.0720768198</v>
      </c>
      <c r="O110" s="41">
        <f t="shared" si="19"/>
        <v>3296837.6370915398</v>
      </c>
      <c r="Q110" s="4"/>
      <c r="R110" s="4"/>
      <c r="S110" s="4"/>
      <c r="T110" s="4"/>
    </row>
    <row r="111" spans="1:20" s="34" customFormat="1" x14ac:dyDescent="0.3">
      <c r="A111" s="33">
        <v>625</v>
      </c>
      <c r="B111" s="34" t="s">
        <v>165</v>
      </c>
      <c r="C111" s="36">
        <v>161615</v>
      </c>
      <c r="D111" s="36">
        <v>24154</v>
      </c>
      <c r="E111" s="37">
        <f t="shared" si="11"/>
        <v>6691.0242609919678</v>
      </c>
      <c r="F111" s="38">
        <f t="shared" si="18"/>
        <v>0.86847880968086988</v>
      </c>
      <c r="G111" s="39">
        <f t="shared" si="12"/>
        <v>607.96749358792727</v>
      </c>
      <c r="H111" s="39">
        <f t="shared" si="13"/>
        <v>84.99708499894308</v>
      </c>
      <c r="I111" s="37">
        <f t="shared" si="14"/>
        <v>692.9645785868704</v>
      </c>
      <c r="J111" s="40">
        <f t="shared" si="20"/>
        <v>-91.411976040389945</v>
      </c>
      <c r="K111" s="37">
        <f t="shared" si="15"/>
        <v>601.55260254648044</v>
      </c>
      <c r="L111" s="37">
        <f t="shared" si="16"/>
        <v>16737866.431187268</v>
      </c>
      <c r="M111" s="37">
        <f t="shared" si="17"/>
        <v>14529901.561907688</v>
      </c>
      <c r="N111" s="41">
        <f>'jan-feb'!M111</f>
        <v>3580055.4520938392</v>
      </c>
      <c r="O111" s="41">
        <f t="shared" si="19"/>
        <v>10949846.109813849</v>
      </c>
      <c r="Q111" s="4"/>
      <c r="R111" s="4"/>
      <c r="S111" s="4"/>
      <c r="T111" s="4"/>
    </row>
    <row r="112" spans="1:20" s="34" customFormat="1" x14ac:dyDescent="0.3">
      <c r="A112" s="33">
        <v>626</v>
      </c>
      <c r="B112" s="34" t="s">
        <v>166</v>
      </c>
      <c r="C112" s="36">
        <v>213592</v>
      </c>
      <c r="D112" s="36">
        <v>25378</v>
      </c>
      <c r="E112" s="37">
        <f t="shared" si="11"/>
        <v>8416.4236740483884</v>
      </c>
      <c r="F112" s="38">
        <f t="shared" si="18"/>
        <v>1.0924314916657889</v>
      </c>
      <c r="G112" s="39">
        <f t="shared" si="12"/>
        <v>-427.27215424592504</v>
      </c>
      <c r="H112" s="39">
        <f t="shared" si="13"/>
        <v>0</v>
      </c>
      <c r="I112" s="37">
        <f t="shared" si="14"/>
        <v>-427.27215424592504</v>
      </c>
      <c r="J112" s="40">
        <f t="shared" si="20"/>
        <v>-91.411976040389945</v>
      </c>
      <c r="K112" s="37">
        <f t="shared" si="15"/>
        <v>-518.68413028631494</v>
      </c>
      <c r="L112" s="37">
        <f t="shared" si="16"/>
        <v>-10843312.730453085</v>
      </c>
      <c r="M112" s="37">
        <f t="shared" si="17"/>
        <v>-13163165.8584061</v>
      </c>
      <c r="N112" s="41">
        <f>'jan-feb'!M112</f>
        <v>-3518190.1439414816</v>
      </c>
      <c r="O112" s="41">
        <f t="shared" si="19"/>
        <v>-9644975.7144646198</v>
      </c>
      <c r="Q112" s="4"/>
      <c r="R112" s="4"/>
      <c r="S112" s="4"/>
      <c r="T112" s="4"/>
    </row>
    <row r="113" spans="1:20" s="34" customFormat="1" x14ac:dyDescent="0.3">
      <c r="A113" s="33">
        <v>627</v>
      </c>
      <c r="B113" s="34" t="s">
        <v>167</v>
      </c>
      <c r="C113" s="36">
        <v>164557</v>
      </c>
      <c r="D113" s="36">
        <v>21038</v>
      </c>
      <c r="E113" s="37">
        <f t="shared" si="11"/>
        <v>7821.8937161327121</v>
      </c>
      <c r="F113" s="38">
        <f t="shared" si="18"/>
        <v>1.0152629371919368</v>
      </c>
      <c r="G113" s="39">
        <f t="shared" si="12"/>
        <v>-70.554179496519282</v>
      </c>
      <c r="H113" s="39">
        <f t="shared" si="13"/>
        <v>0</v>
      </c>
      <c r="I113" s="37">
        <f t="shared" si="14"/>
        <v>-70.554179496519282</v>
      </c>
      <c r="J113" s="40">
        <f t="shared" si="20"/>
        <v>-91.411976040389945</v>
      </c>
      <c r="K113" s="37">
        <f t="shared" si="15"/>
        <v>-161.96615553690924</v>
      </c>
      <c r="L113" s="37">
        <f t="shared" si="16"/>
        <v>-1484318.8282477728</v>
      </c>
      <c r="M113" s="37">
        <f t="shared" si="17"/>
        <v>-3407443.9801854966</v>
      </c>
      <c r="N113" s="41">
        <f>'jan-feb'!M113</f>
        <v>-666393.83120186534</v>
      </c>
      <c r="O113" s="41">
        <f t="shared" si="19"/>
        <v>-2741050.1489836313</v>
      </c>
      <c r="Q113" s="4"/>
      <c r="R113" s="4"/>
      <c r="S113" s="4"/>
      <c r="T113" s="4"/>
    </row>
    <row r="114" spans="1:20" s="34" customFormat="1" x14ac:dyDescent="0.3">
      <c r="A114" s="33">
        <v>628</v>
      </c>
      <c r="B114" s="34" t="s">
        <v>168</v>
      </c>
      <c r="C114" s="36">
        <v>62972</v>
      </c>
      <c r="D114" s="36">
        <v>9365</v>
      </c>
      <c r="E114" s="37">
        <f t="shared" si="11"/>
        <v>6724.1857981847306</v>
      </c>
      <c r="F114" s="38">
        <f t="shared" si="18"/>
        <v>0.87278309721966418</v>
      </c>
      <c r="G114" s="39">
        <f t="shared" si="12"/>
        <v>588.0705712722696</v>
      </c>
      <c r="H114" s="39">
        <f t="shared" si="13"/>
        <v>73.390546981476106</v>
      </c>
      <c r="I114" s="37">
        <f t="shared" si="14"/>
        <v>661.46111825374567</v>
      </c>
      <c r="J114" s="40">
        <f t="shared" si="20"/>
        <v>-91.411976040389945</v>
      </c>
      <c r="K114" s="37">
        <f t="shared" si="15"/>
        <v>570.04914221335571</v>
      </c>
      <c r="L114" s="37">
        <f t="shared" si="16"/>
        <v>6194583.3724463284</v>
      </c>
      <c r="M114" s="37">
        <f t="shared" si="17"/>
        <v>5338510.2168280762</v>
      </c>
      <c r="N114" s="41">
        <f>'jan-feb'!M114</f>
        <v>3153808.7992682219</v>
      </c>
      <c r="O114" s="41">
        <f t="shared" si="19"/>
        <v>2184701.4175598542</v>
      </c>
      <c r="Q114" s="4"/>
      <c r="R114" s="4"/>
      <c r="S114" s="4"/>
      <c r="T114" s="4"/>
    </row>
    <row r="115" spans="1:20" s="34" customFormat="1" x14ac:dyDescent="0.3">
      <c r="A115" s="33">
        <v>631</v>
      </c>
      <c r="B115" s="34" t="s">
        <v>169</v>
      </c>
      <c r="C115" s="36">
        <v>18677</v>
      </c>
      <c r="D115" s="36">
        <v>2671</v>
      </c>
      <c r="E115" s="37">
        <f t="shared" si="11"/>
        <v>6992.5121677274428</v>
      </c>
      <c r="F115" s="38">
        <f t="shared" si="18"/>
        <v>0.90761121275722401</v>
      </c>
      <c r="G115" s="39">
        <f t="shared" si="12"/>
        <v>427.07474954664229</v>
      </c>
      <c r="H115" s="39">
        <f t="shared" si="13"/>
        <v>0</v>
      </c>
      <c r="I115" s="37">
        <f t="shared" si="14"/>
        <v>427.07474954664229</v>
      </c>
      <c r="J115" s="40">
        <f t="shared" si="20"/>
        <v>-91.411976040389945</v>
      </c>
      <c r="K115" s="37">
        <f t="shared" si="15"/>
        <v>335.66277350625234</v>
      </c>
      <c r="L115" s="37">
        <f t="shared" si="16"/>
        <v>1140716.6560390815</v>
      </c>
      <c r="M115" s="37">
        <f t="shared" si="17"/>
        <v>896555.26803519996</v>
      </c>
      <c r="N115" s="41">
        <f>'jan-feb'!M115</f>
        <v>199007.20015494927</v>
      </c>
      <c r="O115" s="41">
        <f t="shared" si="19"/>
        <v>697548.06788025075</v>
      </c>
      <c r="Q115" s="4"/>
      <c r="R115" s="4"/>
      <c r="S115" s="4"/>
      <c r="T115" s="4"/>
    </row>
    <row r="116" spans="1:20" s="34" customFormat="1" x14ac:dyDescent="0.3">
      <c r="A116" s="33">
        <v>632</v>
      </c>
      <c r="B116" s="34" t="s">
        <v>170</v>
      </c>
      <c r="C116" s="36">
        <v>10164</v>
      </c>
      <c r="D116" s="36">
        <v>1375</v>
      </c>
      <c r="E116" s="37">
        <f t="shared" si="11"/>
        <v>7392</v>
      </c>
      <c r="F116" s="38">
        <f t="shared" si="18"/>
        <v>0.95946376978301862</v>
      </c>
      <c r="G116" s="39">
        <f t="shared" si="12"/>
        <v>187.38205018310799</v>
      </c>
      <c r="H116" s="39">
        <f t="shared" si="13"/>
        <v>0</v>
      </c>
      <c r="I116" s="37">
        <f t="shared" si="14"/>
        <v>187.38205018310799</v>
      </c>
      <c r="J116" s="40">
        <f t="shared" si="20"/>
        <v>-91.411976040389945</v>
      </c>
      <c r="K116" s="37">
        <f t="shared" si="15"/>
        <v>95.970074142718047</v>
      </c>
      <c r="L116" s="37">
        <f t="shared" si="16"/>
        <v>257650.31900177349</v>
      </c>
      <c r="M116" s="37">
        <f t="shared" si="17"/>
        <v>131958.85194623732</v>
      </c>
      <c r="N116" s="41">
        <f>'jan-feb'!M116</f>
        <v>-398685.69816059334</v>
      </c>
      <c r="O116" s="41">
        <f t="shared" si="19"/>
        <v>530644.55010683066</v>
      </c>
      <c r="Q116" s="4"/>
      <c r="R116" s="4"/>
      <c r="S116" s="4"/>
      <c r="T116" s="4"/>
    </row>
    <row r="117" spans="1:20" s="34" customFormat="1" x14ac:dyDescent="0.3">
      <c r="A117" s="33">
        <v>633</v>
      </c>
      <c r="B117" s="34" t="s">
        <v>171</v>
      </c>
      <c r="C117" s="36">
        <v>27724</v>
      </c>
      <c r="D117" s="36">
        <v>2541</v>
      </c>
      <c r="E117" s="37">
        <f t="shared" si="11"/>
        <v>10910.665092483274</v>
      </c>
      <c r="F117" s="38">
        <f t="shared" si="18"/>
        <v>1.4161780114277585</v>
      </c>
      <c r="G117" s="39">
        <f t="shared" si="12"/>
        <v>-1923.8170053068561</v>
      </c>
      <c r="H117" s="39">
        <f t="shared" si="13"/>
        <v>0</v>
      </c>
      <c r="I117" s="37">
        <f t="shared" si="14"/>
        <v>-1923.8170053068561</v>
      </c>
      <c r="J117" s="40">
        <f t="shared" si="20"/>
        <v>-91.411976040389945</v>
      </c>
      <c r="K117" s="37">
        <f t="shared" si="15"/>
        <v>-2015.228981347246</v>
      </c>
      <c r="L117" s="37">
        <f t="shared" si="16"/>
        <v>-4888419.0104847215</v>
      </c>
      <c r="M117" s="37">
        <f t="shared" si="17"/>
        <v>-5120696.8416033518</v>
      </c>
      <c r="N117" s="41">
        <f>'jan-feb'!M117</f>
        <v>-6217103.9702007761</v>
      </c>
      <c r="O117" s="41">
        <f t="shared" si="19"/>
        <v>1096407.1285974244</v>
      </c>
      <c r="Q117" s="4"/>
      <c r="R117" s="4"/>
      <c r="S117" s="4"/>
      <c r="T117" s="4"/>
    </row>
    <row r="118" spans="1:20" s="34" customFormat="1" x14ac:dyDescent="0.3">
      <c r="A118" s="33">
        <v>701</v>
      </c>
      <c r="B118" s="34" t="s">
        <v>172</v>
      </c>
      <c r="C118" s="36">
        <v>168114</v>
      </c>
      <c r="D118" s="36">
        <v>26903</v>
      </c>
      <c r="E118" s="37">
        <f t="shared" si="11"/>
        <v>6248.8941753707768</v>
      </c>
      <c r="F118" s="38">
        <f t="shared" si="18"/>
        <v>0.8110913910276506</v>
      </c>
      <c r="G118" s="39">
        <f t="shared" si="12"/>
        <v>873.24554496064195</v>
      </c>
      <c r="H118" s="39">
        <f t="shared" si="13"/>
        <v>239.74261496635992</v>
      </c>
      <c r="I118" s="37">
        <f t="shared" si="14"/>
        <v>1112.9881599270018</v>
      </c>
      <c r="J118" s="40">
        <f t="shared" si="20"/>
        <v>-91.411976040389945</v>
      </c>
      <c r="K118" s="37">
        <f t="shared" si="15"/>
        <v>1021.5761838866118</v>
      </c>
      <c r="L118" s="37">
        <f t="shared" si="16"/>
        <v>29942720.46651613</v>
      </c>
      <c r="M118" s="37">
        <f t="shared" si="17"/>
        <v>27483464.075101517</v>
      </c>
      <c r="N118" s="41">
        <f>'jan-feb'!M118</f>
        <v>15464918.673434377</v>
      </c>
      <c r="O118" s="41">
        <f t="shared" si="19"/>
        <v>12018545.40166714</v>
      </c>
      <c r="Q118" s="4"/>
      <c r="R118" s="4"/>
      <c r="S118" s="4"/>
      <c r="T118" s="4"/>
    </row>
    <row r="119" spans="1:20" s="34" customFormat="1" x14ac:dyDescent="0.3">
      <c r="A119" s="33">
        <v>702</v>
      </c>
      <c r="B119" s="34" t="s">
        <v>173</v>
      </c>
      <c r="C119" s="36">
        <v>69970</v>
      </c>
      <c r="D119" s="36">
        <v>10661</v>
      </c>
      <c r="E119" s="37">
        <f t="shared" si="11"/>
        <v>6563.1741862864646</v>
      </c>
      <c r="F119" s="38">
        <f t="shared" si="18"/>
        <v>0.85188417837080732</v>
      </c>
      <c r="G119" s="39">
        <f t="shared" si="12"/>
        <v>684.67753841122919</v>
      </c>
      <c r="H119" s="39">
        <f t="shared" si="13"/>
        <v>129.74461114586919</v>
      </c>
      <c r="I119" s="37">
        <f t="shared" si="14"/>
        <v>814.42214955709835</v>
      </c>
      <c r="J119" s="40">
        <f t="shared" si="20"/>
        <v>-91.411976040389945</v>
      </c>
      <c r="K119" s="37">
        <f t="shared" si="15"/>
        <v>723.01017351670839</v>
      </c>
      <c r="L119" s="37">
        <f t="shared" si="16"/>
        <v>8682554.5364282262</v>
      </c>
      <c r="M119" s="37">
        <f t="shared" si="17"/>
        <v>7708011.4598616278</v>
      </c>
      <c r="N119" s="41">
        <f>'jan-feb'!M119</f>
        <v>4156292.0297916196</v>
      </c>
      <c r="O119" s="41">
        <f t="shared" si="19"/>
        <v>3551719.4300700082</v>
      </c>
      <c r="Q119" s="4"/>
      <c r="R119" s="4"/>
      <c r="S119" s="4"/>
      <c r="T119" s="4"/>
    </row>
    <row r="120" spans="1:20" s="34" customFormat="1" x14ac:dyDescent="0.3">
      <c r="A120" s="33">
        <v>704</v>
      </c>
      <c r="B120" s="34" t="s">
        <v>174</v>
      </c>
      <c r="C120" s="36">
        <v>309234</v>
      </c>
      <c r="D120" s="36">
        <v>41920</v>
      </c>
      <c r="E120" s="37">
        <f t="shared" si="11"/>
        <v>7376.7652671755723</v>
      </c>
      <c r="F120" s="38">
        <f t="shared" si="18"/>
        <v>0.95748633821005291</v>
      </c>
      <c r="G120" s="39">
        <f t="shared" si="12"/>
        <v>196.52288987776464</v>
      </c>
      <c r="H120" s="39">
        <f t="shared" si="13"/>
        <v>0</v>
      </c>
      <c r="I120" s="37">
        <f t="shared" si="14"/>
        <v>196.52288987776464</v>
      </c>
      <c r="J120" s="40">
        <f t="shared" si="20"/>
        <v>-91.411976040389945</v>
      </c>
      <c r="K120" s="37">
        <f t="shared" si="15"/>
        <v>105.1109138373747</v>
      </c>
      <c r="L120" s="37">
        <f t="shared" si="16"/>
        <v>8238239.5436758939</v>
      </c>
      <c r="M120" s="37">
        <f t="shared" si="17"/>
        <v>4406249.5080627473</v>
      </c>
      <c r="N120" s="41">
        <f>'jan-feb'!M120</f>
        <v>4428278.9331694031</v>
      </c>
      <c r="O120" s="41">
        <f t="shared" si="19"/>
        <v>-22029.425106655806</v>
      </c>
      <c r="Q120" s="4"/>
      <c r="R120" s="4"/>
      <c r="S120" s="4"/>
      <c r="T120" s="4"/>
    </row>
    <row r="121" spans="1:20" s="34" customFormat="1" x14ac:dyDescent="0.3">
      <c r="A121" s="33">
        <v>706</v>
      </c>
      <c r="B121" s="34" t="s">
        <v>175</v>
      </c>
      <c r="C121" s="36">
        <v>308592</v>
      </c>
      <c r="D121" s="36">
        <v>45281</v>
      </c>
      <c r="E121" s="37">
        <f t="shared" si="11"/>
        <v>6815.0438373710831</v>
      </c>
      <c r="F121" s="38">
        <f t="shared" si="18"/>
        <v>0.8845762515476987</v>
      </c>
      <c r="G121" s="39">
        <f t="shared" si="12"/>
        <v>533.55574776045808</v>
      </c>
      <c r="H121" s="39">
        <f t="shared" si="13"/>
        <v>41.590233266252739</v>
      </c>
      <c r="I121" s="37">
        <f t="shared" si="14"/>
        <v>575.14598102671084</v>
      </c>
      <c r="J121" s="40">
        <f t="shared" si="20"/>
        <v>-91.411976040389945</v>
      </c>
      <c r="K121" s="37">
        <f t="shared" si="15"/>
        <v>483.73400498632088</v>
      </c>
      <c r="L121" s="37">
        <f t="shared" si="16"/>
        <v>26043185.166870493</v>
      </c>
      <c r="M121" s="37">
        <f t="shared" si="17"/>
        <v>21903959.479785595</v>
      </c>
      <c r="N121" s="41">
        <f>'jan-feb'!M121</f>
        <v>15267353.789606435</v>
      </c>
      <c r="O121" s="41">
        <f t="shared" si="19"/>
        <v>6636605.6901791599</v>
      </c>
      <c r="Q121" s="4"/>
      <c r="R121" s="4"/>
      <c r="S121" s="4"/>
      <c r="T121" s="4"/>
    </row>
    <row r="122" spans="1:20" s="34" customFormat="1" x14ac:dyDescent="0.3">
      <c r="A122" s="33">
        <v>709</v>
      </c>
      <c r="B122" s="34" t="s">
        <v>176</v>
      </c>
      <c r="C122" s="36">
        <v>286011</v>
      </c>
      <c r="D122" s="36">
        <v>43506</v>
      </c>
      <c r="E122" s="37">
        <f t="shared" si="11"/>
        <v>6574.0587505171698</v>
      </c>
      <c r="F122" s="38">
        <f t="shared" si="18"/>
        <v>0.85329696855333403</v>
      </c>
      <c r="G122" s="39">
        <f t="shared" si="12"/>
        <v>678.14679987280613</v>
      </c>
      <c r="H122" s="39">
        <f t="shared" si="13"/>
        <v>125.93501366512241</v>
      </c>
      <c r="I122" s="37">
        <f t="shared" si="14"/>
        <v>804.0818135379285</v>
      </c>
      <c r="J122" s="40">
        <f t="shared" si="20"/>
        <v>-91.411976040389945</v>
      </c>
      <c r="K122" s="37">
        <f t="shared" si="15"/>
        <v>712.66983749753854</v>
      </c>
      <c r="L122" s="37">
        <f t="shared" si="16"/>
        <v>34982383.37978112</v>
      </c>
      <c r="M122" s="37">
        <f t="shared" si="17"/>
        <v>31005413.950167913</v>
      </c>
      <c r="N122" s="41">
        <f>'jan-feb'!M122</f>
        <v>20634651.641320147</v>
      </c>
      <c r="O122" s="41">
        <f t="shared" si="19"/>
        <v>10370762.308847766</v>
      </c>
      <c r="Q122" s="4"/>
      <c r="R122" s="4"/>
      <c r="S122" s="4"/>
      <c r="T122" s="4"/>
    </row>
    <row r="123" spans="1:20" s="34" customFormat="1" x14ac:dyDescent="0.3">
      <c r="A123" s="33">
        <v>711</v>
      </c>
      <c r="B123" s="34" t="s">
        <v>177</v>
      </c>
      <c r="C123" s="36">
        <v>41793</v>
      </c>
      <c r="D123" s="36">
        <v>6601</v>
      </c>
      <c r="E123" s="37">
        <f t="shared" si="11"/>
        <v>6331.313437357976</v>
      </c>
      <c r="F123" s="38">
        <f t="shared" si="18"/>
        <v>0.82178921243037961</v>
      </c>
      <c r="G123" s="39">
        <f t="shared" si="12"/>
        <v>823.79398776832238</v>
      </c>
      <c r="H123" s="39">
        <f t="shared" si="13"/>
        <v>210.89587327084021</v>
      </c>
      <c r="I123" s="37">
        <f t="shared" si="14"/>
        <v>1034.6898610391627</v>
      </c>
      <c r="J123" s="40">
        <f t="shared" si="20"/>
        <v>-91.411976040389945</v>
      </c>
      <c r="K123" s="37">
        <f t="shared" si="15"/>
        <v>943.27788499877272</v>
      </c>
      <c r="L123" s="37">
        <f t="shared" si="16"/>
        <v>6829987.7727195127</v>
      </c>
      <c r="M123" s="37">
        <f t="shared" si="17"/>
        <v>6226577.3188768988</v>
      </c>
      <c r="N123" s="41">
        <f>'jan-feb'!M123</f>
        <v>1893036.6934297418</v>
      </c>
      <c r="O123" s="41">
        <f t="shared" si="19"/>
        <v>4333540.6254471568</v>
      </c>
      <c r="Q123" s="4"/>
      <c r="R123" s="4"/>
      <c r="S123" s="4"/>
      <c r="T123" s="4"/>
    </row>
    <row r="124" spans="1:20" s="34" customFormat="1" x14ac:dyDescent="0.3">
      <c r="A124" s="33">
        <v>713</v>
      </c>
      <c r="B124" s="34" t="s">
        <v>178</v>
      </c>
      <c r="C124" s="36">
        <v>63352</v>
      </c>
      <c r="D124" s="36">
        <v>9149</v>
      </c>
      <c r="E124" s="37">
        <f t="shared" si="11"/>
        <v>6924.4726199584657</v>
      </c>
      <c r="F124" s="38">
        <f t="shared" si="18"/>
        <v>0.89877984357476259</v>
      </c>
      <c r="G124" s="39">
        <f t="shared" si="12"/>
        <v>467.89847820802856</v>
      </c>
      <c r="H124" s="39">
        <f t="shared" si="13"/>
        <v>3.2901593606688491</v>
      </c>
      <c r="I124" s="37">
        <f t="shared" si="14"/>
        <v>471.1886375686974</v>
      </c>
      <c r="J124" s="40">
        <f t="shared" si="20"/>
        <v>-91.411976040389945</v>
      </c>
      <c r="K124" s="37">
        <f t="shared" si="15"/>
        <v>379.77666152830744</v>
      </c>
      <c r="L124" s="37">
        <f t="shared" si="16"/>
        <v>4310904.8451160127</v>
      </c>
      <c r="M124" s="37">
        <f t="shared" si="17"/>
        <v>3474576.6763224849</v>
      </c>
      <c r="N124" s="41">
        <f>'jan-feb'!M124</f>
        <v>2410236.5941809881</v>
      </c>
      <c r="O124" s="41">
        <f t="shared" si="19"/>
        <v>1064340.0821414967</v>
      </c>
      <c r="Q124" s="4"/>
      <c r="R124" s="4"/>
      <c r="S124" s="4"/>
      <c r="T124" s="4"/>
    </row>
    <row r="125" spans="1:20" s="34" customFormat="1" x14ac:dyDescent="0.3">
      <c r="A125" s="33">
        <v>714</v>
      </c>
      <c r="B125" s="34" t="s">
        <v>179</v>
      </c>
      <c r="C125" s="36">
        <v>19348</v>
      </c>
      <c r="D125" s="36">
        <v>3114</v>
      </c>
      <c r="E125" s="37">
        <f t="shared" si="11"/>
        <v>6213.2305716120745</v>
      </c>
      <c r="F125" s="38">
        <f t="shared" si="18"/>
        <v>0.80646234128382321</v>
      </c>
      <c r="G125" s="39">
        <f t="shared" si="12"/>
        <v>894.64370721586329</v>
      </c>
      <c r="H125" s="39">
        <f t="shared" si="13"/>
        <v>252.22487628190572</v>
      </c>
      <c r="I125" s="37">
        <f t="shared" si="14"/>
        <v>1146.8685834977691</v>
      </c>
      <c r="J125" s="40">
        <f t="shared" si="20"/>
        <v>-91.411976040389945</v>
      </c>
      <c r="K125" s="37">
        <f t="shared" si="15"/>
        <v>1055.4566074573793</v>
      </c>
      <c r="L125" s="37">
        <f t="shared" si="16"/>
        <v>3571348.769012053</v>
      </c>
      <c r="M125" s="37">
        <f t="shared" si="17"/>
        <v>3286691.875622279</v>
      </c>
      <c r="N125" s="41">
        <f>'jan-feb'!M125</f>
        <v>1470949.2900076068</v>
      </c>
      <c r="O125" s="41">
        <f t="shared" si="19"/>
        <v>1815742.5856146722</v>
      </c>
      <c r="Q125" s="4"/>
      <c r="R125" s="4"/>
      <c r="S125" s="4"/>
      <c r="T125" s="4"/>
    </row>
    <row r="126" spans="1:20" s="34" customFormat="1" x14ac:dyDescent="0.3">
      <c r="A126" s="33">
        <v>716</v>
      </c>
      <c r="B126" s="34" t="s">
        <v>180</v>
      </c>
      <c r="C126" s="36">
        <v>58504</v>
      </c>
      <c r="D126" s="36">
        <v>9253</v>
      </c>
      <c r="E126" s="37">
        <f t="shared" si="11"/>
        <v>6322.7061493569654</v>
      </c>
      <c r="F126" s="38">
        <f t="shared" si="18"/>
        <v>0.82067200720945721</v>
      </c>
      <c r="G126" s="39">
        <f t="shared" si="12"/>
        <v>828.9583605689287</v>
      </c>
      <c r="H126" s="39">
        <f t="shared" si="13"/>
        <v>213.90842407119393</v>
      </c>
      <c r="I126" s="37">
        <f t="shared" si="14"/>
        <v>1042.8667846401227</v>
      </c>
      <c r="J126" s="40">
        <f t="shared" si="20"/>
        <v>-91.411976040389945</v>
      </c>
      <c r="K126" s="37">
        <f t="shared" si="15"/>
        <v>951.4548085997327</v>
      </c>
      <c r="L126" s="37">
        <f t="shared" si="16"/>
        <v>9649646.3582750559</v>
      </c>
      <c r="M126" s="37">
        <f t="shared" si="17"/>
        <v>8803811.3439733274</v>
      </c>
      <c r="N126" s="41">
        <f>'jan-feb'!M126</f>
        <v>4480962.1003341014</v>
      </c>
      <c r="O126" s="41">
        <f t="shared" si="19"/>
        <v>4322849.2436392261</v>
      </c>
      <c r="Q126" s="4"/>
      <c r="R126" s="4"/>
      <c r="S126" s="4"/>
      <c r="T126" s="4"/>
    </row>
    <row r="127" spans="1:20" s="34" customFormat="1" x14ac:dyDescent="0.3">
      <c r="A127" s="33">
        <v>719</v>
      </c>
      <c r="B127" s="34" t="s">
        <v>181</v>
      </c>
      <c r="C127" s="36">
        <v>34531</v>
      </c>
      <c r="D127" s="36">
        <v>5860</v>
      </c>
      <c r="E127" s="37">
        <f t="shared" si="11"/>
        <v>5892.6621160409559</v>
      </c>
      <c r="F127" s="38">
        <f t="shared" si="18"/>
        <v>0.76485332899272662</v>
      </c>
      <c r="G127" s="39">
        <f t="shared" si="12"/>
        <v>1086.9847805585343</v>
      </c>
      <c r="H127" s="39">
        <f t="shared" si="13"/>
        <v>364.42383573179723</v>
      </c>
      <c r="I127" s="37">
        <f t="shared" si="14"/>
        <v>1451.4086162903316</v>
      </c>
      <c r="J127" s="40">
        <f t="shared" si="20"/>
        <v>-91.411976040389945</v>
      </c>
      <c r="K127" s="37">
        <f t="shared" si="15"/>
        <v>1359.9966402499417</v>
      </c>
      <c r="L127" s="37">
        <f t="shared" si="16"/>
        <v>8505254.4914613422</v>
      </c>
      <c r="M127" s="37">
        <f t="shared" si="17"/>
        <v>7969580.3118646583</v>
      </c>
      <c r="N127" s="41">
        <f>'jan-feb'!M127</f>
        <v>3603923.7120888177</v>
      </c>
      <c r="O127" s="41">
        <f t="shared" si="19"/>
        <v>4365656.5997758405</v>
      </c>
      <c r="Q127" s="4"/>
      <c r="R127" s="4"/>
      <c r="S127" s="4"/>
      <c r="T127" s="4"/>
    </row>
    <row r="128" spans="1:20" s="34" customFormat="1" x14ac:dyDescent="0.3">
      <c r="A128" s="33">
        <v>720</v>
      </c>
      <c r="B128" s="34" t="s">
        <v>182</v>
      </c>
      <c r="C128" s="36">
        <v>73672</v>
      </c>
      <c r="D128" s="36">
        <v>11506</v>
      </c>
      <c r="E128" s="37">
        <f t="shared" si="11"/>
        <v>6402.9202155397188</v>
      </c>
      <c r="F128" s="38">
        <f t="shared" si="18"/>
        <v>0.83108359951591415</v>
      </c>
      <c r="G128" s="39">
        <f t="shared" si="12"/>
        <v>780.82992085927674</v>
      </c>
      <c r="H128" s="39">
        <f t="shared" si="13"/>
        <v>185.83350090723025</v>
      </c>
      <c r="I128" s="37">
        <f t="shared" si="14"/>
        <v>966.66342176650699</v>
      </c>
      <c r="J128" s="40">
        <f t="shared" si="20"/>
        <v>-91.411976040389945</v>
      </c>
      <c r="K128" s="37">
        <f t="shared" si="15"/>
        <v>875.25144572611703</v>
      </c>
      <c r="L128" s="37">
        <f t="shared" si="16"/>
        <v>11122429.330845429</v>
      </c>
      <c r="M128" s="37">
        <f t="shared" si="17"/>
        <v>10070643.134524703</v>
      </c>
      <c r="N128" s="41">
        <f>'jan-feb'!M128</f>
        <v>4838180.5172856571</v>
      </c>
      <c r="O128" s="41">
        <f t="shared" si="19"/>
        <v>5232462.6172390459</v>
      </c>
      <c r="Q128" s="4"/>
      <c r="R128" s="4"/>
      <c r="S128" s="4"/>
      <c r="T128" s="4"/>
    </row>
    <row r="129" spans="1:20" s="34" customFormat="1" x14ac:dyDescent="0.3">
      <c r="A129" s="33">
        <v>722</v>
      </c>
      <c r="B129" s="34" t="s">
        <v>183</v>
      </c>
      <c r="C129" s="36">
        <v>165423</v>
      </c>
      <c r="D129" s="36">
        <v>21483</v>
      </c>
      <c r="E129" s="37">
        <f t="shared" si="11"/>
        <v>7700.1815388912164</v>
      </c>
      <c r="F129" s="38">
        <f t="shared" si="18"/>
        <v>0.99946499016750168</v>
      </c>
      <c r="G129" s="39">
        <f t="shared" si="12"/>
        <v>2.4731268483781603</v>
      </c>
      <c r="H129" s="39">
        <f t="shared" si="13"/>
        <v>0</v>
      </c>
      <c r="I129" s="37">
        <f t="shared" si="14"/>
        <v>2.4731268483781603</v>
      </c>
      <c r="J129" s="40">
        <f t="shared" si="20"/>
        <v>-91.411976040389945</v>
      </c>
      <c r="K129" s="37">
        <f t="shared" si="15"/>
        <v>-88.938849192011787</v>
      </c>
      <c r="L129" s="37">
        <f t="shared" si="16"/>
        <v>53130.184083708016</v>
      </c>
      <c r="M129" s="37">
        <f t="shared" si="17"/>
        <v>-1910673.2971919891</v>
      </c>
      <c r="N129" s="41">
        <f>'jan-feb'!M129</f>
        <v>1672248.2519388918</v>
      </c>
      <c r="O129" s="41">
        <f t="shared" si="19"/>
        <v>-3582921.5491308812</v>
      </c>
      <c r="Q129" s="4"/>
      <c r="R129" s="4"/>
      <c r="S129" s="4"/>
      <c r="T129" s="4"/>
    </row>
    <row r="130" spans="1:20" s="34" customFormat="1" x14ac:dyDescent="0.3">
      <c r="A130" s="33">
        <v>723</v>
      </c>
      <c r="B130" s="34" t="s">
        <v>184</v>
      </c>
      <c r="C130" s="36">
        <v>36589</v>
      </c>
      <c r="D130" s="36">
        <v>4962</v>
      </c>
      <c r="E130" s="37">
        <f t="shared" si="11"/>
        <v>7373.8411930673119</v>
      </c>
      <c r="F130" s="38">
        <f t="shared" si="18"/>
        <v>0.95710680044394958</v>
      </c>
      <c r="G130" s="39">
        <f t="shared" si="12"/>
        <v>198.27733434272085</v>
      </c>
      <c r="H130" s="39">
        <f t="shared" si="13"/>
        <v>0</v>
      </c>
      <c r="I130" s="37">
        <f t="shared" si="14"/>
        <v>198.27733434272085</v>
      </c>
      <c r="J130" s="40">
        <f t="shared" si="20"/>
        <v>-91.411976040389945</v>
      </c>
      <c r="K130" s="37">
        <f t="shared" si="15"/>
        <v>106.8653583023309</v>
      </c>
      <c r="L130" s="37">
        <f t="shared" si="16"/>
        <v>983852.13300858089</v>
      </c>
      <c r="M130" s="37">
        <f t="shared" si="17"/>
        <v>530265.90789616597</v>
      </c>
      <c r="N130" s="41">
        <f>'jan-feb'!M130</f>
        <v>563027.90234700753</v>
      </c>
      <c r="O130" s="41">
        <f t="shared" si="19"/>
        <v>-32761.994450841565</v>
      </c>
      <c r="Q130" s="4"/>
      <c r="R130" s="4"/>
      <c r="S130" s="4"/>
      <c r="T130" s="4"/>
    </row>
    <row r="131" spans="1:20" s="34" customFormat="1" x14ac:dyDescent="0.3">
      <c r="A131" s="33">
        <v>728</v>
      </c>
      <c r="B131" s="34" t="s">
        <v>185</v>
      </c>
      <c r="C131" s="36">
        <v>15700</v>
      </c>
      <c r="D131" s="36">
        <v>2463</v>
      </c>
      <c r="E131" s="37">
        <f t="shared" si="11"/>
        <v>6374.3402354851805</v>
      </c>
      <c r="F131" s="38">
        <f t="shared" si="18"/>
        <v>0.82737398704250353</v>
      </c>
      <c r="G131" s="39">
        <f t="shared" si="12"/>
        <v>797.97790889199962</v>
      </c>
      <c r="H131" s="39">
        <f t="shared" si="13"/>
        <v>195.83649392631864</v>
      </c>
      <c r="I131" s="37">
        <f t="shared" si="14"/>
        <v>993.81440281831829</v>
      </c>
      <c r="J131" s="40">
        <f t="shared" si="20"/>
        <v>-91.411976040389945</v>
      </c>
      <c r="K131" s="37">
        <f t="shared" si="15"/>
        <v>902.40242677792833</v>
      </c>
      <c r="L131" s="37">
        <f t="shared" si="16"/>
        <v>2447764.874141518</v>
      </c>
      <c r="M131" s="37">
        <f t="shared" si="17"/>
        <v>2222617.1771540376</v>
      </c>
      <c r="N131" s="41">
        <f>'jan-feb'!M131</f>
        <v>961174.72745303006</v>
      </c>
      <c r="O131" s="41">
        <f t="shared" si="19"/>
        <v>1261442.4497010075</v>
      </c>
      <c r="Q131" s="4"/>
      <c r="R131" s="4"/>
      <c r="S131" s="4"/>
      <c r="T131" s="4"/>
    </row>
    <row r="132" spans="1:20" s="34" customFormat="1" x14ac:dyDescent="0.3">
      <c r="A132" s="33">
        <v>805</v>
      </c>
      <c r="B132" s="34" t="s">
        <v>186</v>
      </c>
      <c r="C132" s="36">
        <v>247197</v>
      </c>
      <c r="D132" s="36">
        <v>35755</v>
      </c>
      <c r="E132" s="37">
        <f t="shared" si="11"/>
        <v>6913.6344567193401</v>
      </c>
      <c r="F132" s="38">
        <f t="shared" si="18"/>
        <v>0.89737307612901929</v>
      </c>
      <c r="G132" s="39">
        <f t="shared" si="12"/>
        <v>474.40137615150394</v>
      </c>
      <c r="H132" s="39">
        <f t="shared" si="13"/>
        <v>7.0835164943628106</v>
      </c>
      <c r="I132" s="37">
        <f t="shared" si="14"/>
        <v>481.48489264586675</v>
      </c>
      <c r="J132" s="40">
        <f t="shared" si="20"/>
        <v>-91.411976040389945</v>
      </c>
      <c r="K132" s="37">
        <f t="shared" si="15"/>
        <v>390.07291660547679</v>
      </c>
      <c r="L132" s="37">
        <f t="shared" si="16"/>
        <v>17215492.336552966</v>
      </c>
      <c r="M132" s="37">
        <f t="shared" si="17"/>
        <v>13947057.133228824</v>
      </c>
      <c r="N132" s="41">
        <f>'jan-feb'!M132</f>
        <v>7767418.4856204251</v>
      </c>
      <c r="O132" s="41">
        <f t="shared" si="19"/>
        <v>6179638.6476083985</v>
      </c>
      <c r="Q132" s="4"/>
      <c r="R132" s="4"/>
      <c r="S132" s="4"/>
      <c r="T132" s="4"/>
    </row>
    <row r="133" spans="1:20" s="34" customFormat="1" x14ac:dyDescent="0.3">
      <c r="A133" s="33">
        <v>806</v>
      </c>
      <c r="B133" s="34" t="s">
        <v>187</v>
      </c>
      <c r="C133" s="36">
        <v>346566</v>
      </c>
      <c r="D133" s="36">
        <v>53745</v>
      </c>
      <c r="E133" s="37">
        <f t="shared" si="11"/>
        <v>6448.3393804074794</v>
      </c>
      <c r="F133" s="38">
        <f t="shared" si="18"/>
        <v>0.83697889756034294</v>
      </c>
      <c r="G133" s="39">
        <f t="shared" si="12"/>
        <v>753.57842193862029</v>
      </c>
      <c r="H133" s="39">
        <f t="shared" si="13"/>
        <v>169.93679320351401</v>
      </c>
      <c r="I133" s="37">
        <f t="shared" si="14"/>
        <v>923.51521514213437</v>
      </c>
      <c r="J133" s="40">
        <f t="shared" si="20"/>
        <v>-91.411976040389945</v>
      </c>
      <c r="K133" s="37">
        <f t="shared" si="15"/>
        <v>832.10323910174441</v>
      </c>
      <c r="L133" s="37">
        <f t="shared" si="16"/>
        <v>49634325.237814009</v>
      </c>
      <c r="M133" s="37">
        <f t="shared" si="17"/>
        <v>44721388.585523255</v>
      </c>
      <c r="N133" s="41">
        <f>'jan-feb'!M133</f>
        <v>23877225.751913566</v>
      </c>
      <c r="O133" s="41">
        <f t="shared" si="19"/>
        <v>20844162.833609689</v>
      </c>
      <c r="Q133" s="4"/>
      <c r="R133" s="4"/>
      <c r="S133" s="4"/>
      <c r="T133" s="4"/>
    </row>
    <row r="134" spans="1:20" s="34" customFormat="1" x14ac:dyDescent="0.3">
      <c r="A134" s="33">
        <v>807</v>
      </c>
      <c r="B134" s="34" t="s">
        <v>188</v>
      </c>
      <c r="C134" s="36">
        <v>83975</v>
      </c>
      <c r="D134" s="36">
        <v>12599</v>
      </c>
      <c r="E134" s="37">
        <f t="shared" si="11"/>
        <v>6665.2115247241845</v>
      </c>
      <c r="F134" s="38">
        <f t="shared" si="18"/>
        <v>0.86512837877612114</v>
      </c>
      <c r="G134" s="39">
        <f t="shared" si="12"/>
        <v>623.45513534859731</v>
      </c>
      <c r="H134" s="39">
        <f t="shared" si="13"/>
        <v>94.031542692667244</v>
      </c>
      <c r="I134" s="37">
        <f t="shared" si="14"/>
        <v>717.48667804126455</v>
      </c>
      <c r="J134" s="40">
        <f t="shared" si="20"/>
        <v>-91.411976040389945</v>
      </c>
      <c r="K134" s="37">
        <f t="shared" si="15"/>
        <v>626.07470200087459</v>
      </c>
      <c r="L134" s="37">
        <f t="shared" si="16"/>
        <v>9039614.6566418912</v>
      </c>
      <c r="M134" s="37">
        <f t="shared" si="17"/>
        <v>7887915.1705090189</v>
      </c>
      <c r="N134" s="41">
        <f>'jan-feb'!M134</f>
        <v>1367081.8100906794</v>
      </c>
      <c r="O134" s="41">
        <f t="shared" si="19"/>
        <v>6520833.3604183393</v>
      </c>
      <c r="Q134" s="4"/>
      <c r="R134" s="4"/>
      <c r="S134" s="4"/>
      <c r="T134" s="4"/>
    </row>
    <row r="135" spans="1:20" s="34" customFormat="1" x14ac:dyDescent="0.3">
      <c r="A135" s="33">
        <v>811</v>
      </c>
      <c r="B135" s="34" t="s">
        <v>189</v>
      </c>
      <c r="C135" s="36">
        <v>14347</v>
      </c>
      <c r="D135" s="36">
        <v>2361</v>
      </c>
      <c r="E135" s="37">
        <f t="shared" si="11"/>
        <v>6076.6624311732321</v>
      </c>
      <c r="F135" s="38">
        <f t="shared" si="18"/>
        <v>0.78873612607038857</v>
      </c>
      <c r="G135" s="39">
        <f t="shared" si="12"/>
        <v>976.58459147916869</v>
      </c>
      <c r="H135" s="39">
        <f t="shared" si="13"/>
        <v>300.02372543550058</v>
      </c>
      <c r="I135" s="37">
        <f t="shared" si="14"/>
        <v>1276.6083169146693</v>
      </c>
      <c r="J135" s="40">
        <f t="shared" si="20"/>
        <v>-91.411976040389945</v>
      </c>
      <c r="K135" s="37">
        <f t="shared" si="15"/>
        <v>1185.1963408742795</v>
      </c>
      <c r="L135" s="37">
        <f t="shared" si="16"/>
        <v>3014072.2362355343</v>
      </c>
      <c r="M135" s="37">
        <f t="shared" si="17"/>
        <v>2798248.5608041738</v>
      </c>
      <c r="N135" s="41">
        <f>'jan-feb'!M135</f>
        <v>1270504.519495171</v>
      </c>
      <c r="O135" s="41">
        <f t="shared" si="19"/>
        <v>1527744.0413090028</v>
      </c>
      <c r="Q135" s="4"/>
      <c r="R135" s="4"/>
      <c r="S135" s="4"/>
      <c r="T135" s="4"/>
    </row>
    <row r="136" spans="1:20" s="34" customFormat="1" x14ac:dyDescent="0.3">
      <c r="A136" s="33">
        <v>814</v>
      </c>
      <c r="B136" s="34" t="s">
        <v>190</v>
      </c>
      <c r="C136" s="36">
        <v>95700</v>
      </c>
      <c r="D136" s="36">
        <v>14140</v>
      </c>
      <c r="E136" s="37">
        <f t="shared" ref="E136:E199" si="21">(C136*1000)/D136</f>
        <v>6768.0339462517677</v>
      </c>
      <c r="F136" s="38">
        <f t="shared" si="18"/>
        <v>0.87847448107280324</v>
      </c>
      <c r="G136" s="39">
        <f t="shared" ref="G136:G199" si="22">(E$437-E136)*0.6</f>
        <v>561.76168243204734</v>
      </c>
      <c r="H136" s="39">
        <f t="shared" ref="H136:H199" si="23">IF(E136&gt;=E$437*0.9,0,IF(E136&lt;0.9*E$437,(E$437*0.9-E136)*0.35))</f>
        <v>58.043695158013129</v>
      </c>
      <c r="I136" s="37">
        <f t="shared" ref="I136:I199" si="24">G136+H136</f>
        <v>619.80537759006052</v>
      </c>
      <c r="J136" s="40">
        <f t="shared" si="20"/>
        <v>-91.411976040389945</v>
      </c>
      <c r="K136" s="37">
        <f t="shared" ref="K136:K199" si="25">I136+J136</f>
        <v>528.39340154967056</v>
      </c>
      <c r="L136" s="37">
        <f t="shared" ref="L136:L199" si="26">(I136*D136)</f>
        <v>8764048.0391234551</v>
      </c>
      <c r="M136" s="37">
        <f t="shared" ref="M136:M199" si="27">(K136*D136)</f>
        <v>7471482.6979123419</v>
      </c>
      <c r="N136" s="41">
        <f>'jan-feb'!M136</f>
        <v>4086958.2404327467</v>
      </c>
      <c r="O136" s="41">
        <f t="shared" si="19"/>
        <v>3384524.4574795952</v>
      </c>
      <c r="Q136" s="4"/>
      <c r="R136" s="4"/>
      <c r="S136" s="4"/>
      <c r="T136" s="4"/>
    </row>
    <row r="137" spans="1:20" s="34" customFormat="1" x14ac:dyDescent="0.3">
      <c r="A137" s="33">
        <v>815</v>
      </c>
      <c r="B137" s="34" t="s">
        <v>191</v>
      </c>
      <c r="C137" s="36">
        <v>63393</v>
      </c>
      <c r="D137" s="36">
        <v>10636</v>
      </c>
      <c r="E137" s="37">
        <f t="shared" si="21"/>
        <v>5960.229409552463</v>
      </c>
      <c r="F137" s="38">
        <f t="shared" ref="F137:F200" si="28">IF(ISNUMBER(C137),E137/E$437,"")</f>
        <v>0.77362340071169122</v>
      </c>
      <c r="G137" s="39">
        <f t="shared" si="22"/>
        <v>1046.4444044516301</v>
      </c>
      <c r="H137" s="39">
        <f t="shared" si="23"/>
        <v>340.77528300276975</v>
      </c>
      <c r="I137" s="37">
        <f t="shared" si="24"/>
        <v>1387.2196874543999</v>
      </c>
      <c r="J137" s="40">
        <f t="shared" si="20"/>
        <v>-91.411976040389945</v>
      </c>
      <c r="K137" s="37">
        <f t="shared" si="25"/>
        <v>1295.8077114140101</v>
      </c>
      <c r="L137" s="37">
        <f t="shared" si="26"/>
        <v>14754468.595764998</v>
      </c>
      <c r="M137" s="37">
        <f t="shared" si="27"/>
        <v>13782210.818599412</v>
      </c>
      <c r="N137" s="41">
        <f>'jan-feb'!M137</f>
        <v>5948925.8023509672</v>
      </c>
      <c r="O137" s="41">
        <f t="shared" ref="O137:O200" si="29">M137-N137</f>
        <v>7833285.016248445</v>
      </c>
      <c r="Q137" s="4"/>
      <c r="R137" s="4"/>
      <c r="S137" s="4"/>
      <c r="T137" s="4"/>
    </row>
    <row r="138" spans="1:20" s="34" customFormat="1" x14ac:dyDescent="0.3">
      <c r="A138" s="33">
        <v>817</v>
      </c>
      <c r="B138" s="34" t="s">
        <v>192</v>
      </c>
      <c r="C138" s="36">
        <v>22006</v>
      </c>
      <c r="D138" s="36">
        <v>4111</v>
      </c>
      <c r="E138" s="37">
        <f t="shared" si="21"/>
        <v>5352.9554852833862</v>
      </c>
      <c r="F138" s="38">
        <f t="shared" si="28"/>
        <v>0.6948007101448439</v>
      </c>
      <c r="G138" s="39">
        <f t="shared" si="22"/>
        <v>1410.8087590130763</v>
      </c>
      <c r="H138" s="39">
        <f t="shared" si="23"/>
        <v>553.32115649694663</v>
      </c>
      <c r="I138" s="37">
        <f t="shared" si="24"/>
        <v>1964.1299155100228</v>
      </c>
      <c r="J138" s="40">
        <f t="shared" ref="J138:J201" si="30">I$439</f>
        <v>-91.411976040389945</v>
      </c>
      <c r="K138" s="37">
        <f t="shared" si="25"/>
        <v>1872.7179394696329</v>
      </c>
      <c r="L138" s="37">
        <f t="shared" si="26"/>
        <v>8074538.0826617032</v>
      </c>
      <c r="M138" s="37">
        <f t="shared" si="27"/>
        <v>7698743.4491596613</v>
      </c>
      <c r="N138" s="41">
        <f>'jan-feb'!M138</f>
        <v>3512690.4403408072</v>
      </c>
      <c r="O138" s="41">
        <f t="shared" si="29"/>
        <v>4186053.0088188541</v>
      </c>
      <c r="Q138" s="4"/>
      <c r="R138" s="4"/>
      <c r="S138" s="4"/>
      <c r="T138" s="4"/>
    </row>
    <row r="139" spans="1:20" s="34" customFormat="1" x14ac:dyDescent="0.3">
      <c r="A139" s="33">
        <v>819</v>
      </c>
      <c r="B139" s="34" t="s">
        <v>193</v>
      </c>
      <c r="C139" s="36">
        <v>42584</v>
      </c>
      <c r="D139" s="36">
        <v>6630</v>
      </c>
      <c r="E139" s="37">
        <f t="shared" si="21"/>
        <v>6422.9260935143284</v>
      </c>
      <c r="F139" s="38">
        <f t="shared" si="28"/>
        <v>0.83368031422091116</v>
      </c>
      <c r="G139" s="39">
        <f t="shared" si="22"/>
        <v>768.82639407451097</v>
      </c>
      <c r="H139" s="39">
        <f t="shared" si="23"/>
        <v>178.83144361611687</v>
      </c>
      <c r="I139" s="37">
        <f t="shared" si="24"/>
        <v>947.65783769062784</v>
      </c>
      <c r="J139" s="40">
        <f t="shared" si="30"/>
        <v>-91.411976040389945</v>
      </c>
      <c r="K139" s="37">
        <f t="shared" si="25"/>
        <v>856.24586165023788</v>
      </c>
      <c r="L139" s="37">
        <f t="shared" si="26"/>
        <v>6282971.4638888622</v>
      </c>
      <c r="M139" s="37">
        <f t="shared" si="27"/>
        <v>5676910.0627410775</v>
      </c>
      <c r="N139" s="41">
        <f>'jan-feb'!M139</f>
        <v>2265113.5172608974</v>
      </c>
      <c r="O139" s="41">
        <f t="shared" si="29"/>
        <v>3411796.5454801801</v>
      </c>
      <c r="Q139" s="4"/>
      <c r="R139" s="4"/>
      <c r="S139" s="4"/>
      <c r="T139" s="4"/>
    </row>
    <row r="140" spans="1:20" s="34" customFormat="1" x14ac:dyDescent="0.3">
      <c r="A140" s="33">
        <v>821</v>
      </c>
      <c r="B140" s="34" t="s">
        <v>194</v>
      </c>
      <c r="C140" s="36">
        <v>34313</v>
      </c>
      <c r="D140" s="36">
        <v>5977</v>
      </c>
      <c r="E140" s="37">
        <f t="shared" si="21"/>
        <v>5740.8398862305503</v>
      </c>
      <c r="F140" s="38">
        <f t="shared" si="28"/>
        <v>0.74514716977319806</v>
      </c>
      <c r="G140" s="39">
        <f t="shared" si="22"/>
        <v>1178.0781184447778</v>
      </c>
      <c r="H140" s="39">
        <f t="shared" si="23"/>
        <v>417.5616161654392</v>
      </c>
      <c r="I140" s="37">
        <f t="shared" si="24"/>
        <v>1595.6397346102171</v>
      </c>
      <c r="J140" s="40">
        <f t="shared" si="30"/>
        <v>-91.411976040389945</v>
      </c>
      <c r="K140" s="37">
        <f t="shared" si="25"/>
        <v>1504.2277585698273</v>
      </c>
      <c r="L140" s="37">
        <f t="shared" si="26"/>
        <v>9537138.6937652677</v>
      </c>
      <c r="M140" s="37">
        <f t="shared" si="27"/>
        <v>8990769.3129718583</v>
      </c>
      <c r="N140" s="41">
        <f>'jan-feb'!M140</f>
        <v>4379883.6565110683</v>
      </c>
      <c r="O140" s="41">
        <f t="shared" si="29"/>
        <v>4610885.65646079</v>
      </c>
      <c r="Q140" s="4"/>
      <c r="R140" s="4"/>
      <c r="S140" s="4"/>
      <c r="T140" s="4"/>
    </row>
    <row r="141" spans="1:20" s="34" customFormat="1" x14ac:dyDescent="0.3">
      <c r="A141" s="33">
        <v>822</v>
      </c>
      <c r="B141" s="34" t="s">
        <v>195</v>
      </c>
      <c r="C141" s="36">
        <v>25988</v>
      </c>
      <c r="D141" s="36">
        <v>4346</v>
      </c>
      <c r="E141" s="37">
        <f t="shared" si="21"/>
        <v>5979.7514956281639</v>
      </c>
      <c r="F141" s="38">
        <f t="shared" si="28"/>
        <v>0.77615732039516261</v>
      </c>
      <c r="G141" s="39">
        <f t="shared" si="22"/>
        <v>1034.7311528062096</v>
      </c>
      <c r="H141" s="39">
        <f t="shared" si="23"/>
        <v>333.94255287627448</v>
      </c>
      <c r="I141" s="37">
        <f t="shared" si="24"/>
        <v>1368.6737056824841</v>
      </c>
      <c r="J141" s="40">
        <f t="shared" si="30"/>
        <v>-91.411976040389945</v>
      </c>
      <c r="K141" s="37">
        <f t="shared" si="25"/>
        <v>1277.2617296420942</v>
      </c>
      <c r="L141" s="37">
        <f t="shared" si="26"/>
        <v>5948255.9248960754</v>
      </c>
      <c r="M141" s="37">
        <f t="shared" si="27"/>
        <v>5550979.4770245412</v>
      </c>
      <c r="N141" s="41">
        <f>'jan-feb'!M141</f>
        <v>2350612.9782829355</v>
      </c>
      <c r="O141" s="41">
        <f t="shared" si="29"/>
        <v>3200366.4987416058</v>
      </c>
      <c r="Q141" s="4"/>
      <c r="R141" s="4"/>
      <c r="S141" s="4"/>
      <c r="T141" s="4"/>
    </row>
    <row r="142" spans="1:20" s="34" customFormat="1" x14ac:dyDescent="0.3">
      <c r="A142" s="33">
        <v>826</v>
      </c>
      <c r="B142" s="34" t="s">
        <v>196</v>
      </c>
      <c r="C142" s="36">
        <v>60988</v>
      </c>
      <c r="D142" s="36">
        <v>5913</v>
      </c>
      <c r="E142" s="37">
        <f t="shared" si="21"/>
        <v>10314.222898697784</v>
      </c>
      <c r="F142" s="38">
        <f t="shared" si="28"/>
        <v>1.338761253350502</v>
      </c>
      <c r="G142" s="39">
        <f t="shared" si="22"/>
        <v>-1565.9516890355626</v>
      </c>
      <c r="H142" s="39">
        <f t="shared" si="23"/>
        <v>0</v>
      </c>
      <c r="I142" s="37">
        <f t="shared" si="24"/>
        <v>-1565.9516890355626</v>
      </c>
      <c r="J142" s="40">
        <f t="shared" si="30"/>
        <v>-91.411976040389945</v>
      </c>
      <c r="K142" s="37">
        <f t="shared" si="25"/>
        <v>-1657.3636650759524</v>
      </c>
      <c r="L142" s="37">
        <f t="shared" si="26"/>
        <v>-9259472.3372672815</v>
      </c>
      <c r="M142" s="37">
        <f t="shared" si="27"/>
        <v>-9799991.3515941072</v>
      </c>
      <c r="N142" s="41">
        <f>'jan-feb'!M142</f>
        <v>-11375051.151435336</v>
      </c>
      <c r="O142" s="41">
        <f t="shared" si="29"/>
        <v>1575059.7998412289</v>
      </c>
      <c r="Q142" s="4"/>
      <c r="R142" s="4"/>
      <c r="S142" s="4"/>
      <c r="T142" s="4"/>
    </row>
    <row r="143" spans="1:20" s="34" customFormat="1" x14ac:dyDescent="0.3">
      <c r="A143" s="33">
        <v>827</v>
      </c>
      <c r="B143" s="34" t="s">
        <v>197</v>
      </c>
      <c r="C143" s="36">
        <v>12809</v>
      </c>
      <c r="D143" s="36">
        <v>1594</v>
      </c>
      <c r="E143" s="37">
        <f t="shared" si="21"/>
        <v>8035.7590966122962</v>
      </c>
      <c r="F143" s="38">
        <f t="shared" si="28"/>
        <v>1.0430221477142612</v>
      </c>
      <c r="G143" s="39">
        <f t="shared" si="22"/>
        <v>-198.87340778426969</v>
      </c>
      <c r="H143" s="39">
        <f t="shared" si="23"/>
        <v>0</v>
      </c>
      <c r="I143" s="37">
        <f t="shared" si="24"/>
        <v>-198.87340778426969</v>
      </c>
      <c r="J143" s="40">
        <f t="shared" si="30"/>
        <v>-91.411976040389945</v>
      </c>
      <c r="K143" s="37">
        <f t="shared" si="25"/>
        <v>-290.28538382465962</v>
      </c>
      <c r="L143" s="37">
        <f t="shared" si="26"/>
        <v>-317004.21200812591</v>
      </c>
      <c r="M143" s="37">
        <f t="shared" si="27"/>
        <v>-462714.90181650745</v>
      </c>
      <c r="N143" s="41">
        <f>'jan-feb'!M143</f>
        <v>-1221606.1111767173</v>
      </c>
      <c r="O143" s="41">
        <f t="shared" si="29"/>
        <v>758891.20936020988</v>
      </c>
      <c r="Q143" s="4"/>
      <c r="R143" s="4"/>
      <c r="S143" s="4"/>
      <c r="T143" s="4"/>
    </row>
    <row r="144" spans="1:20" s="34" customFormat="1" x14ac:dyDescent="0.3">
      <c r="A144" s="33">
        <v>828</v>
      </c>
      <c r="B144" s="34" t="s">
        <v>198</v>
      </c>
      <c r="C144" s="36">
        <v>20286</v>
      </c>
      <c r="D144" s="36">
        <v>3002</v>
      </c>
      <c r="E144" s="37">
        <f t="shared" si="21"/>
        <v>6757.4950033311125</v>
      </c>
      <c r="F144" s="38">
        <f t="shared" si="28"/>
        <v>0.87710655170264906</v>
      </c>
      <c r="G144" s="39">
        <f t="shared" si="22"/>
        <v>568.08504818444055</v>
      </c>
      <c r="H144" s="39">
        <f t="shared" si="23"/>
        <v>61.732325180242462</v>
      </c>
      <c r="I144" s="37">
        <f t="shared" si="24"/>
        <v>629.81737336468302</v>
      </c>
      <c r="J144" s="40">
        <f t="shared" si="30"/>
        <v>-91.411976040389945</v>
      </c>
      <c r="K144" s="37">
        <f t="shared" si="25"/>
        <v>538.40539732429306</v>
      </c>
      <c r="L144" s="37">
        <f t="shared" si="26"/>
        <v>1890711.7548407784</v>
      </c>
      <c r="M144" s="37">
        <f t="shared" si="27"/>
        <v>1616293.0027675277</v>
      </c>
      <c r="N144" s="41">
        <f>'jan-feb'!M144</f>
        <v>210013.33390683512</v>
      </c>
      <c r="O144" s="41">
        <f t="shared" si="29"/>
        <v>1406279.6688606925</v>
      </c>
      <c r="Q144" s="4"/>
      <c r="R144" s="4"/>
      <c r="S144" s="4"/>
      <c r="T144" s="4"/>
    </row>
    <row r="145" spans="1:20" s="34" customFormat="1" x14ac:dyDescent="0.3">
      <c r="A145" s="33">
        <v>829</v>
      </c>
      <c r="B145" s="34" t="s">
        <v>199</v>
      </c>
      <c r="C145" s="36">
        <v>15561</v>
      </c>
      <c r="D145" s="36">
        <v>2466</v>
      </c>
      <c r="E145" s="37">
        <f t="shared" si="21"/>
        <v>6310.2189781021898</v>
      </c>
      <c r="F145" s="38">
        <f t="shared" si="28"/>
        <v>0.81905120250084884</v>
      </c>
      <c r="G145" s="39">
        <f t="shared" si="22"/>
        <v>836.45066332179408</v>
      </c>
      <c r="H145" s="39">
        <f t="shared" si="23"/>
        <v>218.27893401036539</v>
      </c>
      <c r="I145" s="37">
        <f t="shared" si="24"/>
        <v>1054.7295973321595</v>
      </c>
      <c r="J145" s="40">
        <f t="shared" si="30"/>
        <v>-91.411976040389945</v>
      </c>
      <c r="K145" s="37">
        <f t="shared" si="25"/>
        <v>963.31762129176957</v>
      </c>
      <c r="L145" s="37">
        <f t="shared" si="26"/>
        <v>2600963.1870211056</v>
      </c>
      <c r="M145" s="37">
        <f t="shared" si="27"/>
        <v>2375541.2541055037</v>
      </c>
      <c r="N145" s="41">
        <f>'jan-feb'!M145</f>
        <v>619632.67474590894</v>
      </c>
      <c r="O145" s="41">
        <f t="shared" si="29"/>
        <v>1755908.5793595947</v>
      </c>
      <c r="Q145" s="4"/>
      <c r="R145" s="4"/>
      <c r="S145" s="4"/>
      <c r="T145" s="4"/>
    </row>
    <row r="146" spans="1:20" s="34" customFormat="1" x14ac:dyDescent="0.3">
      <c r="A146" s="33">
        <v>830</v>
      </c>
      <c r="B146" s="34" t="s">
        <v>200</v>
      </c>
      <c r="C146" s="36">
        <v>11309</v>
      </c>
      <c r="D146" s="36">
        <v>1439</v>
      </c>
      <c r="E146" s="37">
        <f t="shared" si="21"/>
        <v>7858.9298123697008</v>
      </c>
      <c r="F146" s="38">
        <f t="shared" si="28"/>
        <v>1.0200701331488615</v>
      </c>
      <c r="G146" s="39">
        <f t="shared" si="22"/>
        <v>-92.775837238712484</v>
      </c>
      <c r="H146" s="39">
        <f t="shared" si="23"/>
        <v>0</v>
      </c>
      <c r="I146" s="37">
        <f t="shared" si="24"/>
        <v>-92.775837238712484</v>
      </c>
      <c r="J146" s="40">
        <f t="shared" si="30"/>
        <v>-91.411976040389945</v>
      </c>
      <c r="K146" s="37">
        <f t="shared" si="25"/>
        <v>-184.18781327910244</v>
      </c>
      <c r="L146" s="37">
        <f t="shared" si="26"/>
        <v>-133504.42978650727</v>
      </c>
      <c r="M146" s="37">
        <f t="shared" si="27"/>
        <v>-265046.2633086284</v>
      </c>
      <c r="N146" s="41">
        <f>'jan-feb'!M146</f>
        <v>-860384.81429315894</v>
      </c>
      <c r="O146" s="41">
        <f t="shared" si="29"/>
        <v>595338.55098453048</v>
      </c>
      <c r="Q146" s="4"/>
      <c r="R146" s="4"/>
      <c r="S146" s="4"/>
      <c r="T146" s="4"/>
    </row>
    <row r="147" spans="1:20" s="34" customFormat="1" x14ac:dyDescent="0.3">
      <c r="A147" s="33">
        <v>831</v>
      </c>
      <c r="B147" s="34" t="s">
        <v>201</v>
      </c>
      <c r="C147" s="36">
        <v>9516</v>
      </c>
      <c r="D147" s="36">
        <v>1298</v>
      </c>
      <c r="E147" s="37">
        <f t="shared" si="21"/>
        <v>7331.2788906009246</v>
      </c>
      <c r="F147" s="38">
        <f t="shared" si="28"/>
        <v>0.95158231624819134</v>
      </c>
      <c r="G147" s="39">
        <f t="shared" si="22"/>
        <v>223.81471582255327</v>
      </c>
      <c r="H147" s="39">
        <f t="shared" si="23"/>
        <v>0</v>
      </c>
      <c r="I147" s="37">
        <f t="shared" si="24"/>
        <v>223.81471582255327</v>
      </c>
      <c r="J147" s="40">
        <f t="shared" si="30"/>
        <v>-91.411976040389945</v>
      </c>
      <c r="K147" s="37">
        <f t="shared" si="25"/>
        <v>132.40273978216334</v>
      </c>
      <c r="L147" s="37">
        <f t="shared" si="26"/>
        <v>290511.50113767415</v>
      </c>
      <c r="M147" s="37">
        <f t="shared" si="27"/>
        <v>171858.75623724802</v>
      </c>
      <c r="N147" s="41">
        <f>'jan-feb'!M147</f>
        <v>-660197.69906359992</v>
      </c>
      <c r="O147" s="41">
        <f t="shared" si="29"/>
        <v>832056.455300848</v>
      </c>
      <c r="Q147" s="4"/>
      <c r="R147" s="4"/>
      <c r="S147" s="4"/>
      <c r="T147" s="4"/>
    </row>
    <row r="148" spans="1:20" s="34" customFormat="1" x14ac:dyDescent="0.3">
      <c r="A148" s="33">
        <v>833</v>
      </c>
      <c r="B148" s="34" t="s">
        <v>202</v>
      </c>
      <c r="C148" s="36">
        <v>26573</v>
      </c>
      <c r="D148" s="36">
        <v>2252</v>
      </c>
      <c r="E148" s="37">
        <f t="shared" si="21"/>
        <v>11799.733570159859</v>
      </c>
      <c r="F148" s="38">
        <f t="shared" si="28"/>
        <v>1.5315769553112575</v>
      </c>
      <c r="G148" s="39">
        <f t="shared" si="22"/>
        <v>-2457.2580919128072</v>
      </c>
      <c r="H148" s="39">
        <f t="shared" si="23"/>
        <v>0</v>
      </c>
      <c r="I148" s="37">
        <f t="shared" si="24"/>
        <v>-2457.2580919128072</v>
      </c>
      <c r="J148" s="40">
        <f t="shared" si="30"/>
        <v>-91.411976040389945</v>
      </c>
      <c r="K148" s="37">
        <f t="shared" si="25"/>
        <v>-2548.6700679531973</v>
      </c>
      <c r="L148" s="37">
        <f t="shared" si="26"/>
        <v>-5533745.2229876416</v>
      </c>
      <c r="M148" s="37">
        <f t="shared" si="27"/>
        <v>-5739604.9930306002</v>
      </c>
      <c r="N148" s="41">
        <f>'jan-feb'!M148</f>
        <v>-6487412.6489146585</v>
      </c>
      <c r="O148" s="41">
        <f t="shared" si="29"/>
        <v>747807.65588405821</v>
      </c>
      <c r="Q148" s="4"/>
      <c r="R148" s="4"/>
      <c r="S148" s="4"/>
      <c r="T148" s="4"/>
    </row>
    <row r="149" spans="1:20" s="34" customFormat="1" x14ac:dyDescent="0.3">
      <c r="A149" s="33">
        <v>834</v>
      </c>
      <c r="B149" s="34" t="s">
        <v>203</v>
      </c>
      <c r="C149" s="36">
        <v>42907</v>
      </c>
      <c r="D149" s="36">
        <v>3689</v>
      </c>
      <c r="E149" s="37">
        <f t="shared" si="21"/>
        <v>11631.065329357549</v>
      </c>
      <c r="F149" s="38">
        <f t="shared" si="28"/>
        <v>1.509684224499183</v>
      </c>
      <c r="G149" s="39">
        <f t="shared" si="22"/>
        <v>-2356.0571474314211</v>
      </c>
      <c r="H149" s="39">
        <f t="shared" si="23"/>
        <v>0</v>
      </c>
      <c r="I149" s="37">
        <f t="shared" si="24"/>
        <v>-2356.0571474314211</v>
      </c>
      <c r="J149" s="40">
        <f t="shared" si="30"/>
        <v>-91.411976040389945</v>
      </c>
      <c r="K149" s="37">
        <f t="shared" si="25"/>
        <v>-2447.4691234718111</v>
      </c>
      <c r="L149" s="37">
        <f t="shared" si="26"/>
        <v>-8691494.8168745115</v>
      </c>
      <c r="M149" s="37">
        <f t="shared" si="27"/>
        <v>-9028713.5964875109</v>
      </c>
      <c r="N149" s="41">
        <f>'jan-feb'!M149</f>
        <v>-10031306.865828674</v>
      </c>
      <c r="O149" s="41">
        <f t="shared" si="29"/>
        <v>1002593.2693411633</v>
      </c>
      <c r="Q149" s="4"/>
      <c r="R149" s="4"/>
      <c r="S149" s="4"/>
      <c r="T149" s="4"/>
    </row>
    <row r="150" spans="1:20" s="34" customFormat="1" x14ac:dyDescent="0.3">
      <c r="A150" s="33">
        <v>901</v>
      </c>
      <c r="B150" s="34" t="s">
        <v>204</v>
      </c>
      <c r="C150" s="36">
        <v>42021</v>
      </c>
      <c r="D150" s="36">
        <v>6909</v>
      </c>
      <c r="E150" s="37">
        <f t="shared" si="21"/>
        <v>6082.066869300912</v>
      </c>
      <c r="F150" s="38">
        <f t="shared" si="28"/>
        <v>0.78943760910333538</v>
      </c>
      <c r="G150" s="39">
        <f t="shared" si="22"/>
        <v>973.34192860256076</v>
      </c>
      <c r="H150" s="39">
        <f t="shared" si="23"/>
        <v>298.13217209081262</v>
      </c>
      <c r="I150" s="37">
        <f t="shared" si="24"/>
        <v>1271.4741006933734</v>
      </c>
      <c r="J150" s="40">
        <f t="shared" si="30"/>
        <v>-91.411976040389945</v>
      </c>
      <c r="K150" s="37">
        <f t="shared" si="25"/>
        <v>1180.0621246529836</v>
      </c>
      <c r="L150" s="37">
        <f t="shared" si="26"/>
        <v>8784614.5616905168</v>
      </c>
      <c r="M150" s="37">
        <f t="shared" si="27"/>
        <v>8153049.2192274639</v>
      </c>
      <c r="N150" s="41">
        <f>'jan-feb'!M150</f>
        <v>3362202.6154985745</v>
      </c>
      <c r="O150" s="41">
        <f t="shared" si="29"/>
        <v>4790846.6037288895</v>
      </c>
      <c r="Q150" s="4"/>
      <c r="R150" s="4"/>
      <c r="S150" s="4"/>
      <c r="T150" s="4"/>
    </row>
    <row r="151" spans="1:20" s="34" customFormat="1" x14ac:dyDescent="0.3">
      <c r="A151" s="33">
        <v>904</v>
      </c>
      <c r="B151" s="34" t="s">
        <v>205</v>
      </c>
      <c r="C151" s="36">
        <v>156258</v>
      </c>
      <c r="D151" s="36">
        <v>22098</v>
      </c>
      <c r="E151" s="37">
        <f t="shared" si="21"/>
        <v>7071.1376595166985</v>
      </c>
      <c r="F151" s="38">
        <f t="shared" si="28"/>
        <v>0.9178166119391995</v>
      </c>
      <c r="G151" s="39">
        <f t="shared" si="22"/>
        <v>379.89945447308889</v>
      </c>
      <c r="H151" s="39">
        <f t="shared" si="23"/>
        <v>0</v>
      </c>
      <c r="I151" s="37">
        <f t="shared" si="24"/>
        <v>379.89945447308889</v>
      </c>
      <c r="J151" s="40">
        <f t="shared" si="30"/>
        <v>-91.411976040389945</v>
      </c>
      <c r="K151" s="37">
        <f t="shared" si="25"/>
        <v>288.48747843269894</v>
      </c>
      <c r="L151" s="37">
        <f t="shared" si="26"/>
        <v>8395018.1449463181</v>
      </c>
      <c r="M151" s="37">
        <f t="shared" si="27"/>
        <v>6374996.2984057814</v>
      </c>
      <c r="N151" s="41">
        <f>'jan-feb'!M151</f>
        <v>2466389.5578525173</v>
      </c>
      <c r="O151" s="41">
        <f t="shared" si="29"/>
        <v>3908606.740553264</v>
      </c>
      <c r="Q151" s="4"/>
      <c r="R151" s="4"/>
      <c r="S151" s="4"/>
      <c r="T151" s="4"/>
    </row>
    <row r="152" spans="1:20" s="34" customFormat="1" x14ac:dyDescent="0.3">
      <c r="A152" s="33">
        <v>906</v>
      </c>
      <c r="B152" s="34" t="s">
        <v>206</v>
      </c>
      <c r="C152" s="36">
        <v>292353</v>
      </c>
      <c r="D152" s="36">
        <v>44219</v>
      </c>
      <c r="E152" s="37">
        <f t="shared" si="21"/>
        <v>6611.4792283859879</v>
      </c>
      <c r="F152" s="38">
        <f t="shared" si="28"/>
        <v>0.85815405631890473</v>
      </c>
      <c r="G152" s="39">
        <f t="shared" si="22"/>
        <v>655.69451315151525</v>
      </c>
      <c r="H152" s="39">
        <f t="shared" si="23"/>
        <v>112.83784641103607</v>
      </c>
      <c r="I152" s="37">
        <f t="shared" si="24"/>
        <v>768.53235956255128</v>
      </c>
      <c r="J152" s="40">
        <f t="shared" si="30"/>
        <v>-91.411976040389945</v>
      </c>
      <c r="K152" s="37">
        <f t="shared" si="25"/>
        <v>677.12038352216132</v>
      </c>
      <c r="L152" s="37">
        <f t="shared" si="26"/>
        <v>33983732.407496452</v>
      </c>
      <c r="M152" s="37">
        <f t="shared" si="27"/>
        <v>29941586.23896645</v>
      </c>
      <c r="N152" s="41">
        <f>'jan-feb'!M152</f>
        <v>17312090.447927542</v>
      </c>
      <c r="O152" s="41">
        <f t="shared" si="29"/>
        <v>12629495.791038908</v>
      </c>
      <c r="Q152" s="4"/>
      <c r="R152" s="4"/>
      <c r="S152" s="4"/>
      <c r="T152" s="4"/>
    </row>
    <row r="153" spans="1:20" s="34" customFormat="1" x14ac:dyDescent="0.3">
      <c r="A153" s="33">
        <v>911</v>
      </c>
      <c r="B153" s="34" t="s">
        <v>207</v>
      </c>
      <c r="C153" s="36">
        <v>13252</v>
      </c>
      <c r="D153" s="36">
        <v>2481</v>
      </c>
      <c r="E153" s="37">
        <f t="shared" si="21"/>
        <v>5341.3945989520353</v>
      </c>
      <c r="F153" s="38">
        <f t="shared" si="28"/>
        <v>0.69330013498500742</v>
      </c>
      <c r="G153" s="39">
        <f t="shared" si="22"/>
        <v>1417.7452908118869</v>
      </c>
      <c r="H153" s="39">
        <f t="shared" si="23"/>
        <v>557.36746671291939</v>
      </c>
      <c r="I153" s="37">
        <f t="shared" si="24"/>
        <v>1975.1127575248063</v>
      </c>
      <c r="J153" s="40">
        <f t="shared" si="30"/>
        <v>-91.411976040389945</v>
      </c>
      <c r="K153" s="37">
        <f t="shared" si="25"/>
        <v>1883.7007814844164</v>
      </c>
      <c r="L153" s="37">
        <f t="shared" si="26"/>
        <v>4900254.7514190441</v>
      </c>
      <c r="M153" s="37">
        <f t="shared" si="27"/>
        <v>4673461.6388628371</v>
      </c>
      <c r="N153" s="41">
        <f>'jan-feb'!M153</f>
        <v>1826522.4112102997</v>
      </c>
      <c r="O153" s="41">
        <f t="shared" si="29"/>
        <v>2846939.2276525376</v>
      </c>
      <c r="Q153" s="4"/>
      <c r="R153" s="4"/>
      <c r="S153" s="4"/>
      <c r="T153" s="4"/>
    </row>
    <row r="154" spans="1:20" s="34" customFormat="1" x14ac:dyDescent="0.3">
      <c r="A154" s="33">
        <v>912</v>
      </c>
      <c r="B154" s="34" t="s">
        <v>208</v>
      </c>
      <c r="C154" s="36">
        <v>10746</v>
      </c>
      <c r="D154" s="36">
        <v>2018</v>
      </c>
      <c r="E154" s="37">
        <f t="shared" si="21"/>
        <v>5325.0743310208127</v>
      </c>
      <c r="F154" s="38">
        <f t="shared" si="28"/>
        <v>0.69118180357359515</v>
      </c>
      <c r="G154" s="39">
        <f t="shared" si="22"/>
        <v>1427.5374515706203</v>
      </c>
      <c r="H154" s="39">
        <f t="shared" si="23"/>
        <v>563.07956048884739</v>
      </c>
      <c r="I154" s="37">
        <f t="shared" si="24"/>
        <v>1990.6170120594677</v>
      </c>
      <c r="J154" s="40">
        <f t="shared" si="30"/>
        <v>-91.411976040389945</v>
      </c>
      <c r="K154" s="37">
        <f t="shared" si="25"/>
        <v>1899.2050360190779</v>
      </c>
      <c r="L154" s="37">
        <f t="shared" si="26"/>
        <v>4017065.1303360057</v>
      </c>
      <c r="M154" s="37">
        <f t="shared" si="27"/>
        <v>3832595.7626864989</v>
      </c>
      <c r="N154" s="41">
        <f>'jan-feb'!M154</f>
        <v>1547795.8790094256</v>
      </c>
      <c r="O154" s="41">
        <f t="shared" si="29"/>
        <v>2284799.8836770733</v>
      </c>
      <c r="Q154" s="4"/>
      <c r="R154" s="4"/>
      <c r="S154" s="4"/>
      <c r="T154" s="4"/>
    </row>
    <row r="155" spans="1:20" s="34" customFormat="1" x14ac:dyDescent="0.3">
      <c r="A155" s="33">
        <v>914</v>
      </c>
      <c r="B155" s="34" t="s">
        <v>209</v>
      </c>
      <c r="C155" s="36">
        <v>36959</v>
      </c>
      <c r="D155" s="36">
        <v>6048</v>
      </c>
      <c r="E155" s="37">
        <f t="shared" si="21"/>
        <v>6110.9457671957671</v>
      </c>
      <c r="F155" s="38">
        <f t="shared" si="28"/>
        <v>0.7931860203914004</v>
      </c>
      <c r="G155" s="39">
        <f t="shared" si="22"/>
        <v>956.01458986564774</v>
      </c>
      <c r="H155" s="39">
        <f t="shared" si="23"/>
        <v>288.02455782761331</v>
      </c>
      <c r="I155" s="37">
        <f t="shared" si="24"/>
        <v>1244.0391476932609</v>
      </c>
      <c r="J155" s="40">
        <f t="shared" si="30"/>
        <v>-91.411976040389945</v>
      </c>
      <c r="K155" s="37">
        <f t="shared" si="25"/>
        <v>1152.6271716528711</v>
      </c>
      <c r="L155" s="37">
        <f t="shared" si="26"/>
        <v>7523948.7652488425</v>
      </c>
      <c r="M155" s="37">
        <f t="shared" si="27"/>
        <v>6971089.1341565643</v>
      </c>
      <c r="N155" s="41">
        <f>'jan-feb'!M155</f>
        <v>3074021.7424425213</v>
      </c>
      <c r="O155" s="41">
        <f t="shared" si="29"/>
        <v>3897067.391714043</v>
      </c>
      <c r="Q155" s="4"/>
      <c r="R155" s="4"/>
      <c r="S155" s="4"/>
      <c r="T155" s="4"/>
    </row>
    <row r="156" spans="1:20" s="34" customFormat="1" x14ac:dyDescent="0.3">
      <c r="A156" s="33">
        <v>919</v>
      </c>
      <c r="B156" s="34" t="s">
        <v>210</v>
      </c>
      <c r="C156" s="36">
        <v>34572</v>
      </c>
      <c r="D156" s="36">
        <v>5532</v>
      </c>
      <c r="E156" s="37">
        <f t="shared" si="21"/>
        <v>6249.4577006507589</v>
      </c>
      <c r="F156" s="38">
        <f t="shared" si="28"/>
        <v>0.81116453524971499</v>
      </c>
      <c r="G156" s="39">
        <f t="shared" si="22"/>
        <v>872.90742979265269</v>
      </c>
      <c r="H156" s="39">
        <f t="shared" si="23"/>
        <v>239.54538111836621</v>
      </c>
      <c r="I156" s="37">
        <f t="shared" si="24"/>
        <v>1112.4528109110188</v>
      </c>
      <c r="J156" s="40">
        <f t="shared" si="30"/>
        <v>-91.411976040389945</v>
      </c>
      <c r="K156" s="37">
        <f t="shared" si="25"/>
        <v>1021.0408348706288</v>
      </c>
      <c r="L156" s="37">
        <f t="shared" si="26"/>
        <v>6154088.9499597559</v>
      </c>
      <c r="M156" s="37">
        <f t="shared" si="27"/>
        <v>5648397.8985043187</v>
      </c>
      <c r="N156" s="41">
        <f>'jan-feb'!M156</f>
        <v>732807.64929134399</v>
      </c>
      <c r="O156" s="41">
        <f t="shared" si="29"/>
        <v>4915590.2492129747</v>
      </c>
      <c r="Q156" s="4"/>
      <c r="R156" s="4"/>
      <c r="S156" s="4"/>
      <c r="T156" s="4"/>
    </row>
    <row r="157" spans="1:20" s="34" customFormat="1" x14ac:dyDescent="0.3">
      <c r="A157" s="33">
        <v>926</v>
      </c>
      <c r="B157" s="34" t="s">
        <v>211</v>
      </c>
      <c r="C157" s="36">
        <v>71611</v>
      </c>
      <c r="D157" s="36">
        <v>10340</v>
      </c>
      <c r="E157" s="37">
        <f t="shared" si="21"/>
        <v>6925.6286266924562</v>
      </c>
      <c r="F157" s="38">
        <f t="shared" si="28"/>
        <v>0.89892989046043492</v>
      </c>
      <c r="G157" s="39">
        <f t="shared" si="22"/>
        <v>467.20487416763422</v>
      </c>
      <c r="H157" s="39">
        <f t="shared" si="23"/>
        <v>2.8855570037721461</v>
      </c>
      <c r="I157" s="37">
        <f t="shared" si="24"/>
        <v>470.09043117140635</v>
      </c>
      <c r="J157" s="40">
        <f t="shared" si="30"/>
        <v>-91.411976040389945</v>
      </c>
      <c r="K157" s="37">
        <f t="shared" si="25"/>
        <v>378.67845513101639</v>
      </c>
      <c r="L157" s="37">
        <f t="shared" si="26"/>
        <v>4860735.0583123416</v>
      </c>
      <c r="M157" s="37">
        <f t="shared" si="27"/>
        <v>3915535.2260547094</v>
      </c>
      <c r="N157" s="41">
        <f>'jan-feb'!M157</f>
        <v>3128791.6694536475</v>
      </c>
      <c r="O157" s="41">
        <f t="shared" si="29"/>
        <v>786743.55660106195</v>
      </c>
      <c r="Q157" s="4"/>
      <c r="R157" s="4"/>
      <c r="S157" s="4"/>
      <c r="T157" s="4"/>
    </row>
    <row r="158" spans="1:20" s="34" customFormat="1" x14ac:dyDescent="0.3">
      <c r="A158" s="33">
        <v>928</v>
      </c>
      <c r="B158" s="34" t="s">
        <v>212</v>
      </c>
      <c r="C158" s="36">
        <v>27584</v>
      </c>
      <c r="D158" s="36">
        <v>5035</v>
      </c>
      <c r="E158" s="37">
        <f t="shared" si="21"/>
        <v>5478.4508440913605</v>
      </c>
      <c r="F158" s="38">
        <f t="shared" si="28"/>
        <v>0.71108970501120905</v>
      </c>
      <c r="G158" s="39">
        <f t="shared" si="22"/>
        <v>1335.5115437282916</v>
      </c>
      <c r="H158" s="39">
        <f t="shared" si="23"/>
        <v>509.39778091415559</v>
      </c>
      <c r="I158" s="37">
        <f t="shared" si="24"/>
        <v>1844.9093246424472</v>
      </c>
      <c r="J158" s="40">
        <f t="shared" si="30"/>
        <v>-91.411976040389945</v>
      </c>
      <c r="K158" s="37">
        <f t="shared" si="25"/>
        <v>1753.4973486020574</v>
      </c>
      <c r="L158" s="37">
        <f t="shared" si="26"/>
        <v>9289118.449574722</v>
      </c>
      <c r="M158" s="37">
        <f t="shared" si="27"/>
        <v>8828859.1502113584</v>
      </c>
      <c r="N158" s="41">
        <f>'jan-feb'!M158</f>
        <v>3667988.2065473027</v>
      </c>
      <c r="O158" s="41">
        <f t="shared" si="29"/>
        <v>5160870.9436640553</v>
      </c>
      <c r="Q158" s="4"/>
      <c r="R158" s="4"/>
      <c r="S158" s="4"/>
      <c r="T158" s="4"/>
    </row>
    <row r="159" spans="1:20" s="34" customFormat="1" x14ac:dyDescent="0.3">
      <c r="A159" s="33">
        <v>929</v>
      </c>
      <c r="B159" s="34" t="s">
        <v>213</v>
      </c>
      <c r="C159" s="36">
        <v>11604</v>
      </c>
      <c r="D159" s="36">
        <v>1832</v>
      </c>
      <c r="E159" s="37">
        <f t="shared" si="21"/>
        <v>6334.0611353711793</v>
      </c>
      <c r="F159" s="38">
        <f t="shared" si="28"/>
        <v>0.82214585700478071</v>
      </c>
      <c r="G159" s="39">
        <f t="shared" si="22"/>
        <v>822.14536896040045</v>
      </c>
      <c r="H159" s="39">
        <f t="shared" si="23"/>
        <v>209.93417896621906</v>
      </c>
      <c r="I159" s="37">
        <f t="shared" si="24"/>
        <v>1032.0795479266194</v>
      </c>
      <c r="J159" s="40">
        <f t="shared" si="30"/>
        <v>-91.411976040389945</v>
      </c>
      <c r="K159" s="37">
        <f t="shared" si="25"/>
        <v>940.66757188622944</v>
      </c>
      <c r="L159" s="37">
        <f t="shared" si="26"/>
        <v>1890769.7318015667</v>
      </c>
      <c r="M159" s="37">
        <f t="shared" si="27"/>
        <v>1723302.9916955724</v>
      </c>
      <c r="N159" s="41">
        <f>'jan-feb'!M159</f>
        <v>153812.80070530385</v>
      </c>
      <c r="O159" s="41">
        <f t="shared" si="29"/>
        <v>1569490.1909902685</v>
      </c>
      <c r="Q159" s="4"/>
      <c r="R159" s="4"/>
      <c r="S159" s="4"/>
      <c r="T159" s="4"/>
    </row>
    <row r="160" spans="1:20" s="34" customFormat="1" x14ac:dyDescent="0.3">
      <c r="A160" s="33">
        <v>935</v>
      </c>
      <c r="B160" s="34" t="s">
        <v>214</v>
      </c>
      <c r="C160" s="36">
        <v>8942</v>
      </c>
      <c r="D160" s="36">
        <v>1315</v>
      </c>
      <c r="E160" s="37">
        <f t="shared" si="21"/>
        <v>6800</v>
      </c>
      <c r="F160" s="38">
        <f t="shared" si="28"/>
        <v>0.88262359774411892</v>
      </c>
      <c r="G160" s="39">
        <f t="shared" si="22"/>
        <v>542.58205018310798</v>
      </c>
      <c r="H160" s="39">
        <f t="shared" si="23"/>
        <v>46.855576346131826</v>
      </c>
      <c r="I160" s="37">
        <f t="shared" si="24"/>
        <v>589.43762652923976</v>
      </c>
      <c r="J160" s="40">
        <f t="shared" si="30"/>
        <v>-91.411976040389945</v>
      </c>
      <c r="K160" s="37">
        <f t="shared" si="25"/>
        <v>498.02565048884981</v>
      </c>
      <c r="L160" s="37">
        <f t="shared" si="26"/>
        <v>775110.47888595029</v>
      </c>
      <c r="M160" s="37">
        <f t="shared" si="27"/>
        <v>654903.73039283755</v>
      </c>
      <c r="N160" s="41">
        <f>'jan-feb'!M160</f>
        <v>-528567.77678631293</v>
      </c>
      <c r="O160" s="41">
        <f t="shared" si="29"/>
        <v>1183471.5071791504</v>
      </c>
      <c r="Q160" s="4"/>
      <c r="R160" s="4"/>
      <c r="S160" s="4"/>
      <c r="T160" s="4"/>
    </row>
    <row r="161" spans="1:20" s="34" customFormat="1" x14ac:dyDescent="0.3">
      <c r="A161" s="33">
        <v>937</v>
      </c>
      <c r="B161" s="34" t="s">
        <v>215</v>
      </c>
      <c r="C161" s="36">
        <v>21018</v>
      </c>
      <c r="D161" s="36">
        <v>3567</v>
      </c>
      <c r="E161" s="37">
        <f t="shared" si="21"/>
        <v>5892.3465096719929</v>
      </c>
      <c r="F161" s="38">
        <f t="shared" si="28"/>
        <v>0.76481236404730824</v>
      </c>
      <c r="G161" s="39">
        <f t="shared" si="22"/>
        <v>1087.1741443799121</v>
      </c>
      <c r="H161" s="39">
        <f t="shared" si="23"/>
        <v>364.53429796093428</v>
      </c>
      <c r="I161" s="37">
        <f t="shared" si="24"/>
        <v>1451.7084423408464</v>
      </c>
      <c r="J161" s="40">
        <f t="shared" si="30"/>
        <v>-91.411976040389945</v>
      </c>
      <c r="K161" s="37">
        <f t="shared" si="25"/>
        <v>1360.2964663004566</v>
      </c>
      <c r="L161" s="37">
        <f t="shared" si="26"/>
        <v>5178244.0138297994</v>
      </c>
      <c r="M161" s="37">
        <f t="shared" si="27"/>
        <v>4852177.495293729</v>
      </c>
      <c r="N161" s="41">
        <f>'jan-feb'!M161</f>
        <v>1839349.3312322199</v>
      </c>
      <c r="O161" s="41">
        <f t="shared" si="29"/>
        <v>3012828.1640615091</v>
      </c>
      <c r="Q161" s="4"/>
      <c r="R161" s="4"/>
      <c r="S161" s="4"/>
      <c r="T161" s="4"/>
    </row>
    <row r="162" spans="1:20" s="34" customFormat="1" x14ac:dyDescent="0.3">
      <c r="A162" s="33">
        <v>938</v>
      </c>
      <c r="B162" s="34" t="s">
        <v>216</v>
      </c>
      <c r="C162" s="36">
        <v>8359</v>
      </c>
      <c r="D162" s="36">
        <v>1189</v>
      </c>
      <c r="E162" s="37">
        <f t="shared" si="21"/>
        <v>7030.2775441547519</v>
      </c>
      <c r="F162" s="38">
        <f t="shared" si="28"/>
        <v>0.91251306752375827</v>
      </c>
      <c r="G162" s="39">
        <f t="shared" si="22"/>
        <v>404.41552369025686</v>
      </c>
      <c r="H162" s="39">
        <f t="shared" si="23"/>
        <v>0</v>
      </c>
      <c r="I162" s="37">
        <f t="shared" si="24"/>
        <v>404.41552369025686</v>
      </c>
      <c r="J162" s="40">
        <f t="shared" si="30"/>
        <v>-91.411976040389945</v>
      </c>
      <c r="K162" s="37">
        <f t="shared" si="25"/>
        <v>313.0035476498669</v>
      </c>
      <c r="L162" s="37">
        <f t="shared" si="26"/>
        <v>480850.05766771542</v>
      </c>
      <c r="M162" s="37">
        <f t="shared" si="27"/>
        <v>372161.21815569175</v>
      </c>
      <c r="N162" s="41">
        <f>'jan-feb'!M162</f>
        <v>-321860.14190032403</v>
      </c>
      <c r="O162" s="41">
        <f t="shared" si="29"/>
        <v>694021.36005601578</v>
      </c>
      <c r="Q162" s="4"/>
      <c r="R162" s="4"/>
      <c r="S162" s="4"/>
      <c r="T162" s="4"/>
    </row>
    <row r="163" spans="1:20" s="34" customFormat="1" x14ac:dyDescent="0.3">
      <c r="A163" s="33">
        <v>940</v>
      </c>
      <c r="B163" s="34" t="s">
        <v>217</v>
      </c>
      <c r="C163" s="36">
        <v>16093</v>
      </c>
      <c r="D163" s="36">
        <v>1251</v>
      </c>
      <c r="E163" s="37">
        <f t="shared" si="21"/>
        <v>12864.108713029576</v>
      </c>
      <c r="F163" s="38">
        <f t="shared" si="28"/>
        <v>1.6697302814802399</v>
      </c>
      <c r="G163" s="39">
        <f t="shared" si="22"/>
        <v>-3095.8831776346378</v>
      </c>
      <c r="H163" s="39">
        <f t="shared" si="23"/>
        <v>0</v>
      </c>
      <c r="I163" s="37">
        <f t="shared" si="24"/>
        <v>-3095.8831776346378</v>
      </c>
      <c r="J163" s="40">
        <f t="shared" si="30"/>
        <v>-91.411976040389945</v>
      </c>
      <c r="K163" s="37">
        <f t="shared" si="25"/>
        <v>-3187.2951536750279</v>
      </c>
      <c r="L163" s="37">
        <f t="shared" si="26"/>
        <v>-3872949.855220932</v>
      </c>
      <c r="M163" s="37">
        <f t="shared" si="27"/>
        <v>-3987306.2372474601</v>
      </c>
      <c r="N163" s="41">
        <f>'jan-feb'!M163</f>
        <v>-4349068.6606537476</v>
      </c>
      <c r="O163" s="41">
        <f t="shared" si="29"/>
        <v>361762.42340628756</v>
      </c>
      <c r="Q163" s="4"/>
      <c r="R163" s="4"/>
      <c r="S163" s="4"/>
      <c r="T163" s="4"/>
    </row>
    <row r="164" spans="1:20" s="34" customFormat="1" x14ac:dyDescent="0.3">
      <c r="A164" s="33">
        <v>941</v>
      </c>
      <c r="B164" s="34" t="s">
        <v>218</v>
      </c>
      <c r="C164" s="36">
        <v>25428</v>
      </c>
      <c r="D164" s="36">
        <v>933</v>
      </c>
      <c r="E164" s="37">
        <f t="shared" si="21"/>
        <v>27254.019292604502</v>
      </c>
      <c r="F164" s="38">
        <f t="shared" si="28"/>
        <v>3.5375059648567957</v>
      </c>
      <c r="G164" s="39">
        <f t="shared" si="22"/>
        <v>-11729.829525379591</v>
      </c>
      <c r="H164" s="39">
        <f t="shared" si="23"/>
        <v>0</v>
      </c>
      <c r="I164" s="37">
        <f t="shared" si="24"/>
        <v>-11729.829525379591</v>
      </c>
      <c r="J164" s="40">
        <f t="shared" si="30"/>
        <v>-91.411976040389945</v>
      </c>
      <c r="K164" s="37">
        <f t="shared" si="25"/>
        <v>-11821.241501419981</v>
      </c>
      <c r="L164" s="37">
        <f t="shared" si="26"/>
        <v>-10943930.947179159</v>
      </c>
      <c r="M164" s="37">
        <f t="shared" si="27"/>
        <v>-11029218.320824843</v>
      </c>
      <c r="N164" s="41">
        <f>'jan-feb'!M164</f>
        <v>-10326263.67737006</v>
      </c>
      <c r="O164" s="41">
        <f t="shared" si="29"/>
        <v>-702954.64345478266</v>
      </c>
      <c r="Q164" s="4"/>
      <c r="R164" s="4"/>
      <c r="S164" s="4"/>
      <c r="T164" s="4"/>
    </row>
    <row r="165" spans="1:20" s="34" customFormat="1" x14ac:dyDescent="0.3">
      <c r="A165" s="33">
        <v>1001</v>
      </c>
      <c r="B165" s="34" t="s">
        <v>219</v>
      </c>
      <c r="C165" s="36">
        <v>636419</v>
      </c>
      <c r="D165" s="36">
        <v>87446</v>
      </c>
      <c r="E165" s="37">
        <f t="shared" si="21"/>
        <v>7277.8514740525579</v>
      </c>
      <c r="F165" s="38">
        <f t="shared" si="28"/>
        <v>0.94464756645229531</v>
      </c>
      <c r="G165" s="39">
        <f t="shared" si="22"/>
        <v>255.87116575157324</v>
      </c>
      <c r="H165" s="39">
        <f t="shared" si="23"/>
        <v>0</v>
      </c>
      <c r="I165" s="37">
        <f t="shared" si="24"/>
        <v>255.87116575157324</v>
      </c>
      <c r="J165" s="40">
        <f t="shared" si="30"/>
        <v>-91.411976040389945</v>
      </c>
      <c r="K165" s="37">
        <f t="shared" si="25"/>
        <v>164.45918971118328</v>
      </c>
      <c r="L165" s="37">
        <f t="shared" si="26"/>
        <v>22374909.960312072</v>
      </c>
      <c r="M165" s="37">
        <f t="shared" si="27"/>
        <v>14381298.303484134</v>
      </c>
      <c r="N165" s="41">
        <f>'jan-feb'!M165</f>
        <v>13677410.791744547</v>
      </c>
      <c r="O165" s="41">
        <f t="shared" si="29"/>
        <v>703887.51173958741</v>
      </c>
      <c r="Q165" s="4"/>
      <c r="R165" s="4"/>
      <c r="S165" s="4"/>
      <c r="T165" s="4"/>
    </row>
    <row r="166" spans="1:20" s="34" customFormat="1" x14ac:dyDescent="0.3">
      <c r="A166" s="33">
        <v>1002</v>
      </c>
      <c r="B166" s="34" t="s">
        <v>220</v>
      </c>
      <c r="C166" s="36">
        <v>98445</v>
      </c>
      <c r="D166" s="36">
        <v>15437</v>
      </c>
      <c r="E166" s="37">
        <f t="shared" si="21"/>
        <v>6377.2105979141024</v>
      </c>
      <c r="F166" s="38">
        <f t="shared" si="28"/>
        <v>0.82774655316218659</v>
      </c>
      <c r="G166" s="39">
        <f t="shared" si="22"/>
        <v>796.25569143464656</v>
      </c>
      <c r="H166" s="39">
        <f t="shared" si="23"/>
        <v>194.83186707619598</v>
      </c>
      <c r="I166" s="37">
        <f t="shared" si="24"/>
        <v>991.08755851084254</v>
      </c>
      <c r="J166" s="40">
        <f t="shared" si="30"/>
        <v>-91.411976040389945</v>
      </c>
      <c r="K166" s="37">
        <f t="shared" si="25"/>
        <v>899.67558247045258</v>
      </c>
      <c r="L166" s="37">
        <f t="shared" si="26"/>
        <v>15299418.640731877</v>
      </c>
      <c r="M166" s="37">
        <f t="shared" si="27"/>
        <v>13888291.966596376</v>
      </c>
      <c r="N166" s="41">
        <f>'jan-feb'!M166</f>
        <v>5865744.1200537654</v>
      </c>
      <c r="O166" s="41">
        <f t="shared" si="29"/>
        <v>8022547.8465426108</v>
      </c>
      <c r="Q166" s="4"/>
      <c r="R166" s="4"/>
      <c r="S166" s="4"/>
      <c r="T166" s="4"/>
    </row>
    <row r="167" spans="1:20" s="34" customFormat="1" x14ac:dyDescent="0.3">
      <c r="A167" s="33">
        <v>1003</v>
      </c>
      <c r="B167" s="34" t="s">
        <v>221</v>
      </c>
      <c r="C167" s="36">
        <v>64373</v>
      </c>
      <c r="D167" s="36">
        <v>9596</v>
      </c>
      <c r="E167" s="37">
        <f t="shared" si="21"/>
        <v>6708.3159649854106</v>
      </c>
      <c r="F167" s="38">
        <f t="shared" si="28"/>
        <v>0.87072323114996086</v>
      </c>
      <c r="G167" s="39">
        <f t="shared" si="22"/>
        <v>597.59247119186159</v>
      </c>
      <c r="H167" s="39">
        <f t="shared" si="23"/>
        <v>78.944988601238123</v>
      </c>
      <c r="I167" s="37">
        <f t="shared" si="24"/>
        <v>676.53745979309974</v>
      </c>
      <c r="J167" s="40">
        <f t="shared" si="30"/>
        <v>-91.411976040389945</v>
      </c>
      <c r="K167" s="37">
        <f t="shared" si="25"/>
        <v>585.12548375270978</v>
      </c>
      <c r="L167" s="37">
        <f t="shared" si="26"/>
        <v>6492053.4641745854</v>
      </c>
      <c r="M167" s="37">
        <f t="shared" si="27"/>
        <v>5614864.1420910032</v>
      </c>
      <c r="N167" s="41">
        <f>'jan-feb'!M167</f>
        <v>3263170.7408198472</v>
      </c>
      <c r="O167" s="41">
        <f t="shared" si="29"/>
        <v>2351693.401271156</v>
      </c>
      <c r="Q167" s="4"/>
      <c r="R167" s="4"/>
      <c r="S167" s="4"/>
      <c r="T167" s="4"/>
    </row>
    <row r="168" spans="1:20" s="34" customFormat="1" x14ac:dyDescent="0.3">
      <c r="A168" s="33">
        <v>1004</v>
      </c>
      <c r="B168" s="34" t="s">
        <v>222</v>
      </c>
      <c r="C168" s="36">
        <v>65945</v>
      </c>
      <c r="D168" s="36">
        <v>9069</v>
      </c>
      <c r="E168" s="37">
        <f t="shared" si="21"/>
        <v>7271.4742529496089</v>
      </c>
      <c r="F168" s="38">
        <f t="shared" si="28"/>
        <v>0.94381981853560482</v>
      </c>
      <c r="G168" s="39">
        <f t="shared" si="22"/>
        <v>259.69749841334266</v>
      </c>
      <c r="H168" s="39">
        <f t="shared" si="23"/>
        <v>0</v>
      </c>
      <c r="I168" s="37">
        <f t="shared" si="24"/>
        <v>259.69749841334266</v>
      </c>
      <c r="J168" s="40">
        <f t="shared" si="30"/>
        <v>-91.411976040389945</v>
      </c>
      <c r="K168" s="37">
        <f t="shared" si="25"/>
        <v>168.2855223729527</v>
      </c>
      <c r="L168" s="37">
        <f t="shared" si="26"/>
        <v>2355196.6131106047</v>
      </c>
      <c r="M168" s="37">
        <f t="shared" si="27"/>
        <v>1526181.4024003081</v>
      </c>
      <c r="N168" s="41">
        <f>'jan-feb'!M168</f>
        <v>217386.18427751123</v>
      </c>
      <c r="O168" s="41">
        <f t="shared" si="29"/>
        <v>1308795.2181227969</v>
      </c>
      <c r="Q168" s="4"/>
      <c r="R168" s="4"/>
      <c r="S168" s="4"/>
      <c r="T168" s="4"/>
    </row>
    <row r="169" spans="1:20" s="34" customFormat="1" x14ac:dyDescent="0.3">
      <c r="A169" s="33">
        <v>1014</v>
      </c>
      <c r="B169" s="34" t="s">
        <v>223</v>
      </c>
      <c r="C169" s="36">
        <v>83824</v>
      </c>
      <c r="D169" s="36">
        <v>14095</v>
      </c>
      <c r="E169" s="37">
        <f t="shared" si="21"/>
        <v>5947.0734302944311</v>
      </c>
      <c r="F169" s="38">
        <f t="shared" si="28"/>
        <v>0.77191578633748958</v>
      </c>
      <c r="G169" s="39">
        <f t="shared" si="22"/>
        <v>1054.3379920064492</v>
      </c>
      <c r="H169" s="39">
        <f t="shared" si="23"/>
        <v>345.3798757430809</v>
      </c>
      <c r="I169" s="37">
        <f t="shared" si="24"/>
        <v>1399.7178677495301</v>
      </c>
      <c r="J169" s="40">
        <f t="shared" si="30"/>
        <v>-91.411976040389945</v>
      </c>
      <c r="K169" s="37">
        <f t="shared" si="25"/>
        <v>1308.3058917091403</v>
      </c>
      <c r="L169" s="37">
        <f t="shared" si="26"/>
        <v>19729023.345929626</v>
      </c>
      <c r="M169" s="37">
        <f t="shared" si="27"/>
        <v>18440571.54364033</v>
      </c>
      <c r="N169" s="41">
        <f>'jan-feb'!M169</f>
        <v>6209039.0310395695</v>
      </c>
      <c r="O169" s="41">
        <f t="shared" si="29"/>
        <v>12231532.512600761</v>
      </c>
      <c r="Q169" s="4"/>
      <c r="R169" s="4"/>
      <c r="S169" s="4"/>
      <c r="T169" s="4"/>
    </row>
    <row r="170" spans="1:20" s="34" customFormat="1" x14ac:dyDescent="0.3">
      <c r="A170" s="33">
        <v>1017</v>
      </c>
      <c r="B170" s="34" t="s">
        <v>224</v>
      </c>
      <c r="C170" s="36">
        <v>35443</v>
      </c>
      <c r="D170" s="36">
        <v>6354</v>
      </c>
      <c r="E170" s="37">
        <f t="shared" si="21"/>
        <v>5578.0610638967582</v>
      </c>
      <c r="F170" s="38">
        <f t="shared" si="28"/>
        <v>0.72401887127249176</v>
      </c>
      <c r="G170" s="39">
        <f t="shared" si="22"/>
        <v>1275.745411845053</v>
      </c>
      <c r="H170" s="39">
        <f t="shared" si="23"/>
        <v>474.53420398226643</v>
      </c>
      <c r="I170" s="37">
        <f t="shared" si="24"/>
        <v>1750.2796158273195</v>
      </c>
      <c r="J170" s="40">
        <f t="shared" si="30"/>
        <v>-91.411976040389945</v>
      </c>
      <c r="K170" s="37">
        <f t="shared" si="25"/>
        <v>1658.8676397869297</v>
      </c>
      <c r="L170" s="37">
        <f t="shared" si="26"/>
        <v>11121276.678966789</v>
      </c>
      <c r="M170" s="37">
        <f t="shared" si="27"/>
        <v>10540444.983206151</v>
      </c>
      <c r="N170" s="41">
        <f>'jan-feb'!M170</f>
        <v>4927632.3663161006</v>
      </c>
      <c r="O170" s="41">
        <f t="shared" si="29"/>
        <v>5612812.6168900505</v>
      </c>
      <c r="Q170" s="4"/>
      <c r="R170" s="4"/>
      <c r="S170" s="4"/>
      <c r="T170" s="4"/>
    </row>
    <row r="171" spans="1:20" s="34" customFormat="1" x14ac:dyDescent="0.3">
      <c r="A171" s="33">
        <v>1018</v>
      </c>
      <c r="B171" s="34" t="s">
        <v>225</v>
      </c>
      <c r="C171" s="36">
        <v>76944</v>
      </c>
      <c r="D171" s="36">
        <v>11217</v>
      </c>
      <c r="E171" s="37">
        <f t="shared" si="21"/>
        <v>6859.5881251671572</v>
      </c>
      <c r="F171" s="38">
        <f t="shared" si="28"/>
        <v>0.89035799265851057</v>
      </c>
      <c r="G171" s="39">
        <f t="shared" si="22"/>
        <v>506.82917508281366</v>
      </c>
      <c r="H171" s="39">
        <f t="shared" si="23"/>
        <v>25.999732537626823</v>
      </c>
      <c r="I171" s="37">
        <f t="shared" si="24"/>
        <v>532.82890762044053</v>
      </c>
      <c r="J171" s="40">
        <f t="shared" si="30"/>
        <v>-91.411976040389945</v>
      </c>
      <c r="K171" s="37">
        <f t="shared" si="25"/>
        <v>441.41693158005057</v>
      </c>
      <c r="L171" s="37">
        <f t="shared" si="26"/>
        <v>5976741.856778481</v>
      </c>
      <c r="M171" s="37">
        <f t="shared" si="27"/>
        <v>4951373.721533427</v>
      </c>
      <c r="N171" s="41">
        <f>'jan-feb'!M171</f>
        <v>3304464.9280717191</v>
      </c>
      <c r="O171" s="41">
        <f t="shared" si="29"/>
        <v>1646908.7934617079</v>
      </c>
      <c r="Q171" s="4"/>
      <c r="R171" s="4"/>
      <c r="S171" s="4"/>
      <c r="T171" s="4"/>
    </row>
    <row r="172" spans="1:20" s="34" customFormat="1" x14ac:dyDescent="0.3">
      <c r="A172" s="33">
        <v>1021</v>
      </c>
      <c r="B172" s="34" t="s">
        <v>226</v>
      </c>
      <c r="C172" s="36">
        <v>14084</v>
      </c>
      <c r="D172" s="36">
        <v>2294</v>
      </c>
      <c r="E172" s="37">
        <f t="shared" si="21"/>
        <v>6139.4943330427204</v>
      </c>
      <c r="F172" s="38">
        <f t="shared" si="28"/>
        <v>0.79689155537644052</v>
      </c>
      <c r="G172" s="39">
        <f t="shared" si="22"/>
        <v>938.88545035747575</v>
      </c>
      <c r="H172" s="39">
        <f t="shared" si="23"/>
        <v>278.03255978117966</v>
      </c>
      <c r="I172" s="37">
        <f t="shared" si="24"/>
        <v>1216.9180101386555</v>
      </c>
      <c r="J172" s="40">
        <f t="shared" si="30"/>
        <v>-91.411976040389945</v>
      </c>
      <c r="K172" s="37">
        <f t="shared" si="25"/>
        <v>1125.5060340982657</v>
      </c>
      <c r="L172" s="37">
        <f t="shared" si="26"/>
        <v>2791609.9152580756</v>
      </c>
      <c r="M172" s="37">
        <f t="shared" si="27"/>
        <v>2581910.8422214217</v>
      </c>
      <c r="N172" s="41">
        <f>'jan-feb'!M172</f>
        <v>290684.80612334429</v>
      </c>
      <c r="O172" s="41">
        <f t="shared" si="29"/>
        <v>2291226.0360980774</v>
      </c>
      <c r="Q172" s="4"/>
      <c r="R172" s="4"/>
      <c r="S172" s="4"/>
      <c r="T172" s="4"/>
    </row>
    <row r="173" spans="1:20" s="34" customFormat="1" x14ac:dyDescent="0.3">
      <c r="A173" s="33">
        <v>1026</v>
      </c>
      <c r="B173" s="34" t="s">
        <v>227</v>
      </c>
      <c r="C173" s="36">
        <v>12322</v>
      </c>
      <c r="D173" s="36">
        <v>925</v>
      </c>
      <c r="E173" s="37">
        <f t="shared" si="21"/>
        <v>13321.081081081082</v>
      </c>
      <c r="F173" s="38">
        <f t="shared" si="28"/>
        <v>1.7290441925918973</v>
      </c>
      <c r="G173" s="39">
        <f t="shared" si="22"/>
        <v>-3370.0665984655411</v>
      </c>
      <c r="H173" s="39">
        <f t="shared" si="23"/>
        <v>0</v>
      </c>
      <c r="I173" s="37">
        <f t="shared" si="24"/>
        <v>-3370.0665984655411</v>
      </c>
      <c r="J173" s="40">
        <f t="shared" si="30"/>
        <v>-91.411976040389945</v>
      </c>
      <c r="K173" s="37">
        <f t="shared" si="25"/>
        <v>-3461.4785745059312</v>
      </c>
      <c r="L173" s="37">
        <f t="shared" si="26"/>
        <v>-3117311.6035806257</v>
      </c>
      <c r="M173" s="37">
        <f t="shared" si="27"/>
        <v>-3201867.6814179863</v>
      </c>
      <c r="N173" s="41">
        <f>'jan-feb'!M173</f>
        <v>-3706501.2878534906</v>
      </c>
      <c r="O173" s="41">
        <f t="shared" si="29"/>
        <v>504633.60643550428</v>
      </c>
      <c r="Q173" s="4"/>
      <c r="R173" s="4"/>
      <c r="S173" s="4"/>
      <c r="T173" s="4"/>
    </row>
    <row r="174" spans="1:20" s="34" customFormat="1" x14ac:dyDescent="0.3">
      <c r="A174" s="33">
        <v>1027</v>
      </c>
      <c r="B174" s="34" t="s">
        <v>228</v>
      </c>
      <c r="C174" s="36">
        <v>10394</v>
      </c>
      <c r="D174" s="36">
        <v>1750</v>
      </c>
      <c r="E174" s="37">
        <f t="shared" si="21"/>
        <v>5939.4285714285716</v>
      </c>
      <c r="F174" s="38">
        <f t="shared" si="28"/>
        <v>0.77092350209683802</v>
      </c>
      <c r="G174" s="39">
        <f t="shared" si="22"/>
        <v>1058.924907325965</v>
      </c>
      <c r="H174" s="39">
        <f t="shared" si="23"/>
        <v>348.05557634613177</v>
      </c>
      <c r="I174" s="37">
        <f t="shared" si="24"/>
        <v>1406.9804836720969</v>
      </c>
      <c r="J174" s="40">
        <f t="shared" si="30"/>
        <v>-91.411976040389945</v>
      </c>
      <c r="K174" s="37">
        <f t="shared" si="25"/>
        <v>1315.568507631707</v>
      </c>
      <c r="L174" s="37">
        <f t="shared" si="26"/>
        <v>2462215.8464261694</v>
      </c>
      <c r="M174" s="37">
        <f t="shared" si="27"/>
        <v>2302244.8883554875</v>
      </c>
      <c r="N174" s="41">
        <f>'jan-feb'!M174</f>
        <v>958735.92084563652</v>
      </c>
      <c r="O174" s="41">
        <f t="shared" si="29"/>
        <v>1343508.9675098509</v>
      </c>
      <c r="Q174" s="4"/>
      <c r="R174" s="4"/>
      <c r="S174" s="4"/>
      <c r="T174" s="4"/>
    </row>
    <row r="175" spans="1:20" s="34" customFormat="1" x14ac:dyDescent="0.3">
      <c r="A175" s="33">
        <v>1029</v>
      </c>
      <c r="B175" s="34" t="s">
        <v>229</v>
      </c>
      <c r="C175" s="36">
        <v>27750</v>
      </c>
      <c r="D175" s="36">
        <v>4880</v>
      </c>
      <c r="E175" s="37">
        <f t="shared" si="21"/>
        <v>5686.4754098360654</v>
      </c>
      <c r="F175" s="38">
        <f t="shared" si="28"/>
        <v>0.73809079186955462</v>
      </c>
      <c r="G175" s="39">
        <f t="shared" si="22"/>
        <v>1210.6968042814688</v>
      </c>
      <c r="H175" s="39">
        <f t="shared" si="23"/>
        <v>436.58918290350891</v>
      </c>
      <c r="I175" s="37">
        <f t="shared" si="24"/>
        <v>1647.2859871849778</v>
      </c>
      <c r="J175" s="40">
        <f t="shared" si="30"/>
        <v>-91.411976040389945</v>
      </c>
      <c r="K175" s="37">
        <f t="shared" si="25"/>
        <v>1555.8740111445879</v>
      </c>
      <c r="L175" s="37">
        <f t="shared" si="26"/>
        <v>8038755.6174626919</v>
      </c>
      <c r="M175" s="37">
        <f t="shared" si="27"/>
        <v>7592665.1743855895</v>
      </c>
      <c r="N175" s="41">
        <f>'jan-feb'!M175</f>
        <v>3257677.5964152608</v>
      </c>
      <c r="O175" s="41">
        <f t="shared" si="29"/>
        <v>4334987.5779703287</v>
      </c>
      <c r="Q175" s="4"/>
      <c r="R175" s="4"/>
      <c r="S175" s="4"/>
      <c r="T175" s="4"/>
    </row>
    <row r="176" spans="1:20" s="34" customFormat="1" x14ac:dyDescent="0.3">
      <c r="A176" s="33">
        <v>1032</v>
      </c>
      <c r="B176" s="34" t="s">
        <v>230</v>
      </c>
      <c r="C176" s="36">
        <v>48453</v>
      </c>
      <c r="D176" s="36">
        <v>8335</v>
      </c>
      <c r="E176" s="37">
        <f t="shared" si="21"/>
        <v>5813.1973605278945</v>
      </c>
      <c r="F176" s="38">
        <f t="shared" si="28"/>
        <v>0.75453899540378622</v>
      </c>
      <c r="G176" s="39">
        <f t="shared" si="22"/>
        <v>1134.6636338663714</v>
      </c>
      <c r="H176" s="39">
        <f t="shared" si="23"/>
        <v>392.23650016136872</v>
      </c>
      <c r="I176" s="37">
        <f t="shared" si="24"/>
        <v>1526.90013402774</v>
      </c>
      <c r="J176" s="40">
        <f t="shared" si="30"/>
        <v>-91.411976040389945</v>
      </c>
      <c r="K176" s="37">
        <f t="shared" si="25"/>
        <v>1435.4881579873502</v>
      </c>
      <c r="L176" s="37">
        <f t="shared" si="26"/>
        <v>12726712.617121212</v>
      </c>
      <c r="M176" s="37">
        <f t="shared" si="27"/>
        <v>11964793.796824563</v>
      </c>
      <c r="N176" s="41">
        <f>'jan-feb'!M176</f>
        <v>5153080.2287133597</v>
      </c>
      <c r="O176" s="41">
        <f t="shared" si="29"/>
        <v>6811713.5681112036</v>
      </c>
      <c r="Q176" s="4"/>
      <c r="R176" s="4"/>
      <c r="S176" s="4"/>
      <c r="T176" s="4"/>
    </row>
    <row r="177" spans="1:20" s="34" customFormat="1" x14ac:dyDescent="0.3">
      <c r="A177" s="33">
        <v>1034</v>
      </c>
      <c r="B177" s="34" t="s">
        <v>231</v>
      </c>
      <c r="C177" s="36">
        <v>10293</v>
      </c>
      <c r="D177" s="36">
        <v>1693</v>
      </c>
      <c r="E177" s="37">
        <f t="shared" si="21"/>
        <v>6079.7401063201414</v>
      </c>
      <c r="F177" s="38">
        <f t="shared" si="28"/>
        <v>0.78913560088080814</v>
      </c>
      <c r="G177" s="39">
        <f t="shared" si="22"/>
        <v>974.73798639102313</v>
      </c>
      <c r="H177" s="39">
        <f t="shared" si="23"/>
        <v>298.94653913408229</v>
      </c>
      <c r="I177" s="37">
        <f t="shared" si="24"/>
        <v>1273.6845255251055</v>
      </c>
      <c r="J177" s="40">
        <f t="shared" si="30"/>
        <v>-91.411976040389945</v>
      </c>
      <c r="K177" s="37">
        <f t="shared" si="25"/>
        <v>1182.2725494847157</v>
      </c>
      <c r="L177" s="37">
        <f t="shared" si="26"/>
        <v>2156347.9017140036</v>
      </c>
      <c r="M177" s="37">
        <f t="shared" si="27"/>
        <v>2001587.4262776237</v>
      </c>
      <c r="N177" s="41">
        <f>'jan-feb'!M177</f>
        <v>782834.92228095024</v>
      </c>
      <c r="O177" s="41">
        <f t="shared" si="29"/>
        <v>1218752.5039966735</v>
      </c>
      <c r="Q177" s="4"/>
      <c r="R177" s="4"/>
      <c r="S177" s="4"/>
      <c r="T177" s="4"/>
    </row>
    <row r="178" spans="1:20" s="34" customFormat="1" x14ac:dyDescent="0.3">
      <c r="A178" s="33">
        <v>1037</v>
      </c>
      <c r="B178" s="34" t="s">
        <v>232</v>
      </c>
      <c r="C178" s="36">
        <v>44540</v>
      </c>
      <c r="D178" s="36">
        <v>5948</v>
      </c>
      <c r="E178" s="37">
        <f t="shared" si="21"/>
        <v>7488.2313382649627</v>
      </c>
      <c r="F178" s="38">
        <f t="shared" si="28"/>
        <v>0.97195436537054114</v>
      </c>
      <c r="G178" s="39">
        <f t="shared" si="22"/>
        <v>129.64324722413039</v>
      </c>
      <c r="H178" s="39">
        <f t="shared" si="23"/>
        <v>0</v>
      </c>
      <c r="I178" s="37">
        <f t="shared" si="24"/>
        <v>129.64324722413039</v>
      </c>
      <c r="J178" s="40">
        <f t="shared" si="30"/>
        <v>-91.411976040389945</v>
      </c>
      <c r="K178" s="37">
        <f t="shared" si="25"/>
        <v>38.231271183740446</v>
      </c>
      <c r="L178" s="37">
        <f t="shared" si="26"/>
        <v>771118.03448912757</v>
      </c>
      <c r="M178" s="37">
        <f t="shared" si="27"/>
        <v>227399.60100088819</v>
      </c>
      <c r="N178" s="41">
        <f>'jan-feb'!M178</f>
        <v>-2695436.605570334</v>
      </c>
      <c r="O178" s="41">
        <f t="shared" si="29"/>
        <v>2922836.2065712223</v>
      </c>
      <c r="Q178" s="4"/>
      <c r="R178" s="4"/>
      <c r="S178" s="4"/>
      <c r="T178" s="4"/>
    </row>
    <row r="179" spans="1:20" s="34" customFormat="1" x14ac:dyDescent="0.3">
      <c r="A179" s="33">
        <v>1046</v>
      </c>
      <c r="B179" s="34" t="s">
        <v>233</v>
      </c>
      <c r="C179" s="36">
        <v>31732</v>
      </c>
      <c r="D179" s="36">
        <v>1838</v>
      </c>
      <c r="E179" s="37">
        <f t="shared" si="21"/>
        <v>17264.417845484222</v>
      </c>
      <c r="F179" s="38">
        <f t="shared" si="28"/>
        <v>2.2408797929028021</v>
      </c>
      <c r="G179" s="39">
        <f t="shared" si="22"/>
        <v>-5736.0686571074248</v>
      </c>
      <c r="H179" s="39">
        <f t="shared" si="23"/>
        <v>0</v>
      </c>
      <c r="I179" s="37">
        <f t="shared" si="24"/>
        <v>-5736.0686571074248</v>
      </c>
      <c r="J179" s="40">
        <f t="shared" si="30"/>
        <v>-91.411976040389945</v>
      </c>
      <c r="K179" s="37">
        <f t="shared" si="25"/>
        <v>-5827.4806331478148</v>
      </c>
      <c r="L179" s="37">
        <f t="shared" si="26"/>
        <v>-10542894.191763448</v>
      </c>
      <c r="M179" s="37">
        <f t="shared" si="27"/>
        <v>-10710909.403725684</v>
      </c>
      <c r="N179" s="41">
        <f>'jan-feb'!M179</f>
        <v>-10253458.991432125</v>
      </c>
      <c r="O179" s="41">
        <f t="shared" si="29"/>
        <v>-457450.41229355894</v>
      </c>
      <c r="Q179" s="4"/>
      <c r="R179" s="4"/>
      <c r="S179" s="4"/>
      <c r="T179" s="4"/>
    </row>
    <row r="180" spans="1:20" s="34" customFormat="1" x14ac:dyDescent="0.3">
      <c r="A180" s="33">
        <v>1101</v>
      </c>
      <c r="B180" s="34" t="s">
        <v>234</v>
      </c>
      <c r="C180" s="36">
        <v>119793</v>
      </c>
      <c r="D180" s="36">
        <v>14916</v>
      </c>
      <c r="E180" s="37">
        <f t="shared" si="21"/>
        <v>8031.1745776347543</v>
      </c>
      <c r="F180" s="38">
        <f t="shared" si="28"/>
        <v>1.0424270882092781</v>
      </c>
      <c r="G180" s="39">
        <f t="shared" si="22"/>
        <v>-196.12269639774459</v>
      </c>
      <c r="H180" s="39">
        <f t="shared" si="23"/>
        <v>0</v>
      </c>
      <c r="I180" s="37">
        <f t="shared" si="24"/>
        <v>-196.12269639774459</v>
      </c>
      <c r="J180" s="40">
        <f t="shared" si="30"/>
        <v>-91.411976040389945</v>
      </c>
      <c r="K180" s="37">
        <f t="shared" si="25"/>
        <v>-287.53467243813452</v>
      </c>
      <c r="L180" s="37">
        <f t="shared" si="26"/>
        <v>-2925366.1394687584</v>
      </c>
      <c r="M180" s="37">
        <f t="shared" si="27"/>
        <v>-4288867.1740872143</v>
      </c>
      <c r="N180" s="41">
        <f>'jan-feb'!M180</f>
        <v>-1548075.2536461176</v>
      </c>
      <c r="O180" s="41">
        <f t="shared" si="29"/>
        <v>-2740791.9204410966</v>
      </c>
      <c r="Q180" s="4"/>
      <c r="R180" s="4"/>
      <c r="S180" s="4"/>
      <c r="T180" s="4"/>
    </row>
    <row r="181" spans="1:20" s="34" customFormat="1" x14ac:dyDescent="0.3">
      <c r="A181" s="33">
        <v>1102</v>
      </c>
      <c r="B181" s="34" t="s">
        <v>235</v>
      </c>
      <c r="C181" s="36">
        <v>653219</v>
      </c>
      <c r="D181" s="36">
        <v>73624</v>
      </c>
      <c r="E181" s="37">
        <f t="shared" si="21"/>
        <v>8872.3649896772786</v>
      </c>
      <c r="F181" s="38">
        <f t="shared" si="28"/>
        <v>1.1516115746599884</v>
      </c>
      <c r="G181" s="39">
        <f t="shared" si="22"/>
        <v>-700.83694362325912</v>
      </c>
      <c r="H181" s="39">
        <f t="shared" si="23"/>
        <v>0</v>
      </c>
      <c r="I181" s="37">
        <f t="shared" si="24"/>
        <v>-700.83694362325912</v>
      </c>
      <c r="J181" s="40">
        <f t="shared" si="30"/>
        <v>-91.411976040389945</v>
      </c>
      <c r="K181" s="37">
        <f t="shared" si="25"/>
        <v>-792.24891966364908</v>
      </c>
      <c r="L181" s="37">
        <f t="shared" si="26"/>
        <v>-51598419.137318827</v>
      </c>
      <c r="M181" s="37">
        <f t="shared" si="27"/>
        <v>-58328534.461316496</v>
      </c>
      <c r="N181" s="41">
        <f>'jan-feb'!M181</f>
        <v>-22665670.72100037</v>
      </c>
      <c r="O181" s="41">
        <f t="shared" si="29"/>
        <v>-35662863.740316123</v>
      </c>
      <c r="Q181" s="4"/>
      <c r="R181" s="4"/>
      <c r="S181" s="4"/>
      <c r="T181" s="4"/>
    </row>
    <row r="182" spans="1:20" s="34" customFormat="1" x14ac:dyDescent="0.3">
      <c r="A182" s="33">
        <v>1103</v>
      </c>
      <c r="B182" s="34" t="s">
        <v>236</v>
      </c>
      <c r="C182" s="36">
        <v>1448816</v>
      </c>
      <c r="D182" s="36">
        <v>132102</v>
      </c>
      <c r="E182" s="37">
        <f t="shared" si="21"/>
        <v>10967.403975715735</v>
      </c>
      <c r="F182" s="38">
        <f t="shared" si="28"/>
        <v>1.4235425816116729</v>
      </c>
      <c r="G182" s="39">
        <f t="shared" si="22"/>
        <v>-1957.8603352463331</v>
      </c>
      <c r="H182" s="39">
        <f t="shared" si="23"/>
        <v>0</v>
      </c>
      <c r="I182" s="37">
        <f t="shared" si="24"/>
        <v>-1957.8603352463331</v>
      </c>
      <c r="J182" s="40">
        <f t="shared" si="30"/>
        <v>-91.411976040389945</v>
      </c>
      <c r="K182" s="37">
        <f t="shared" si="25"/>
        <v>-2049.2723112867229</v>
      </c>
      <c r="L182" s="37">
        <f t="shared" si="26"/>
        <v>-258637266.0067111</v>
      </c>
      <c r="M182" s="37">
        <f t="shared" si="27"/>
        <v>-270712970.86559868</v>
      </c>
      <c r="N182" s="41">
        <f>'jan-feb'!M182</f>
        <v>-103113847.48975328</v>
      </c>
      <c r="O182" s="41">
        <f t="shared" si="29"/>
        <v>-167599123.3758454</v>
      </c>
      <c r="Q182" s="4"/>
      <c r="R182" s="4"/>
      <c r="S182" s="4"/>
      <c r="T182" s="4"/>
    </row>
    <row r="183" spans="1:20" s="34" customFormat="1" x14ac:dyDescent="0.3">
      <c r="A183" s="33">
        <v>1106</v>
      </c>
      <c r="B183" s="34" t="s">
        <v>237</v>
      </c>
      <c r="C183" s="36">
        <v>280534</v>
      </c>
      <c r="D183" s="36">
        <v>36538</v>
      </c>
      <c r="E183" s="37">
        <f t="shared" si="21"/>
        <v>7677.869615195139</v>
      </c>
      <c r="F183" s="38">
        <f t="shared" si="28"/>
        <v>0.99656895629026288</v>
      </c>
      <c r="G183" s="39">
        <f t="shared" si="22"/>
        <v>15.860281066024617</v>
      </c>
      <c r="H183" s="39">
        <f t="shared" si="23"/>
        <v>0</v>
      </c>
      <c r="I183" s="37">
        <f t="shared" si="24"/>
        <v>15.860281066024617</v>
      </c>
      <c r="J183" s="40">
        <f t="shared" si="30"/>
        <v>-91.411976040389945</v>
      </c>
      <c r="K183" s="37">
        <f t="shared" si="25"/>
        <v>-75.551694974365333</v>
      </c>
      <c r="L183" s="37">
        <f t="shared" si="26"/>
        <v>579502.94959040743</v>
      </c>
      <c r="M183" s="37">
        <f t="shared" si="27"/>
        <v>-2760507.8309733607</v>
      </c>
      <c r="N183" s="41">
        <f>'jan-feb'!M183</f>
        <v>2876.4804423525256</v>
      </c>
      <c r="O183" s="41">
        <f t="shared" si="29"/>
        <v>-2763384.3114157133</v>
      </c>
      <c r="Q183" s="4"/>
      <c r="R183" s="4"/>
      <c r="S183" s="4"/>
      <c r="T183" s="4"/>
    </row>
    <row r="184" spans="1:20" s="34" customFormat="1" x14ac:dyDescent="0.3">
      <c r="A184" s="33">
        <v>1111</v>
      </c>
      <c r="B184" s="34" t="s">
        <v>238</v>
      </c>
      <c r="C184" s="36">
        <v>22610</v>
      </c>
      <c r="D184" s="36">
        <v>3309</v>
      </c>
      <c r="E184" s="37">
        <f t="shared" si="21"/>
        <v>6832.8800241764884</v>
      </c>
      <c r="F184" s="38">
        <f t="shared" si="28"/>
        <v>0.88689134557243743</v>
      </c>
      <c r="G184" s="39">
        <f t="shared" si="22"/>
        <v>522.85403567721494</v>
      </c>
      <c r="H184" s="39">
        <f t="shared" si="23"/>
        <v>35.347567884360885</v>
      </c>
      <c r="I184" s="37">
        <f t="shared" si="24"/>
        <v>558.20160356157578</v>
      </c>
      <c r="J184" s="40">
        <f t="shared" si="30"/>
        <v>-91.411976040389945</v>
      </c>
      <c r="K184" s="37">
        <f t="shared" si="25"/>
        <v>466.78962752118582</v>
      </c>
      <c r="L184" s="37">
        <f t="shared" si="26"/>
        <v>1847089.1061852542</v>
      </c>
      <c r="M184" s="37">
        <f t="shared" si="27"/>
        <v>1544606.8774676039</v>
      </c>
      <c r="N184" s="41">
        <f>'jan-feb'!M184</f>
        <v>515506.63620843389</v>
      </c>
      <c r="O184" s="41">
        <f t="shared" si="29"/>
        <v>1029100.24125917</v>
      </c>
      <c r="Q184" s="4"/>
      <c r="R184" s="4"/>
      <c r="S184" s="4"/>
      <c r="T184" s="4"/>
    </row>
    <row r="185" spans="1:20" s="34" customFormat="1" x14ac:dyDescent="0.3">
      <c r="A185" s="33">
        <v>1112</v>
      </c>
      <c r="B185" s="34" t="s">
        <v>239</v>
      </c>
      <c r="C185" s="36">
        <v>19404</v>
      </c>
      <c r="D185" s="36">
        <v>3247</v>
      </c>
      <c r="E185" s="37">
        <f t="shared" si="21"/>
        <v>5975.9778256852478</v>
      </c>
      <c r="F185" s="38">
        <f t="shared" si="28"/>
        <v>0.77566750713902799</v>
      </c>
      <c r="G185" s="39">
        <f t="shared" si="22"/>
        <v>1036.9953547719592</v>
      </c>
      <c r="H185" s="39">
        <f t="shared" si="23"/>
        <v>335.2633373562951</v>
      </c>
      <c r="I185" s="37">
        <f t="shared" si="24"/>
        <v>1372.2586921282543</v>
      </c>
      <c r="J185" s="40">
        <f t="shared" si="30"/>
        <v>-91.411976040389945</v>
      </c>
      <c r="K185" s="37">
        <f t="shared" si="25"/>
        <v>1280.8467160878645</v>
      </c>
      <c r="L185" s="37">
        <f t="shared" si="26"/>
        <v>4455723.9733404415</v>
      </c>
      <c r="M185" s="37">
        <f t="shared" si="27"/>
        <v>4158909.2871372961</v>
      </c>
      <c r="N185" s="41">
        <f>'jan-feb'!M185</f>
        <v>2047951.6199918755</v>
      </c>
      <c r="O185" s="41">
        <f t="shared" si="29"/>
        <v>2110957.6671454208</v>
      </c>
      <c r="Q185" s="4"/>
      <c r="R185" s="4"/>
      <c r="S185" s="4"/>
      <c r="T185" s="4"/>
    </row>
    <row r="186" spans="1:20" s="34" customFormat="1" x14ac:dyDescent="0.3">
      <c r="A186" s="33">
        <v>1114</v>
      </c>
      <c r="B186" s="34" t="s">
        <v>240</v>
      </c>
      <c r="C186" s="36">
        <v>18953</v>
      </c>
      <c r="D186" s="36">
        <v>2861</v>
      </c>
      <c r="E186" s="37">
        <f t="shared" si="21"/>
        <v>6624.6067808458583</v>
      </c>
      <c r="F186" s="38">
        <f t="shared" si="28"/>
        <v>0.85985798096327315</v>
      </c>
      <c r="G186" s="39">
        <f t="shared" si="22"/>
        <v>647.81798167559293</v>
      </c>
      <c r="H186" s="39">
        <f t="shared" si="23"/>
        <v>108.24320305008141</v>
      </c>
      <c r="I186" s="37">
        <f t="shared" si="24"/>
        <v>756.06118472567437</v>
      </c>
      <c r="J186" s="40">
        <f t="shared" si="30"/>
        <v>-91.411976040389945</v>
      </c>
      <c r="K186" s="37">
        <f t="shared" si="25"/>
        <v>664.64920868528441</v>
      </c>
      <c r="L186" s="37">
        <f t="shared" si="26"/>
        <v>2163091.0495001543</v>
      </c>
      <c r="M186" s="37">
        <f t="shared" si="27"/>
        <v>1901561.3860485987</v>
      </c>
      <c r="N186" s="41">
        <f>'jan-feb'!M186</f>
        <v>1428529.0683082095</v>
      </c>
      <c r="O186" s="41">
        <f t="shared" si="29"/>
        <v>473032.31774038915</v>
      </c>
      <c r="Q186" s="4"/>
      <c r="R186" s="4"/>
      <c r="S186" s="4"/>
      <c r="T186" s="4"/>
    </row>
    <row r="187" spans="1:20" s="34" customFormat="1" x14ac:dyDescent="0.3">
      <c r="A187" s="33">
        <v>1119</v>
      </c>
      <c r="B187" s="34" t="s">
        <v>241</v>
      </c>
      <c r="C187" s="36">
        <v>126404</v>
      </c>
      <c r="D187" s="36">
        <v>18528</v>
      </c>
      <c r="E187" s="37">
        <f t="shared" si="21"/>
        <v>6822.322970639033</v>
      </c>
      <c r="F187" s="38">
        <f t="shared" si="28"/>
        <v>0.8855210654879071</v>
      </c>
      <c r="G187" s="39">
        <f t="shared" si="22"/>
        <v>529.18826779968822</v>
      </c>
      <c r="H187" s="39">
        <f t="shared" si="23"/>
        <v>39.042536622470287</v>
      </c>
      <c r="I187" s="37">
        <f t="shared" si="24"/>
        <v>568.23080442215849</v>
      </c>
      <c r="J187" s="40">
        <f t="shared" si="30"/>
        <v>-91.411976040389945</v>
      </c>
      <c r="K187" s="37">
        <f t="shared" si="25"/>
        <v>476.81882838176853</v>
      </c>
      <c r="L187" s="37">
        <f t="shared" si="26"/>
        <v>10528180.344333753</v>
      </c>
      <c r="M187" s="37">
        <f t="shared" si="27"/>
        <v>8834499.2522574067</v>
      </c>
      <c r="N187" s="41">
        <f>'jan-feb'!M187</f>
        <v>5302082.4808159731</v>
      </c>
      <c r="O187" s="41">
        <f t="shared" si="29"/>
        <v>3532416.7714414336</v>
      </c>
      <c r="Q187" s="4"/>
      <c r="R187" s="4"/>
      <c r="S187" s="4"/>
      <c r="T187" s="4"/>
    </row>
    <row r="188" spans="1:20" s="34" customFormat="1" x14ac:dyDescent="0.3">
      <c r="A188" s="33">
        <v>1120</v>
      </c>
      <c r="B188" s="34" t="s">
        <v>242</v>
      </c>
      <c r="C188" s="36">
        <v>144627</v>
      </c>
      <c r="D188" s="36">
        <v>18741</v>
      </c>
      <c r="E188" s="37">
        <f t="shared" si="21"/>
        <v>7717.1442292300308</v>
      </c>
      <c r="F188" s="38">
        <f t="shared" si="28"/>
        <v>1.0016667064578346</v>
      </c>
      <c r="G188" s="39">
        <f t="shared" si="22"/>
        <v>-7.7044873549104516</v>
      </c>
      <c r="H188" s="39">
        <f t="shared" si="23"/>
        <v>0</v>
      </c>
      <c r="I188" s="37">
        <f t="shared" si="24"/>
        <v>-7.7044873549104516</v>
      </c>
      <c r="J188" s="40">
        <f t="shared" si="30"/>
        <v>-91.411976040389945</v>
      </c>
      <c r="K188" s="37">
        <f t="shared" si="25"/>
        <v>-99.1164633953004</v>
      </c>
      <c r="L188" s="37">
        <f t="shared" si="26"/>
        <v>-144389.79751837678</v>
      </c>
      <c r="M188" s="37">
        <f t="shared" si="27"/>
        <v>-1857541.6404913247</v>
      </c>
      <c r="N188" s="41">
        <f>'jan-feb'!M188</f>
        <v>-548942.74125649419</v>
      </c>
      <c r="O188" s="41">
        <f t="shared" si="29"/>
        <v>-1308598.8992348304</v>
      </c>
      <c r="Q188" s="4"/>
      <c r="R188" s="4"/>
      <c r="S188" s="4"/>
      <c r="T188" s="4"/>
    </row>
    <row r="189" spans="1:20" s="34" customFormat="1" x14ac:dyDescent="0.3">
      <c r="A189" s="33">
        <v>1121</v>
      </c>
      <c r="B189" s="34" t="s">
        <v>243</v>
      </c>
      <c r="C189" s="36">
        <v>145796</v>
      </c>
      <c r="D189" s="36">
        <v>18306</v>
      </c>
      <c r="E189" s="37">
        <f t="shared" si="21"/>
        <v>7964.3832623183653</v>
      </c>
      <c r="F189" s="38">
        <f t="shared" si="28"/>
        <v>1.0337577365883057</v>
      </c>
      <c r="G189" s="39">
        <f t="shared" si="22"/>
        <v>-156.04790720791115</v>
      </c>
      <c r="H189" s="39">
        <f t="shared" si="23"/>
        <v>0</v>
      </c>
      <c r="I189" s="37">
        <f t="shared" si="24"/>
        <v>-156.04790720791115</v>
      </c>
      <c r="J189" s="40">
        <f t="shared" si="30"/>
        <v>-91.411976040389945</v>
      </c>
      <c r="K189" s="37">
        <f t="shared" si="25"/>
        <v>-247.45988324830108</v>
      </c>
      <c r="L189" s="37">
        <f t="shared" si="26"/>
        <v>-2856612.9893480213</v>
      </c>
      <c r="M189" s="37">
        <f t="shared" si="27"/>
        <v>-4530000.6227433998</v>
      </c>
      <c r="N189" s="41">
        <f>'jan-feb'!M189</f>
        <v>-940237.81129296252</v>
      </c>
      <c r="O189" s="41">
        <f t="shared" si="29"/>
        <v>-3589762.8114504372</v>
      </c>
      <c r="Q189" s="4"/>
      <c r="R189" s="4"/>
      <c r="S189" s="4"/>
      <c r="T189" s="4"/>
    </row>
    <row r="190" spans="1:20" s="34" customFormat="1" x14ac:dyDescent="0.3">
      <c r="A190" s="33">
        <v>1122</v>
      </c>
      <c r="B190" s="34" t="s">
        <v>244</v>
      </c>
      <c r="C190" s="36">
        <v>86168</v>
      </c>
      <c r="D190" s="36">
        <v>11600</v>
      </c>
      <c r="E190" s="37">
        <f t="shared" si="21"/>
        <v>7428.2758620689656</v>
      </c>
      <c r="F190" s="38">
        <f t="shared" si="28"/>
        <v>0.96417228917869213</v>
      </c>
      <c r="G190" s="39">
        <f t="shared" si="22"/>
        <v>165.61653294172865</v>
      </c>
      <c r="H190" s="39">
        <f t="shared" si="23"/>
        <v>0</v>
      </c>
      <c r="I190" s="37">
        <f t="shared" si="24"/>
        <v>165.61653294172865</v>
      </c>
      <c r="J190" s="40">
        <f t="shared" si="30"/>
        <v>-91.411976040389945</v>
      </c>
      <c r="K190" s="37">
        <f t="shared" si="25"/>
        <v>74.204556901338705</v>
      </c>
      <c r="L190" s="37">
        <f t="shared" si="26"/>
        <v>1921151.7821240523</v>
      </c>
      <c r="M190" s="37">
        <f t="shared" si="27"/>
        <v>860772.86005552893</v>
      </c>
      <c r="N190" s="41">
        <f>'jan-feb'!M190</f>
        <v>-90064.799027551722</v>
      </c>
      <c r="O190" s="41">
        <f t="shared" si="29"/>
        <v>950837.65908308071</v>
      </c>
      <c r="Q190" s="4"/>
      <c r="R190" s="4"/>
      <c r="S190" s="4"/>
      <c r="T190" s="4"/>
    </row>
    <row r="191" spans="1:20" s="34" customFormat="1" x14ac:dyDescent="0.3">
      <c r="A191" s="33">
        <v>1124</v>
      </c>
      <c r="B191" s="34" t="s">
        <v>245</v>
      </c>
      <c r="C191" s="36">
        <v>280689</v>
      </c>
      <c r="D191" s="36">
        <v>25708</v>
      </c>
      <c r="E191" s="37">
        <f t="shared" si="21"/>
        <v>10918.352263886727</v>
      </c>
      <c r="F191" s="38">
        <f t="shared" si="28"/>
        <v>1.4171757877337277</v>
      </c>
      <c r="G191" s="39">
        <f t="shared" si="22"/>
        <v>-1928.4293081489282</v>
      </c>
      <c r="H191" s="39">
        <f t="shared" si="23"/>
        <v>0</v>
      </c>
      <c r="I191" s="37">
        <f t="shared" si="24"/>
        <v>-1928.4293081489282</v>
      </c>
      <c r="J191" s="40">
        <f t="shared" si="30"/>
        <v>-91.411976040389945</v>
      </c>
      <c r="K191" s="37">
        <f t="shared" si="25"/>
        <v>-2019.841284189318</v>
      </c>
      <c r="L191" s="37">
        <f t="shared" si="26"/>
        <v>-49576060.653892644</v>
      </c>
      <c r="M191" s="37">
        <f t="shared" si="27"/>
        <v>-51926079.733938985</v>
      </c>
      <c r="N191" s="41">
        <f>'jan-feb'!M191</f>
        <v>-16716338.711500021</v>
      </c>
      <c r="O191" s="41">
        <f t="shared" si="29"/>
        <v>-35209741.022438966</v>
      </c>
      <c r="Q191" s="4"/>
      <c r="R191" s="4"/>
      <c r="S191" s="4"/>
      <c r="T191" s="4"/>
    </row>
    <row r="192" spans="1:20" s="34" customFormat="1" x14ac:dyDescent="0.3">
      <c r="A192" s="33">
        <v>1127</v>
      </c>
      <c r="B192" s="34" t="s">
        <v>246</v>
      </c>
      <c r="C192" s="36">
        <v>98929</v>
      </c>
      <c r="D192" s="36">
        <v>10556</v>
      </c>
      <c r="E192" s="37">
        <f t="shared" si="21"/>
        <v>9371.8264494126561</v>
      </c>
      <c r="F192" s="38">
        <f t="shared" si="28"/>
        <v>1.2164404673844251</v>
      </c>
      <c r="G192" s="39">
        <f t="shared" si="22"/>
        <v>-1000.5138194644856</v>
      </c>
      <c r="H192" s="39">
        <f t="shared" si="23"/>
        <v>0</v>
      </c>
      <c r="I192" s="37">
        <f t="shared" si="24"/>
        <v>-1000.5138194644856</v>
      </c>
      <c r="J192" s="40">
        <f t="shared" si="30"/>
        <v>-91.411976040389945</v>
      </c>
      <c r="K192" s="37">
        <f t="shared" si="25"/>
        <v>-1091.9257955048754</v>
      </c>
      <c r="L192" s="37">
        <f t="shared" si="26"/>
        <v>-10561423.878267109</v>
      </c>
      <c r="M192" s="37">
        <f t="shared" si="27"/>
        <v>-11526368.697349465</v>
      </c>
      <c r="N192" s="41">
        <f>'jan-feb'!M192</f>
        <v>-4371772.9671150697</v>
      </c>
      <c r="O192" s="41">
        <f t="shared" si="29"/>
        <v>-7154595.7302343948</v>
      </c>
      <c r="Q192" s="4"/>
      <c r="R192" s="4"/>
      <c r="S192" s="4"/>
      <c r="T192" s="4"/>
    </row>
    <row r="193" spans="1:20" s="34" customFormat="1" x14ac:dyDescent="0.3">
      <c r="A193" s="33">
        <v>1129</v>
      </c>
      <c r="B193" s="34" t="s">
        <v>247</v>
      </c>
      <c r="C193" s="36">
        <v>17066</v>
      </c>
      <c r="D193" s="36">
        <v>1208</v>
      </c>
      <c r="E193" s="37">
        <f t="shared" si="21"/>
        <v>14127.48344370861</v>
      </c>
      <c r="F193" s="38">
        <f t="shared" si="28"/>
        <v>1.8337132741406719</v>
      </c>
      <c r="G193" s="39">
        <f t="shared" si="22"/>
        <v>-3853.9080160420581</v>
      </c>
      <c r="H193" s="39">
        <f t="shared" si="23"/>
        <v>0</v>
      </c>
      <c r="I193" s="37">
        <f t="shared" si="24"/>
        <v>-3853.9080160420581</v>
      </c>
      <c r="J193" s="40">
        <f t="shared" si="30"/>
        <v>-91.411976040389945</v>
      </c>
      <c r="K193" s="37">
        <f t="shared" si="25"/>
        <v>-3945.3199920824482</v>
      </c>
      <c r="L193" s="37">
        <f t="shared" si="26"/>
        <v>-4655520.8833788065</v>
      </c>
      <c r="M193" s="37">
        <f t="shared" si="27"/>
        <v>-4765946.5504355971</v>
      </c>
      <c r="N193" s="41">
        <f>'jan-feb'!M193</f>
        <v>-4977920.8170021791</v>
      </c>
      <c r="O193" s="41">
        <f t="shared" si="29"/>
        <v>211974.26656658202</v>
      </c>
      <c r="Q193" s="4"/>
      <c r="R193" s="4"/>
      <c r="S193" s="4"/>
      <c r="T193" s="4"/>
    </row>
    <row r="194" spans="1:20" s="34" customFormat="1" x14ac:dyDescent="0.3">
      <c r="A194" s="33">
        <v>1130</v>
      </c>
      <c r="B194" s="34" t="s">
        <v>248</v>
      </c>
      <c r="C194" s="36">
        <v>87207</v>
      </c>
      <c r="D194" s="36">
        <v>12395</v>
      </c>
      <c r="E194" s="37">
        <f t="shared" si="21"/>
        <v>7035.6595401371524</v>
      </c>
      <c r="F194" s="38">
        <f t="shared" si="28"/>
        <v>0.91321163762038038</v>
      </c>
      <c r="G194" s="39">
        <f t="shared" si="22"/>
        <v>401.18632610081659</v>
      </c>
      <c r="H194" s="39">
        <f t="shared" si="23"/>
        <v>0</v>
      </c>
      <c r="I194" s="37">
        <f t="shared" si="24"/>
        <v>401.18632610081659</v>
      </c>
      <c r="J194" s="40">
        <f t="shared" si="30"/>
        <v>-91.411976040389945</v>
      </c>
      <c r="K194" s="37">
        <f t="shared" si="25"/>
        <v>309.77435006042663</v>
      </c>
      <c r="L194" s="37">
        <f t="shared" si="26"/>
        <v>4972704.5120196212</v>
      </c>
      <c r="M194" s="37">
        <f t="shared" si="27"/>
        <v>3839653.0689989883</v>
      </c>
      <c r="N194" s="41">
        <f>'jan-feb'!M194</f>
        <v>1417122.7427632324</v>
      </c>
      <c r="O194" s="41">
        <f t="shared" si="29"/>
        <v>2422530.3262357558</v>
      </c>
      <c r="Q194" s="4"/>
      <c r="R194" s="4"/>
      <c r="S194" s="4"/>
      <c r="T194" s="4"/>
    </row>
    <row r="195" spans="1:20" s="34" customFormat="1" x14ac:dyDescent="0.3">
      <c r="A195" s="33">
        <v>1133</v>
      </c>
      <c r="B195" s="34" t="s">
        <v>249</v>
      </c>
      <c r="C195" s="36">
        <v>29909</v>
      </c>
      <c r="D195" s="36">
        <v>2785</v>
      </c>
      <c r="E195" s="37">
        <f t="shared" si="21"/>
        <v>10739.317773788151</v>
      </c>
      <c r="F195" s="38">
        <f t="shared" si="28"/>
        <v>1.393937542767391</v>
      </c>
      <c r="G195" s="39">
        <f t="shared" si="22"/>
        <v>-1821.0086140897822</v>
      </c>
      <c r="H195" s="39">
        <f t="shared" si="23"/>
        <v>0</v>
      </c>
      <c r="I195" s="37">
        <f t="shared" si="24"/>
        <v>-1821.0086140897822</v>
      </c>
      <c r="J195" s="40">
        <f t="shared" si="30"/>
        <v>-91.411976040389945</v>
      </c>
      <c r="K195" s="37">
        <f t="shared" si="25"/>
        <v>-1912.4205901301721</v>
      </c>
      <c r="L195" s="37">
        <f t="shared" si="26"/>
        <v>-5071508.990240043</v>
      </c>
      <c r="M195" s="37">
        <f t="shared" si="27"/>
        <v>-5326091.3435125295</v>
      </c>
      <c r="N195" s="41">
        <f>'jan-feb'!M195</f>
        <v>-5476156.8504561838</v>
      </c>
      <c r="O195" s="41">
        <f t="shared" si="29"/>
        <v>150065.50694365427</v>
      </c>
      <c r="Q195" s="4"/>
      <c r="R195" s="4"/>
      <c r="S195" s="4"/>
      <c r="T195" s="4"/>
    </row>
    <row r="196" spans="1:20" s="34" customFormat="1" x14ac:dyDescent="0.3">
      <c r="A196" s="33">
        <v>1134</v>
      </c>
      <c r="B196" s="34" t="s">
        <v>250</v>
      </c>
      <c r="C196" s="36">
        <v>47647</v>
      </c>
      <c r="D196" s="36">
        <v>3892</v>
      </c>
      <c r="E196" s="37">
        <f t="shared" si="21"/>
        <v>12242.291880781089</v>
      </c>
      <c r="F196" s="38">
        <f t="shared" si="28"/>
        <v>1.5890199565365619</v>
      </c>
      <c r="G196" s="39">
        <f t="shared" si="22"/>
        <v>-2722.7930782855456</v>
      </c>
      <c r="H196" s="39">
        <f t="shared" si="23"/>
        <v>0</v>
      </c>
      <c r="I196" s="37">
        <f t="shared" si="24"/>
        <v>-2722.7930782855456</v>
      </c>
      <c r="J196" s="40">
        <f t="shared" si="30"/>
        <v>-91.411976040389945</v>
      </c>
      <c r="K196" s="37">
        <f t="shared" si="25"/>
        <v>-2814.2050543259356</v>
      </c>
      <c r="L196" s="37">
        <f t="shared" si="26"/>
        <v>-10597110.660687344</v>
      </c>
      <c r="M196" s="37">
        <f t="shared" si="27"/>
        <v>-10952886.071436541</v>
      </c>
      <c r="N196" s="41">
        <f>'jan-feb'!M196</f>
        <v>-11846702.499811659</v>
      </c>
      <c r="O196" s="41">
        <f t="shared" si="29"/>
        <v>893816.42837511748</v>
      </c>
      <c r="Q196" s="4"/>
      <c r="R196" s="4"/>
      <c r="S196" s="4"/>
      <c r="T196" s="4"/>
    </row>
    <row r="197" spans="1:20" s="34" customFormat="1" x14ac:dyDescent="0.3">
      <c r="A197" s="33">
        <v>1135</v>
      </c>
      <c r="B197" s="34" t="s">
        <v>251</v>
      </c>
      <c r="C197" s="36">
        <v>42919</v>
      </c>
      <c r="D197" s="36">
        <v>4756</v>
      </c>
      <c r="E197" s="37">
        <f t="shared" si="21"/>
        <v>9024.1799831791413</v>
      </c>
      <c r="F197" s="38">
        <f t="shared" si="28"/>
        <v>1.171316794624123</v>
      </c>
      <c r="G197" s="39">
        <f t="shared" si="22"/>
        <v>-791.9259397243768</v>
      </c>
      <c r="H197" s="39">
        <f t="shared" si="23"/>
        <v>0</v>
      </c>
      <c r="I197" s="37">
        <f t="shared" si="24"/>
        <v>-791.9259397243768</v>
      </c>
      <c r="J197" s="40">
        <f t="shared" si="30"/>
        <v>-91.411976040389945</v>
      </c>
      <c r="K197" s="37">
        <f t="shared" si="25"/>
        <v>-883.33791576476676</v>
      </c>
      <c r="L197" s="37">
        <f t="shared" si="26"/>
        <v>-3766399.7693291362</v>
      </c>
      <c r="M197" s="37">
        <f t="shared" si="27"/>
        <v>-4201155.1273772307</v>
      </c>
      <c r="N197" s="41">
        <f>'jan-feb'!M197</f>
        <v>-4904240.5676012961</v>
      </c>
      <c r="O197" s="41">
        <f t="shared" si="29"/>
        <v>703085.44022406545</v>
      </c>
      <c r="Q197" s="4"/>
      <c r="R197" s="4"/>
      <c r="S197" s="4"/>
      <c r="T197" s="4"/>
    </row>
    <row r="198" spans="1:20" s="34" customFormat="1" x14ac:dyDescent="0.3">
      <c r="A198" s="33">
        <v>1141</v>
      </c>
      <c r="B198" s="34" t="s">
        <v>252</v>
      </c>
      <c r="C198" s="36">
        <v>21885</v>
      </c>
      <c r="D198" s="36">
        <v>3147</v>
      </c>
      <c r="E198" s="37">
        <f t="shared" si="21"/>
        <v>6954.2421353670161</v>
      </c>
      <c r="F198" s="38">
        <f t="shared" si="28"/>
        <v>0.90264385486784993</v>
      </c>
      <c r="G198" s="39">
        <f t="shared" si="22"/>
        <v>450.03676896289835</v>
      </c>
      <c r="H198" s="39">
        <f t="shared" si="23"/>
        <v>0</v>
      </c>
      <c r="I198" s="37">
        <f t="shared" si="24"/>
        <v>450.03676896289835</v>
      </c>
      <c r="J198" s="40">
        <f t="shared" si="30"/>
        <v>-91.411976040389945</v>
      </c>
      <c r="K198" s="37">
        <f t="shared" si="25"/>
        <v>358.62479292250839</v>
      </c>
      <c r="L198" s="37">
        <f t="shared" si="26"/>
        <v>1416265.7119262412</v>
      </c>
      <c r="M198" s="37">
        <f t="shared" si="27"/>
        <v>1128592.2233271338</v>
      </c>
      <c r="N198" s="41">
        <f>'jan-feb'!M198</f>
        <v>966786.71022926865</v>
      </c>
      <c r="O198" s="41">
        <f t="shared" si="29"/>
        <v>161805.51309786516</v>
      </c>
      <c r="Q198" s="4"/>
      <c r="R198" s="4"/>
      <c r="S198" s="4"/>
      <c r="T198" s="4"/>
    </row>
    <row r="199" spans="1:20" s="34" customFormat="1" x14ac:dyDescent="0.3">
      <c r="A199" s="33">
        <v>1142</v>
      </c>
      <c r="B199" s="34" t="s">
        <v>253</v>
      </c>
      <c r="C199" s="36">
        <v>39119</v>
      </c>
      <c r="D199" s="36">
        <v>4794</v>
      </c>
      <c r="E199" s="37">
        <f t="shared" si="21"/>
        <v>8159.9916562369626</v>
      </c>
      <c r="F199" s="38">
        <f t="shared" si="28"/>
        <v>1.0591472342926265</v>
      </c>
      <c r="G199" s="39">
        <f t="shared" si="22"/>
        <v>-273.41294355906956</v>
      </c>
      <c r="H199" s="39">
        <f t="shared" si="23"/>
        <v>0</v>
      </c>
      <c r="I199" s="37">
        <f t="shared" si="24"/>
        <v>-273.41294355906956</v>
      </c>
      <c r="J199" s="40">
        <f t="shared" si="30"/>
        <v>-91.411976040389945</v>
      </c>
      <c r="K199" s="37">
        <f t="shared" si="25"/>
        <v>-364.82491959945952</v>
      </c>
      <c r="L199" s="37">
        <f t="shared" si="26"/>
        <v>-1310741.6514221795</v>
      </c>
      <c r="M199" s="37">
        <f t="shared" si="27"/>
        <v>-1748970.664559809</v>
      </c>
      <c r="N199" s="41">
        <f>'jan-feb'!M199</f>
        <v>-574761.91780500731</v>
      </c>
      <c r="O199" s="41">
        <f t="shared" si="29"/>
        <v>-1174208.7467548018</v>
      </c>
      <c r="Q199" s="4"/>
      <c r="R199" s="4"/>
      <c r="S199" s="4"/>
      <c r="T199" s="4"/>
    </row>
    <row r="200" spans="1:20" s="34" customFormat="1" x14ac:dyDescent="0.3">
      <c r="A200" s="33">
        <v>1144</v>
      </c>
      <c r="B200" s="34" t="s">
        <v>254</v>
      </c>
      <c r="C200" s="36">
        <v>3697</v>
      </c>
      <c r="D200" s="36">
        <v>534</v>
      </c>
      <c r="E200" s="37">
        <f t="shared" ref="E200:E263" si="31">(C200*1000)/D200</f>
        <v>6923.2209737827716</v>
      </c>
      <c r="F200" s="38">
        <f t="shared" si="28"/>
        <v>0.89861738292024884</v>
      </c>
      <c r="G200" s="39">
        <f t="shared" ref="G200:G263" si="32">(E$437-E200)*0.6</f>
        <v>468.64946591344506</v>
      </c>
      <c r="H200" s="39">
        <f t="shared" ref="H200:H263" si="33">IF(E200&gt;=E$437*0.9,0,IF(E200&lt;0.9*E$437,(E$437*0.9-E200)*0.35))</f>
        <v>3.7282355221617762</v>
      </c>
      <c r="I200" s="37">
        <f t="shared" ref="I200:I263" si="34">G200+H200</f>
        <v>472.37770143560681</v>
      </c>
      <c r="J200" s="40">
        <f t="shared" si="30"/>
        <v>-91.411976040389945</v>
      </c>
      <c r="K200" s="37">
        <f t="shared" ref="K200:K263" si="35">I200+J200</f>
        <v>380.96572539521685</v>
      </c>
      <c r="L200" s="37">
        <f t="shared" ref="L200:L263" si="36">(I200*D200)</f>
        <v>252249.69256661405</v>
      </c>
      <c r="M200" s="37">
        <f t="shared" ref="M200:M263" si="37">(K200*D200)</f>
        <v>203435.69736104581</v>
      </c>
      <c r="N200" s="41">
        <f>'jan-feb'!M200</f>
        <v>110014.61813232573</v>
      </c>
      <c r="O200" s="41">
        <f t="shared" si="29"/>
        <v>93421.079228720075</v>
      </c>
      <c r="Q200" s="4"/>
      <c r="R200" s="4"/>
      <c r="S200" s="4"/>
      <c r="T200" s="4"/>
    </row>
    <row r="201" spans="1:20" s="34" customFormat="1" x14ac:dyDescent="0.3">
      <c r="A201" s="33">
        <v>1145</v>
      </c>
      <c r="B201" s="34" t="s">
        <v>255</v>
      </c>
      <c r="C201" s="36">
        <v>6023</v>
      </c>
      <c r="D201" s="36">
        <v>865</v>
      </c>
      <c r="E201" s="37">
        <f t="shared" si="31"/>
        <v>6963.0057803468208</v>
      </c>
      <c r="F201" s="38">
        <f t="shared" ref="F201:F264" si="38">IF(ISNUMBER(C201),E201/E$437,"")</f>
        <v>0.90378135484747169</v>
      </c>
      <c r="G201" s="39">
        <f t="shared" si="32"/>
        <v>444.77858197501553</v>
      </c>
      <c r="H201" s="39">
        <f t="shared" si="33"/>
        <v>0</v>
      </c>
      <c r="I201" s="37">
        <f t="shared" si="34"/>
        <v>444.77858197501553</v>
      </c>
      <c r="J201" s="40">
        <f t="shared" si="30"/>
        <v>-91.411976040389945</v>
      </c>
      <c r="K201" s="37">
        <f t="shared" si="35"/>
        <v>353.36660593462557</v>
      </c>
      <c r="L201" s="37">
        <f t="shared" si="36"/>
        <v>384733.47340838844</v>
      </c>
      <c r="M201" s="37">
        <f t="shared" si="37"/>
        <v>305662.11413345113</v>
      </c>
      <c r="N201" s="41">
        <f>'jan-feb'!M201</f>
        <v>154841.46944655766</v>
      </c>
      <c r="O201" s="41">
        <f t="shared" ref="O201:O264" si="39">M201-N201</f>
        <v>150820.64468689347</v>
      </c>
      <c r="Q201" s="4"/>
      <c r="R201" s="4"/>
      <c r="S201" s="4"/>
      <c r="T201" s="4"/>
    </row>
    <row r="202" spans="1:20" s="34" customFormat="1" x14ac:dyDescent="0.3">
      <c r="A202" s="33">
        <v>1146</v>
      </c>
      <c r="B202" s="34" t="s">
        <v>256</v>
      </c>
      <c r="C202" s="36">
        <v>75054</v>
      </c>
      <c r="D202" s="36">
        <v>10857</v>
      </c>
      <c r="E202" s="37">
        <f t="shared" si="31"/>
        <v>6912.9593810444876</v>
      </c>
      <c r="F202" s="38">
        <f t="shared" si="38"/>
        <v>0.89728545293477102</v>
      </c>
      <c r="G202" s="39">
        <f t="shared" si="32"/>
        <v>474.80642155641544</v>
      </c>
      <c r="H202" s="39">
        <f t="shared" si="33"/>
        <v>7.3197929805611688</v>
      </c>
      <c r="I202" s="37">
        <f t="shared" si="34"/>
        <v>482.12621453697659</v>
      </c>
      <c r="J202" s="40">
        <f t="shared" ref="J202:J265" si="40">I$439</f>
        <v>-91.411976040389945</v>
      </c>
      <c r="K202" s="37">
        <f t="shared" si="35"/>
        <v>390.71423849658663</v>
      </c>
      <c r="L202" s="37">
        <f t="shared" si="36"/>
        <v>5234444.3112279549</v>
      </c>
      <c r="M202" s="37">
        <f t="shared" si="37"/>
        <v>4241984.4873574413</v>
      </c>
      <c r="N202" s="41">
        <f>'jan-feb'!M202</f>
        <v>1710192.1273239553</v>
      </c>
      <c r="O202" s="41">
        <f t="shared" si="39"/>
        <v>2531792.360033486</v>
      </c>
      <c r="Q202" s="4"/>
      <c r="R202" s="4"/>
      <c r="S202" s="4"/>
      <c r="T202" s="4"/>
    </row>
    <row r="203" spans="1:20" s="34" customFormat="1" x14ac:dyDescent="0.3">
      <c r="A203" s="33">
        <v>1149</v>
      </c>
      <c r="B203" s="34" t="s">
        <v>257</v>
      </c>
      <c r="C203" s="36">
        <v>287490</v>
      </c>
      <c r="D203" s="36">
        <v>42062</v>
      </c>
      <c r="E203" s="37">
        <f t="shared" si="31"/>
        <v>6834.9103704055915</v>
      </c>
      <c r="F203" s="38">
        <f t="shared" si="38"/>
        <v>0.88715487961558404</v>
      </c>
      <c r="G203" s="39">
        <f t="shared" si="32"/>
        <v>521.63582793975309</v>
      </c>
      <c r="H203" s="39">
        <f t="shared" si="33"/>
        <v>34.636946704174804</v>
      </c>
      <c r="I203" s="37">
        <f t="shared" si="34"/>
        <v>556.27277464392785</v>
      </c>
      <c r="J203" s="40">
        <f t="shared" si="40"/>
        <v>-91.411976040389945</v>
      </c>
      <c r="K203" s="37">
        <f t="shared" si="35"/>
        <v>464.86079860353789</v>
      </c>
      <c r="L203" s="37">
        <f t="shared" si="36"/>
        <v>23397945.447072893</v>
      </c>
      <c r="M203" s="37">
        <f t="shared" si="37"/>
        <v>19552974.91086201</v>
      </c>
      <c r="N203" s="41">
        <f>'jan-feb'!M203</f>
        <v>8336876.3443481019</v>
      </c>
      <c r="O203" s="41">
        <f t="shared" si="39"/>
        <v>11216098.566513907</v>
      </c>
      <c r="Q203" s="4"/>
      <c r="R203" s="4"/>
      <c r="S203" s="4"/>
      <c r="T203" s="4"/>
    </row>
    <row r="204" spans="1:20" s="34" customFormat="1" x14ac:dyDescent="0.3">
      <c r="A204" s="33">
        <v>1151</v>
      </c>
      <c r="B204" s="34" t="s">
        <v>258</v>
      </c>
      <c r="C204" s="36">
        <v>1674</v>
      </c>
      <c r="D204" s="36">
        <v>206</v>
      </c>
      <c r="E204" s="37">
        <f t="shared" si="31"/>
        <v>8126.2135922330099</v>
      </c>
      <c r="F204" s="38">
        <f t="shared" si="38"/>
        <v>1.0547629230608617</v>
      </c>
      <c r="G204" s="39">
        <f t="shared" si="32"/>
        <v>-253.1461051566979</v>
      </c>
      <c r="H204" s="39">
        <f t="shared" si="33"/>
        <v>0</v>
      </c>
      <c r="I204" s="37">
        <f t="shared" si="34"/>
        <v>-253.1461051566979</v>
      </c>
      <c r="J204" s="40">
        <f t="shared" si="40"/>
        <v>-91.411976040389945</v>
      </c>
      <c r="K204" s="37">
        <f t="shared" si="35"/>
        <v>-344.55808119708786</v>
      </c>
      <c r="L204" s="37">
        <f t="shared" si="36"/>
        <v>-52148.097662279768</v>
      </c>
      <c r="M204" s="37">
        <f t="shared" si="37"/>
        <v>-70978.964726600097</v>
      </c>
      <c r="N204" s="41">
        <f>'jan-feb'!M204</f>
        <v>-71931.530051696172</v>
      </c>
      <c r="O204" s="41">
        <f t="shared" si="39"/>
        <v>952.56532509607496</v>
      </c>
      <c r="Q204" s="4"/>
      <c r="R204" s="4"/>
      <c r="S204" s="4"/>
      <c r="T204" s="4"/>
    </row>
    <row r="205" spans="1:20" s="34" customFormat="1" x14ac:dyDescent="0.3">
      <c r="A205" s="33">
        <v>1160</v>
      </c>
      <c r="B205" s="34" t="s">
        <v>259</v>
      </c>
      <c r="C205" s="36">
        <v>53462</v>
      </c>
      <c r="D205" s="36">
        <v>8765</v>
      </c>
      <c r="E205" s="37">
        <f t="shared" si="31"/>
        <v>6099.4865944095836</v>
      </c>
      <c r="F205" s="38">
        <f t="shared" si="38"/>
        <v>0.79169864740438389</v>
      </c>
      <c r="G205" s="39">
        <f t="shared" si="32"/>
        <v>962.89009353735776</v>
      </c>
      <c r="H205" s="39">
        <f t="shared" si="33"/>
        <v>292.03526830277752</v>
      </c>
      <c r="I205" s="37">
        <f t="shared" si="34"/>
        <v>1254.9253618401353</v>
      </c>
      <c r="J205" s="40">
        <f t="shared" si="40"/>
        <v>-91.411976040389945</v>
      </c>
      <c r="K205" s="37">
        <f t="shared" si="35"/>
        <v>1163.5133857997455</v>
      </c>
      <c r="L205" s="37">
        <f t="shared" si="36"/>
        <v>10999420.796528786</v>
      </c>
      <c r="M205" s="37">
        <f t="shared" si="37"/>
        <v>10198194.826534769</v>
      </c>
      <c r="N205" s="41">
        <f>'jan-feb'!M205</f>
        <v>358156.9859072002</v>
      </c>
      <c r="O205" s="41">
        <f t="shared" si="39"/>
        <v>9840037.8406275678</v>
      </c>
      <c r="Q205" s="4"/>
      <c r="R205" s="4"/>
      <c r="S205" s="4"/>
      <c r="T205" s="4"/>
    </row>
    <row r="206" spans="1:20" s="34" customFormat="1" x14ac:dyDescent="0.3">
      <c r="A206" s="33">
        <v>1201</v>
      </c>
      <c r="B206" s="34" t="s">
        <v>260</v>
      </c>
      <c r="C206" s="36">
        <v>2299887</v>
      </c>
      <c r="D206" s="36">
        <v>275112</v>
      </c>
      <c r="E206" s="37">
        <f t="shared" si="31"/>
        <v>8359.8207275582317</v>
      </c>
      <c r="F206" s="38">
        <f t="shared" si="38"/>
        <v>1.0850845657431329</v>
      </c>
      <c r="G206" s="39">
        <f t="shared" si="32"/>
        <v>-393.31038635183103</v>
      </c>
      <c r="H206" s="39">
        <f t="shared" si="33"/>
        <v>0</v>
      </c>
      <c r="I206" s="37">
        <f t="shared" si="34"/>
        <v>-393.31038635183103</v>
      </c>
      <c r="J206" s="40">
        <f t="shared" si="40"/>
        <v>-91.411976040389945</v>
      </c>
      <c r="K206" s="37">
        <f t="shared" si="35"/>
        <v>-484.72236239222099</v>
      </c>
      <c r="L206" s="37">
        <f t="shared" si="36"/>
        <v>-108204407.01002494</v>
      </c>
      <c r="M206" s="37">
        <f t="shared" si="37"/>
        <v>-133352938.5624487</v>
      </c>
      <c r="N206" s="41">
        <f>'jan-feb'!M206</f>
        <v>-47135013.085350648</v>
      </c>
      <c r="O206" s="41">
        <f t="shared" si="39"/>
        <v>-86217925.477098048</v>
      </c>
      <c r="Q206" s="4"/>
      <c r="R206" s="4"/>
      <c r="S206" s="4"/>
      <c r="T206" s="4"/>
    </row>
    <row r="207" spans="1:20" s="34" customFormat="1" x14ac:dyDescent="0.3">
      <c r="A207" s="33">
        <v>1211</v>
      </c>
      <c r="B207" s="34" t="s">
        <v>261</v>
      </c>
      <c r="C207" s="36">
        <v>27782</v>
      </c>
      <c r="D207" s="36">
        <v>4103</v>
      </c>
      <c r="E207" s="37">
        <f t="shared" si="31"/>
        <v>6771.1430660492324</v>
      </c>
      <c r="F207" s="38">
        <f t="shared" si="38"/>
        <v>0.87887803732301728</v>
      </c>
      <c r="G207" s="39">
        <f t="shared" si="32"/>
        <v>559.89621055356849</v>
      </c>
      <c r="H207" s="39">
        <f t="shared" si="33"/>
        <v>56.955503228900483</v>
      </c>
      <c r="I207" s="37">
        <f t="shared" si="34"/>
        <v>616.85171378246901</v>
      </c>
      <c r="J207" s="40">
        <f t="shared" si="40"/>
        <v>-91.411976040389945</v>
      </c>
      <c r="K207" s="37">
        <f t="shared" si="35"/>
        <v>525.43973774207905</v>
      </c>
      <c r="L207" s="37">
        <f t="shared" si="36"/>
        <v>2530942.5816494701</v>
      </c>
      <c r="M207" s="37">
        <f t="shared" si="37"/>
        <v>2155879.2439557505</v>
      </c>
      <c r="N207" s="41">
        <f>'jan-feb'!M207</f>
        <v>343739.4766887892</v>
      </c>
      <c r="O207" s="41">
        <f t="shared" si="39"/>
        <v>1812139.7672669613</v>
      </c>
      <c r="Q207" s="4"/>
      <c r="R207" s="4"/>
      <c r="S207" s="4"/>
      <c r="T207" s="4"/>
    </row>
    <row r="208" spans="1:20" s="34" customFormat="1" x14ac:dyDescent="0.3">
      <c r="A208" s="33">
        <v>1216</v>
      </c>
      <c r="B208" s="34" t="s">
        <v>262</v>
      </c>
      <c r="C208" s="36">
        <v>35814</v>
      </c>
      <c r="D208" s="36">
        <v>5509</v>
      </c>
      <c r="E208" s="37">
        <f t="shared" si="31"/>
        <v>6500.9983663096755</v>
      </c>
      <c r="F208" s="38">
        <f t="shared" si="38"/>
        <v>0.84381390691189484</v>
      </c>
      <c r="G208" s="39">
        <f t="shared" si="32"/>
        <v>721.98303039730274</v>
      </c>
      <c r="H208" s="39">
        <f t="shared" si="33"/>
        <v>151.50614813774541</v>
      </c>
      <c r="I208" s="37">
        <f t="shared" si="34"/>
        <v>873.48917853504815</v>
      </c>
      <c r="J208" s="40">
        <f t="shared" si="40"/>
        <v>-91.411976040389945</v>
      </c>
      <c r="K208" s="37">
        <f t="shared" si="35"/>
        <v>782.0772024946582</v>
      </c>
      <c r="L208" s="37">
        <f t="shared" si="36"/>
        <v>4812051.8845495805</v>
      </c>
      <c r="M208" s="37">
        <f t="shared" si="37"/>
        <v>4308463.3085430721</v>
      </c>
      <c r="N208" s="41">
        <f>'jan-feb'!M208</f>
        <v>1791893.8788220652</v>
      </c>
      <c r="O208" s="41">
        <f t="shared" si="39"/>
        <v>2516569.4297210071</v>
      </c>
      <c r="Q208" s="4"/>
      <c r="R208" s="4"/>
      <c r="S208" s="4"/>
      <c r="T208" s="4"/>
    </row>
    <row r="209" spans="1:20" s="34" customFormat="1" x14ac:dyDescent="0.3">
      <c r="A209" s="33">
        <v>1219</v>
      </c>
      <c r="B209" s="34" t="s">
        <v>263</v>
      </c>
      <c r="C209" s="36">
        <v>88449</v>
      </c>
      <c r="D209" s="36">
        <v>11761</v>
      </c>
      <c r="E209" s="37">
        <f t="shared" si="31"/>
        <v>7520.5339681999831</v>
      </c>
      <c r="F209" s="38">
        <f t="shared" si="38"/>
        <v>0.97614716881904773</v>
      </c>
      <c r="G209" s="39">
        <f t="shared" si="32"/>
        <v>110.26166926311816</v>
      </c>
      <c r="H209" s="39">
        <f t="shared" si="33"/>
        <v>0</v>
      </c>
      <c r="I209" s="37">
        <f t="shared" si="34"/>
        <v>110.26166926311816</v>
      </c>
      <c r="J209" s="40">
        <f t="shared" si="40"/>
        <v>-91.411976040389945</v>
      </c>
      <c r="K209" s="37">
        <f t="shared" si="35"/>
        <v>18.84969322272822</v>
      </c>
      <c r="L209" s="37">
        <f t="shared" si="36"/>
        <v>1296787.4922035327</v>
      </c>
      <c r="M209" s="37">
        <f t="shared" si="37"/>
        <v>221691.24199250661</v>
      </c>
      <c r="N209" s="41">
        <f>'jan-feb'!M209</f>
        <v>-357957.88804853568</v>
      </c>
      <c r="O209" s="41">
        <f t="shared" si="39"/>
        <v>579649.13004104234</v>
      </c>
      <c r="Q209" s="4"/>
      <c r="R209" s="4"/>
      <c r="S209" s="4"/>
      <c r="T209" s="4"/>
    </row>
    <row r="210" spans="1:20" s="34" customFormat="1" x14ac:dyDescent="0.3">
      <c r="A210" s="33">
        <v>1221</v>
      </c>
      <c r="B210" s="34" t="s">
        <v>264</v>
      </c>
      <c r="C210" s="36">
        <v>145653</v>
      </c>
      <c r="D210" s="36">
        <v>18685</v>
      </c>
      <c r="E210" s="37">
        <f t="shared" si="31"/>
        <v>7795.1833021139955</v>
      </c>
      <c r="F210" s="38">
        <f t="shared" si="38"/>
        <v>1.0117959898804023</v>
      </c>
      <c r="G210" s="39">
        <f t="shared" si="32"/>
        <v>-54.52793108528931</v>
      </c>
      <c r="H210" s="39">
        <f t="shared" si="33"/>
        <v>0</v>
      </c>
      <c r="I210" s="37">
        <f t="shared" si="34"/>
        <v>-54.52793108528931</v>
      </c>
      <c r="J210" s="40">
        <f t="shared" si="40"/>
        <v>-91.411976040389945</v>
      </c>
      <c r="K210" s="37">
        <f t="shared" si="35"/>
        <v>-145.93990712567927</v>
      </c>
      <c r="L210" s="37">
        <f t="shared" si="36"/>
        <v>-1018854.3923286308</v>
      </c>
      <c r="M210" s="37">
        <f t="shared" si="37"/>
        <v>-2726887.164643317</v>
      </c>
      <c r="N210" s="41">
        <f>'jan-feb'!M210</f>
        <v>-1076606.0146405019</v>
      </c>
      <c r="O210" s="41">
        <f t="shared" si="39"/>
        <v>-1650281.1500028151</v>
      </c>
      <c r="Q210" s="4"/>
      <c r="R210" s="4"/>
      <c r="S210" s="4"/>
      <c r="T210" s="4"/>
    </row>
    <row r="211" spans="1:20" s="34" customFormat="1" x14ac:dyDescent="0.3">
      <c r="A211" s="33">
        <v>1222</v>
      </c>
      <c r="B211" s="34" t="s">
        <v>265</v>
      </c>
      <c r="C211" s="36">
        <v>23505</v>
      </c>
      <c r="D211" s="36">
        <v>3093</v>
      </c>
      <c r="E211" s="37">
        <f t="shared" si="31"/>
        <v>7599.4180407371487</v>
      </c>
      <c r="F211" s="38">
        <f t="shared" si="38"/>
        <v>0.98638613115838014</v>
      </c>
      <c r="G211" s="39">
        <f t="shared" si="32"/>
        <v>62.931225740818803</v>
      </c>
      <c r="H211" s="39">
        <f t="shared" si="33"/>
        <v>0</v>
      </c>
      <c r="I211" s="37">
        <f t="shared" si="34"/>
        <v>62.931225740818803</v>
      </c>
      <c r="J211" s="40">
        <f t="shared" si="40"/>
        <v>-91.411976040389945</v>
      </c>
      <c r="K211" s="37">
        <f t="shared" si="35"/>
        <v>-28.480750299571142</v>
      </c>
      <c r="L211" s="37">
        <f t="shared" si="36"/>
        <v>194646.28121635257</v>
      </c>
      <c r="M211" s="37">
        <f t="shared" si="37"/>
        <v>-88090.960676573537</v>
      </c>
      <c r="N211" s="41">
        <f>'jan-feb'!M211</f>
        <v>26691.153155843527</v>
      </c>
      <c r="O211" s="41">
        <f t="shared" si="39"/>
        <v>-114782.11383241706</v>
      </c>
      <c r="Q211" s="4"/>
      <c r="R211" s="4"/>
      <c r="S211" s="4"/>
      <c r="T211" s="4"/>
    </row>
    <row r="212" spans="1:20" s="34" customFormat="1" x14ac:dyDescent="0.3">
      <c r="A212" s="33">
        <v>1223</v>
      </c>
      <c r="B212" s="34" t="s">
        <v>266</v>
      </c>
      <c r="C212" s="36">
        <v>19977</v>
      </c>
      <c r="D212" s="36">
        <v>2782</v>
      </c>
      <c r="E212" s="37">
        <f t="shared" si="31"/>
        <v>7180.8051761322786</v>
      </c>
      <c r="F212" s="38">
        <f t="shared" si="38"/>
        <v>0.93205119106727397</v>
      </c>
      <c r="G212" s="39">
        <f t="shared" si="32"/>
        <v>314.09894450374082</v>
      </c>
      <c r="H212" s="39">
        <f t="shared" si="33"/>
        <v>0</v>
      </c>
      <c r="I212" s="37">
        <f t="shared" si="34"/>
        <v>314.09894450374082</v>
      </c>
      <c r="J212" s="40">
        <f t="shared" si="40"/>
        <v>-91.411976040389945</v>
      </c>
      <c r="K212" s="37">
        <f t="shared" si="35"/>
        <v>222.68696846335087</v>
      </c>
      <c r="L212" s="37">
        <f t="shared" si="36"/>
        <v>873823.263609407</v>
      </c>
      <c r="M212" s="37">
        <f t="shared" si="37"/>
        <v>619515.14626504213</v>
      </c>
      <c r="N212" s="41">
        <f>'jan-feb'!M212</f>
        <v>459819.7895957494</v>
      </c>
      <c r="O212" s="41">
        <f t="shared" si="39"/>
        <v>159695.35666929273</v>
      </c>
      <c r="Q212" s="4"/>
      <c r="R212" s="4"/>
      <c r="S212" s="4"/>
      <c r="T212" s="4"/>
    </row>
    <row r="213" spans="1:20" s="34" customFormat="1" x14ac:dyDescent="0.3">
      <c r="A213" s="33">
        <v>1224</v>
      </c>
      <c r="B213" s="34" t="s">
        <v>267</v>
      </c>
      <c r="C213" s="36">
        <v>100069</v>
      </c>
      <c r="D213" s="36">
        <v>13234</v>
      </c>
      <c r="E213" s="37">
        <f t="shared" si="31"/>
        <v>7561.508236360889</v>
      </c>
      <c r="F213" s="38">
        <f t="shared" si="38"/>
        <v>0.98146552999244641</v>
      </c>
      <c r="G213" s="39">
        <f t="shared" si="32"/>
        <v>85.677108366574615</v>
      </c>
      <c r="H213" s="39">
        <f t="shared" si="33"/>
        <v>0</v>
      </c>
      <c r="I213" s="37">
        <f t="shared" si="34"/>
        <v>85.677108366574615</v>
      </c>
      <c r="J213" s="40">
        <f t="shared" si="40"/>
        <v>-91.411976040389945</v>
      </c>
      <c r="K213" s="37">
        <f t="shared" si="35"/>
        <v>-5.7348676738153301</v>
      </c>
      <c r="L213" s="37">
        <f t="shared" si="36"/>
        <v>1133850.8521232484</v>
      </c>
      <c r="M213" s="37">
        <f t="shared" si="37"/>
        <v>-75895.238795272075</v>
      </c>
      <c r="N213" s="41">
        <f>'jan-feb'!M213</f>
        <v>-3612482.8577871206</v>
      </c>
      <c r="O213" s="41">
        <f t="shared" si="39"/>
        <v>3536587.6189918485</v>
      </c>
      <c r="Q213" s="4"/>
      <c r="R213" s="4"/>
      <c r="S213" s="4"/>
      <c r="T213" s="4"/>
    </row>
    <row r="214" spans="1:20" s="34" customFormat="1" x14ac:dyDescent="0.3">
      <c r="A214" s="33">
        <v>1227</v>
      </c>
      <c r="B214" s="34" t="s">
        <v>268</v>
      </c>
      <c r="C214" s="36">
        <v>8117</v>
      </c>
      <c r="D214" s="36">
        <v>1100</v>
      </c>
      <c r="E214" s="37">
        <f t="shared" si="31"/>
        <v>7379.090909090909</v>
      </c>
      <c r="F214" s="38">
        <f t="shared" si="38"/>
        <v>0.95778820092099104</v>
      </c>
      <c r="G214" s="39">
        <f t="shared" si="32"/>
        <v>195.1275047285626</v>
      </c>
      <c r="H214" s="39">
        <f t="shared" si="33"/>
        <v>0</v>
      </c>
      <c r="I214" s="37">
        <f t="shared" si="34"/>
        <v>195.1275047285626</v>
      </c>
      <c r="J214" s="40">
        <f t="shared" si="40"/>
        <v>-91.411976040389945</v>
      </c>
      <c r="K214" s="37">
        <f t="shared" si="35"/>
        <v>103.71552868817265</v>
      </c>
      <c r="L214" s="37">
        <f t="shared" si="36"/>
        <v>214640.25520141885</v>
      </c>
      <c r="M214" s="37">
        <f t="shared" si="37"/>
        <v>114087.08155698991</v>
      </c>
      <c r="N214" s="41">
        <f>'jan-feb'!M214</f>
        <v>-448428.55852847482</v>
      </c>
      <c r="O214" s="41">
        <f t="shared" si="39"/>
        <v>562515.64008546469</v>
      </c>
      <c r="Q214" s="4"/>
      <c r="R214" s="4"/>
      <c r="S214" s="4"/>
      <c r="T214" s="4"/>
    </row>
    <row r="215" spans="1:20" s="34" customFormat="1" x14ac:dyDescent="0.3">
      <c r="A215" s="33">
        <v>1228</v>
      </c>
      <c r="B215" s="34" t="s">
        <v>269</v>
      </c>
      <c r="C215" s="36">
        <v>60371</v>
      </c>
      <c r="D215" s="36">
        <v>6952</v>
      </c>
      <c r="E215" s="37">
        <f t="shared" si="31"/>
        <v>8683.9758342922905</v>
      </c>
      <c r="F215" s="38">
        <f t="shared" si="38"/>
        <v>1.1271591167038306</v>
      </c>
      <c r="G215" s="39">
        <f t="shared" si="32"/>
        <v>-587.80345039226631</v>
      </c>
      <c r="H215" s="39">
        <f t="shared" si="33"/>
        <v>0</v>
      </c>
      <c r="I215" s="37">
        <f t="shared" si="34"/>
        <v>-587.80345039226631</v>
      </c>
      <c r="J215" s="40">
        <f t="shared" si="40"/>
        <v>-91.411976040389945</v>
      </c>
      <c r="K215" s="37">
        <f t="shared" si="35"/>
        <v>-679.21542643265627</v>
      </c>
      <c r="L215" s="37">
        <f t="shared" si="36"/>
        <v>-4086409.5871270355</v>
      </c>
      <c r="M215" s="37">
        <f t="shared" si="37"/>
        <v>-4721905.6445598267</v>
      </c>
      <c r="N215" s="41">
        <f>'jan-feb'!M215</f>
        <v>-6041116.4898999613</v>
      </c>
      <c r="O215" s="41">
        <f t="shared" si="39"/>
        <v>1319210.8453401346</v>
      </c>
      <c r="Q215" s="4"/>
      <c r="R215" s="4"/>
      <c r="S215" s="4"/>
      <c r="T215" s="4"/>
    </row>
    <row r="216" spans="1:20" s="34" customFormat="1" x14ac:dyDescent="0.3">
      <c r="A216" s="33">
        <v>1231</v>
      </c>
      <c r="B216" s="34" t="s">
        <v>270</v>
      </c>
      <c r="C216" s="36">
        <v>24521</v>
      </c>
      <c r="D216" s="36">
        <v>3411</v>
      </c>
      <c r="E216" s="37">
        <f t="shared" si="31"/>
        <v>7188.8009381413076</v>
      </c>
      <c r="F216" s="38">
        <f t="shared" si="38"/>
        <v>0.93308902168949681</v>
      </c>
      <c r="G216" s="39">
        <f t="shared" si="32"/>
        <v>309.30148729832342</v>
      </c>
      <c r="H216" s="39">
        <f t="shared" si="33"/>
        <v>0</v>
      </c>
      <c r="I216" s="37">
        <f t="shared" si="34"/>
        <v>309.30148729832342</v>
      </c>
      <c r="J216" s="40">
        <f t="shared" si="40"/>
        <v>-91.411976040389945</v>
      </c>
      <c r="K216" s="37">
        <f t="shared" si="35"/>
        <v>217.88951125793346</v>
      </c>
      <c r="L216" s="37">
        <f t="shared" si="36"/>
        <v>1055027.3731745812</v>
      </c>
      <c r="M216" s="37">
        <f t="shared" si="37"/>
        <v>743221.12290081102</v>
      </c>
      <c r="N216" s="41">
        <f>'jan-feb'!M216</f>
        <v>-590113.83012784307</v>
      </c>
      <c r="O216" s="41">
        <f t="shared" si="39"/>
        <v>1333334.9530286542</v>
      </c>
      <c r="Q216" s="4"/>
      <c r="R216" s="4"/>
      <c r="S216" s="4"/>
      <c r="T216" s="4"/>
    </row>
    <row r="217" spans="1:20" s="34" customFormat="1" x14ac:dyDescent="0.3">
      <c r="A217" s="33">
        <v>1232</v>
      </c>
      <c r="B217" s="34" t="s">
        <v>271</v>
      </c>
      <c r="C217" s="36">
        <v>19562</v>
      </c>
      <c r="D217" s="36">
        <v>950</v>
      </c>
      <c r="E217" s="37">
        <f t="shared" si="31"/>
        <v>20591.57894736842</v>
      </c>
      <c r="F217" s="38">
        <f t="shared" si="38"/>
        <v>2.6727372784938783</v>
      </c>
      <c r="G217" s="39">
        <f t="shared" si="32"/>
        <v>-7732.3653182379439</v>
      </c>
      <c r="H217" s="39">
        <f t="shared" si="33"/>
        <v>0</v>
      </c>
      <c r="I217" s="37">
        <f t="shared" si="34"/>
        <v>-7732.3653182379439</v>
      </c>
      <c r="J217" s="40">
        <f t="shared" si="40"/>
        <v>-91.411976040389945</v>
      </c>
      <c r="K217" s="37">
        <f t="shared" si="35"/>
        <v>-7823.777294278334</v>
      </c>
      <c r="L217" s="37">
        <f t="shared" si="36"/>
        <v>-7345747.0523260469</v>
      </c>
      <c r="M217" s="37">
        <f t="shared" si="37"/>
        <v>-7432588.4295644173</v>
      </c>
      <c r="N217" s="41">
        <f>'jan-feb'!M217</f>
        <v>-7381233.7550927736</v>
      </c>
      <c r="O217" s="41">
        <f t="shared" si="39"/>
        <v>-51354.674471643753</v>
      </c>
      <c r="Q217" s="4"/>
      <c r="R217" s="4"/>
      <c r="S217" s="4"/>
      <c r="T217" s="4"/>
    </row>
    <row r="218" spans="1:20" s="34" customFormat="1" x14ac:dyDescent="0.3">
      <c r="A218" s="33">
        <v>1233</v>
      </c>
      <c r="B218" s="34" t="s">
        <v>272</v>
      </c>
      <c r="C218" s="36">
        <v>11636</v>
      </c>
      <c r="D218" s="36">
        <v>1107</v>
      </c>
      <c r="E218" s="37">
        <f t="shared" si="31"/>
        <v>10511.291779584462</v>
      </c>
      <c r="F218" s="38">
        <f t="shared" si="38"/>
        <v>1.3643403187404441</v>
      </c>
      <c r="G218" s="39">
        <f t="shared" si="32"/>
        <v>-1684.1930175675693</v>
      </c>
      <c r="H218" s="39">
        <f t="shared" si="33"/>
        <v>0</v>
      </c>
      <c r="I218" s="37">
        <f t="shared" si="34"/>
        <v>-1684.1930175675693</v>
      </c>
      <c r="J218" s="40">
        <f t="shared" si="40"/>
        <v>-91.411976040389945</v>
      </c>
      <c r="K218" s="37">
        <f t="shared" si="35"/>
        <v>-1775.6049936079592</v>
      </c>
      <c r="L218" s="37">
        <f t="shared" si="36"/>
        <v>-1864401.6704472993</v>
      </c>
      <c r="M218" s="37">
        <f t="shared" si="37"/>
        <v>-1965594.7279240107</v>
      </c>
      <c r="N218" s="41">
        <f>'jan-feb'!M218</f>
        <v>-2478945.6493554739</v>
      </c>
      <c r="O218" s="41">
        <f t="shared" si="39"/>
        <v>513350.92143146321</v>
      </c>
      <c r="Q218" s="4"/>
      <c r="R218" s="4"/>
      <c r="S218" s="4"/>
      <c r="T218" s="4"/>
    </row>
    <row r="219" spans="1:20" s="34" customFormat="1" x14ac:dyDescent="0.3">
      <c r="A219" s="33">
        <v>1234</v>
      </c>
      <c r="B219" s="34" t="s">
        <v>273</v>
      </c>
      <c r="C219" s="36">
        <v>5786</v>
      </c>
      <c r="D219" s="36">
        <v>921</v>
      </c>
      <c r="E219" s="37">
        <f t="shared" si="31"/>
        <v>6282.3018458197612</v>
      </c>
      <c r="F219" s="38">
        <f t="shared" si="38"/>
        <v>0.81542762606940533</v>
      </c>
      <c r="G219" s="39">
        <f t="shared" si="32"/>
        <v>853.20094269125127</v>
      </c>
      <c r="H219" s="39">
        <f t="shared" si="33"/>
        <v>228.0499303092154</v>
      </c>
      <c r="I219" s="37">
        <f t="shared" si="34"/>
        <v>1081.2508730004668</v>
      </c>
      <c r="J219" s="40">
        <f t="shared" si="40"/>
        <v>-91.411976040389945</v>
      </c>
      <c r="K219" s="37">
        <f t="shared" si="35"/>
        <v>989.8388969600768</v>
      </c>
      <c r="L219" s="37">
        <f t="shared" si="36"/>
        <v>995832.05403342983</v>
      </c>
      <c r="M219" s="37">
        <f t="shared" si="37"/>
        <v>911641.62410023075</v>
      </c>
      <c r="N219" s="41">
        <f>'jan-feb'!M219</f>
        <v>445539.81891361793</v>
      </c>
      <c r="O219" s="41">
        <f t="shared" si="39"/>
        <v>466101.80518661282</v>
      </c>
      <c r="Q219" s="4"/>
      <c r="R219" s="4"/>
      <c r="S219" s="4"/>
      <c r="T219" s="4"/>
    </row>
    <row r="220" spans="1:20" s="34" customFormat="1" x14ac:dyDescent="0.3">
      <c r="A220" s="33">
        <v>1235</v>
      </c>
      <c r="B220" s="34" t="s">
        <v>274</v>
      </c>
      <c r="C220" s="36">
        <v>101777</v>
      </c>
      <c r="D220" s="36">
        <v>14347</v>
      </c>
      <c r="E220" s="37">
        <f t="shared" si="31"/>
        <v>7093.9569247926393</v>
      </c>
      <c r="F220" s="38">
        <f t="shared" si="38"/>
        <v>0.92077849752974783</v>
      </c>
      <c r="G220" s="39">
        <f t="shared" si="32"/>
        <v>366.20789530752444</v>
      </c>
      <c r="H220" s="39">
        <f t="shared" si="33"/>
        <v>0</v>
      </c>
      <c r="I220" s="37">
        <f t="shared" si="34"/>
        <v>366.20789530752444</v>
      </c>
      <c r="J220" s="40">
        <f t="shared" si="40"/>
        <v>-91.411976040389945</v>
      </c>
      <c r="K220" s="37">
        <f t="shared" si="35"/>
        <v>274.79591926713448</v>
      </c>
      <c r="L220" s="37">
        <f t="shared" si="36"/>
        <v>5253984.6739770528</v>
      </c>
      <c r="M220" s="37">
        <f t="shared" si="37"/>
        <v>3942497.0537255784</v>
      </c>
      <c r="N220" s="41">
        <f>'jan-feb'!M220</f>
        <v>-196100.29928002576</v>
      </c>
      <c r="O220" s="41">
        <f t="shared" si="39"/>
        <v>4138597.3530056039</v>
      </c>
      <c r="Q220" s="4"/>
      <c r="R220" s="4"/>
      <c r="S220" s="4"/>
      <c r="T220" s="4"/>
    </row>
    <row r="221" spans="1:20" s="34" customFormat="1" x14ac:dyDescent="0.3">
      <c r="A221" s="33">
        <v>1238</v>
      </c>
      <c r="B221" s="34" t="s">
        <v>275</v>
      </c>
      <c r="C221" s="36">
        <v>57738</v>
      </c>
      <c r="D221" s="36">
        <v>8539</v>
      </c>
      <c r="E221" s="37">
        <f t="shared" si="31"/>
        <v>6761.6816957489164</v>
      </c>
      <c r="F221" s="38">
        <f t="shared" si="38"/>
        <v>0.87764997427977398</v>
      </c>
      <c r="G221" s="39">
        <f t="shared" si="32"/>
        <v>565.57303273375817</v>
      </c>
      <c r="H221" s="39">
        <f t="shared" si="33"/>
        <v>60.266982834011102</v>
      </c>
      <c r="I221" s="37">
        <f t="shared" si="34"/>
        <v>625.84001556776923</v>
      </c>
      <c r="J221" s="40">
        <f t="shared" si="40"/>
        <v>-91.411976040389945</v>
      </c>
      <c r="K221" s="37">
        <f t="shared" si="35"/>
        <v>534.42803952737927</v>
      </c>
      <c r="L221" s="37">
        <f t="shared" si="36"/>
        <v>5344047.8929331815</v>
      </c>
      <c r="M221" s="37">
        <f t="shared" si="37"/>
        <v>4563481.0295242919</v>
      </c>
      <c r="N221" s="41">
        <f>'jan-feb'!M221</f>
        <v>1548570.644629081</v>
      </c>
      <c r="O221" s="41">
        <f t="shared" si="39"/>
        <v>3014910.3848952111</v>
      </c>
      <c r="Q221" s="4"/>
      <c r="R221" s="4"/>
      <c r="S221" s="4"/>
      <c r="T221" s="4"/>
    </row>
    <row r="222" spans="1:20" s="34" customFormat="1" x14ac:dyDescent="0.3">
      <c r="A222" s="33">
        <v>1241</v>
      </c>
      <c r="B222" s="34" t="s">
        <v>276</v>
      </c>
      <c r="C222" s="36">
        <v>28044</v>
      </c>
      <c r="D222" s="36">
        <v>3838</v>
      </c>
      <c r="E222" s="37">
        <f t="shared" si="31"/>
        <v>7306.9306930693074</v>
      </c>
      <c r="F222" s="38">
        <f t="shared" si="38"/>
        <v>0.94842197893878832</v>
      </c>
      <c r="G222" s="39">
        <f t="shared" si="32"/>
        <v>238.42363434152355</v>
      </c>
      <c r="H222" s="39">
        <f t="shared" si="33"/>
        <v>0</v>
      </c>
      <c r="I222" s="37">
        <f t="shared" si="34"/>
        <v>238.42363434152355</v>
      </c>
      <c r="J222" s="40">
        <f t="shared" si="40"/>
        <v>-91.411976040389945</v>
      </c>
      <c r="K222" s="37">
        <f t="shared" si="35"/>
        <v>147.01165830113359</v>
      </c>
      <c r="L222" s="37">
        <f t="shared" si="36"/>
        <v>915069.90860276739</v>
      </c>
      <c r="M222" s="37">
        <f t="shared" si="37"/>
        <v>564230.74455975078</v>
      </c>
      <c r="N222" s="41">
        <f>'jan-feb'!M222</f>
        <v>-12256.370574805276</v>
      </c>
      <c r="O222" s="41">
        <f t="shared" si="39"/>
        <v>576487.11513455608</v>
      </c>
      <c r="Q222" s="4"/>
      <c r="R222" s="4"/>
      <c r="S222" s="4"/>
      <c r="T222" s="4"/>
    </row>
    <row r="223" spans="1:20" s="34" customFormat="1" x14ac:dyDescent="0.3">
      <c r="A223" s="33">
        <v>1242</v>
      </c>
      <c r="B223" s="34" t="s">
        <v>277</v>
      </c>
      <c r="C223" s="36">
        <v>18248</v>
      </c>
      <c r="D223" s="36">
        <v>2443</v>
      </c>
      <c r="E223" s="37">
        <f t="shared" si="31"/>
        <v>7469.5047073270571</v>
      </c>
      <c r="F223" s="38">
        <f t="shared" si="38"/>
        <v>0.96952369384524106</v>
      </c>
      <c r="G223" s="39">
        <f t="shared" si="32"/>
        <v>140.87922578687375</v>
      </c>
      <c r="H223" s="39">
        <f t="shared" si="33"/>
        <v>0</v>
      </c>
      <c r="I223" s="37">
        <f t="shared" si="34"/>
        <v>140.87922578687375</v>
      </c>
      <c r="J223" s="40">
        <f t="shared" si="40"/>
        <v>-91.411976040389945</v>
      </c>
      <c r="K223" s="37">
        <f t="shared" si="35"/>
        <v>49.467249746483802</v>
      </c>
      <c r="L223" s="37">
        <f t="shared" si="36"/>
        <v>344167.94859733258</v>
      </c>
      <c r="M223" s="37">
        <f t="shared" si="37"/>
        <v>120848.49113065992</v>
      </c>
      <c r="N223" s="41">
        <f>'jan-feb'!M223</f>
        <v>-620464.69862278481</v>
      </c>
      <c r="O223" s="41">
        <f t="shared" si="39"/>
        <v>741313.18975344475</v>
      </c>
      <c r="Q223" s="4"/>
      <c r="R223" s="4"/>
      <c r="S223" s="4"/>
      <c r="T223" s="4"/>
    </row>
    <row r="224" spans="1:20" s="34" customFormat="1" x14ac:dyDescent="0.3">
      <c r="A224" s="33">
        <v>1243</v>
      </c>
      <c r="B224" s="34" t="s">
        <v>125</v>
      </c>
      <c r="C224" s="36">
        <v>138219</v>
      </c>
      <c r="D224" s="36">
        <v>19097</v>
      </c>
      <c r="E224" s="37">
        <f t="shared" si="31"/>
        <v>7237.733675446405</v>
      </c>
      <c r="F224" s="38">
        <f t="shared" si="38"/>
        <v>0.9394403729612163</v>
      </c>
      <c r="G224" s="39">
        <f t="shared" si="32"/>
        <v>279.94184491526499</v>
      </c>
      <c r="H224" s="39">
        <f t="shared" si="33"/>
        <v>0</v>
      </c>
      <c r="I224" s="37">
        <f t="shared" si="34"/>
        <v>279.94184491526499</v>
      </c>
      <c r="J224" s="40">
        <f t="shared" si="40"/>
        <v>-91.411976040389945</v>
      </c>
      <c r="K224" s="37">
        <f t="shared" si="35"/>
        <v>188.52986887487504</v>
      </c>
      <c r="L224" s="37">
        <f t="shared" si="36"/>
        <v>5346049.4123468157</v>
      </c>
      <c r="M224" s="37">
        <f t="shared" si="37"/>
        <v>3600354.9059034884</v>
      </c>
      <c r="N224" s="41">
        <f>'jan-feb'!M224</f>
        <v>1483130.9252561107</v>
      </c>
      <c r="O224" s="41">
        <f t="shared" si="39"/>
        <v>2117223.9806473777</v>
      </c>
      <c r="Q224" s="4"/>
      <c r="R224" s="4"/>
      <c r="S224" s="4"/>
      <c r="T224" s="4"/>
    </row>
    <row r="225" spans="1:20" s="34" customFormat="1" x14ac:dyDescent="0.3">
      <c r="A225" s="33">
        <v>1244</v>
      </c>
      <c r="B225" s="34" t="s">
        <v>278</v>
      </c>
      <c r="C225" s="36">
        <v>59673</v>
      </c>
      <c r="D225" s="36">
        <v>5012</v>
      </c>
      <c r="E225" s="37">
        <f t="shared" si="31"/>
        <v>11906.025538707103</v>
      </c>
      <c r="F225" s="38">
        <f t="shared" si="38"/>
        <v>1.5453733964422094</v>
      </c>
      <c r="G225" s="39">
        <f t="shared" si="32"/>
        <v>-2521.0332730411537</v>
      </c>
      <c r="H225" s="39">
        <f t="shared" si="33"/>
        <v>0</v>
      </c>
      <c r="I225" s="37">
        <f t="shared" si="34"/>
        <v>-2521.0332730411537</v>
      </c>
      <c r="J225" s="40">
        <f t="shared" si="40"/>
        <v>-91.411976040389945</v>
      </c>
      <c r="K225" s="37">
        <f t="shared" si="35"/>
        <v>-2612.4452490815438</v>
      </c>
      <c r="L225" s="37">
        <f t="shared" si="36"/>
        <v>-12635418.764482262</v>
      </c>
      <c r="M225" s="37">
        <f t="shared" si="37"/>
        <v>-13093575.588396698</v>
      </c>
      <c r="N225" s="41">
        <f>'jan-feb'!M225</f>
        <v>-7820837.0321315611</v>
      </c>
      <c r="O225" s="41">
        <f t="shared" si="39"/>
        <v>-5272738.5562651372</v>
      </c>
      <c r="Q225" s="4"/>
      <c r="R225" s="4"/>
      <c r="S225" s="4"/>
      <c r="T225" s="4"/>
    </row>
    <row r="226" spans="1:20" s="34" customFormat="1" x14ac:dyDescent="0.3">
      <c r="A226" s="33">
        <v>1245</v>
      </c>
      <c r="B226" s="34" t="s">
        <v>279</v>
      </c>
      <c r="C226" s="36">
        <v>46386</v>
      </c>
      <c r="D226" s="36">
        <v>6752</v>
      </c>
      <c r="E226" s="37">
        <f t="shared" si="31"/>
        <v>6869.9644549763034</v>
      </c>
      <c r="F226" s="38">
        <f t="shared" si="38"/>
        <v>0.89170481523902945</v>
      </c>
      <c r="G226" s="39">
        <f t="shared" si="32"/>
        <v>500.60337719732593</v>
      </c>
      <c r="H226" s="39">
        <f t="shared" si="33"/>
        <v>22.368017104425643</v>
      </c>
      <c r="I226" s="37">
        <f t="shared" si="34"/>
        <v>522.97139430175162</v>
      </c>
      <c r="J226" s="40">
        <f t="shared" si="40"/>
        <v>-91.411976040389945</v>
      </c>
      <c r="K226" s="37">
        <f t="shared" si="35"/>
        <v>431.55941826136166</v>
      </c>
      <c r="L226" s="37">
        <f t="shared" si="36"/>
        <v>3531102.8543254267</v>
      </c>
      <c r="M226" s="37">
        <f t="shared" si="37"/>
        <v>2913889.192100714</v>
      </c>
      <c r="N226" s="41">
        <f>'jan-feb'!M226</f>
        <v>840543.24801430735</v>
      </c>
      <c r="O226" s="41">
        <f t="shared" si="39"/>
        <v>2073345.9440864066</v>
      </c>
      <c r="Q226" s="4"/>
      <c r="R226" s="4"/>
      <c r="S226" s="4"/>
      <c r="T226" s="4"/>
    </row>
    <row r="227" spans="1:20" s="34" customFormat="1" x14ac:dyDescent="0.3">
      <c r="A227" s="33">
        <v>1246</v>
      </c>
      <c r="B227" s="34" t="s">
        <v>280</v>
      </c>
      <c r="C227" s="36">
        <v>188723</v>
      </c>
      <c r="D227" s="36">
        <v>24427</v>
      </c>
      <c r="E227" s="37">
        <f t="shared" si="31"/>
        <v>7725.9999181233879</v>
      </c>
      <c r="F227" s="38">
        <f t="shared" si="38"/>
        <v>1.0028161535154165</v>
      </c>
      <c r="G227" s="39">
        <f t="shared" si="32"/>
        <v>-13.017900690924762</v>
      </c>
      <c r="H227" s="39">
        <f t="shared" si="33"/>
        <v>0</v>
      </c>
      <c r="I227" s="37">
        <f t="shared" si="34"/>
        <v>-13.017900690924762</v>
      </c>
      <c r="J227" s="40">
        <f t="shared" si="40"/>
        <v>-91.411976040389945</v>
      </c>
      <c r="K227" s="37">
        <f t="shared" si="35"/>
        <v>-104.42987673131471</v>
      </c>
      <c r="L227" s="37">
        <f t="shared" si="36"/>
        <v>-317988.26017721917</v>
      </c>
      <c r="M227" s="37">
        <f t="shared" si="37"/>
        <v>-2550908.5989158242</v>
      </c>
      <c r="N227" s="41">
        <f>'jan-feb'!M227</f>
        <v>-849511.09015913657</v>
      </c>
      <c r="O227" s="41">
        <f t="shared" si="39"/>
        <v>-1701397.5087566876</v>
      </c>
      <c r="Q227" s="4"/>
      <c r="R227" s="4"/>
      <c r="S227" s="4"/>
      <c r="T227" s="4"/>
    </row>
    <row r="228" spans="1:20" s="34" customFormat="1" x14ac:dyDescent="0.3">
      <c r="A228" s="33">
        <v>1247</v>
      </c>
      <c r="B228" s="34" t="s">
        <v>281</v>
      </c>
      <c r="C228" s="36">
        <v>193090</v>
      </c>
      <c r="D228" s="36">
        <v>27858</v>
      </c>
      <c r="E228" s="37">
        <f t="shared" si="31"/>
        <v>6931.2226290473118</v>
      </c>
      <c r="F228" s="38">
        <f t="shared" si="38"/>
        <v>0.89965597847282186</v>
      </c>
      <c r="G228" s="39">
        <f t="shared" si="32"/>
        <v>463.84847275472089</v>
      </c>
      <c r="H228" s="39">
        <f t="shared" si="33"/>
        <v>0.92765617957270474</v>
      </c>
      <c r="I228" s="37">
        <f t="shared" si="34"/>
        <v>464.77612893429358</v>
      </c>
      <c r="J228" s="40">
        <f t="shared" si="40"/>
        <v>-91.411976040389945</v>
      </c>
      <c r="K228" s="37">
        <f t="shared" si="35"/>
        <v>373.36415289390362</v>
      </c>
      <c r="L228" s="37">
        <f t="shared" si="36"/>
        <v>12947733.399851551</v>
      </c>
      <c r="M228" s="37">
        <f t="shared" si="37"/>
        <v>10401178.571318367</v>
      </c>
      <c r="N228" s="41">
        <f>'jan-feb'!M228</f>
        <v>4498548.5616672859</v>
      </c>
      <c r="O228" s="41">
        <f t="shared" si="39"/>
        <v>5902630.0096510816</v>
      </c>
      <c r="Q228" s="4"/>
      <c r="R228" s="4"/>
      <c r="S228" s="4"/>
      <c r="T228" s="4"/>
    </row>
    <row r="229" spans="1:20" s="34" customFormat="1" x14ac:dyDescent="0.3">
      <c r="A229" s="33">
        <v>1251</v>
      </c>
      <c r="B229" s="34" t="s">
        <v>282</v>
      </c>
      <c r="C229" s="36">
        <v>31277</v>
      </c>
      <c r="D229" s="36">
        <v>4096</v>
      </c>
      <c r="E229" s="37">
        <f t="shared" si="31"/>
        <v>7635.986328125</v>
      </c>
      <c r="F229" s="38">
        <f t="shared" si="38"/>
        <v>0.99113260665508696</v>
      </c>
      <c r="G229" s="39">
        <f t="shared" si="32"/>
        <v>40.990253308108002</v>
      </c>
      <c r="H229" s="39">
        <f t="shared" si="33"/>
        <v>0</v>
      </c>
      <c r="I229" s="37">
        <f t="shared" si="34"/>
        <v>40.990253308108002</v>
      </c>
      <c r="J229" s="40">
        <f t="shared" si="40"/>
        <v>-91.411976040389945</v>
      </c>
      <c r="K229" s="37">
        <f t="shared" si="35"/>
        <v>-50.421722732281943</v>
      </c>
      <c r="L229" s="37">
        <f t="shared" si="36"/>
        <v>167896.07755001038</v>
      </c>
      <c r="M229" s="37">
        <f t="shared" si="37"/>
        <v>-206527.37631142684</v>
      </c>
      <c r="N229" s="41">
        <f>'jan-feb'!M229</f>
        <v>-2494143.4324842114</v>
      </c>
      <c r="O229" s="41">
        <f t="shared" si="39"/>
        <v>2287616.0561727844</v>
      </c>
      <c r="Q229" s="4"/>
      <c r="R229" s="4"/>
      <c r="S229" s="4"/>
      <c r="T229" s="4"/>
    </row>
    <row r="230" spans="1:20" s="34" customFormat="1" x14ac:dyDescent="0.3">
      <c r="A230" s="33">
        <v>1252</v>
      </c>
      <c r="B230" s="34" t="s">
        <v>283</v>
      </c>
      <c r="C230" s="36">
        <v>10334</v>
      </c>
      <c r="D230" s="36">
        <v>378</v>
      </c>
      <c r="E230" s="37">
        <f t="shared" si="31"/>
        <v>27338.624338624337</v>
      </c>
      <c r="F230" s="38">
        <f t="shared" si="38"/>
        <v>3.5484874957546388</v>
      </c>
      <c r="G230" s="39">
        <f t="shared" si="32"/>
        <v>-11780.592552991495</v>
      </c>
      <c r="H230" s="39">
        <f t="shared" si="33"/>
        <v>0</v>
      </c>
      <c r="I230" s="37">
        <f t="shared" si="34"/>
        <v>-11780.592552991495</v>
      </c>
      <c r="J230" s="40">
        <f t="shared" si="40"/>
        <v>-91.411976040389945</v>
      </c>
      <c r="K230" s="37">
        <f t="shared" si="35"/>
        <v>-11872.004529031885</v>
      </c>
      <c r="L230" s="37">
        <f t="shared" si="36"/>
        <v>-4453063.9850307852</v>
      </c>
      <c r="M230" s="37">
        <f t="shared" si="37"/>
        <v>-4487617.7119740527</v>
      </c>
      <c r="N230" s="41">
        <f>'jan-feb'!M230</f>
        <v>-4607722.9046579665</v>
      </c>
      <c r="O230" s="41">
        <f t="shared" si="39"/>
        <v>120105.19268391374</v>
      </c>
      <c r="Q230" s="4"/>
      <c r="R230" s="4"/>
      <c r="S230" s="4"/>
      <c r="T230" s="4"/>
    </row>
    <row r="231" spans="1:20" s="34" customFormat="1" x14ac:dyDescent="0.3">
      <c r="A231" s="33">
        <v>1253</v>
      </c>
      <c r="B231" s="34" t="s">
        <v>284</v>
      </c>
      <c r="C231" s="36">
        <v>49207</v>
      </c>
      <c r="D231" s="36">
        <v>7842</v>
      </c>
      <c r="E231" s="37">
        <f t="shared" si="31"/>
        <v>6274.8023463402196</v>
      </c>
      <c r="F231" s="38">
        <f t="shared" si="38"/>
        <v>0.81445420912647704</v>
      </c>
      <c r="G231" s="39">
        <f t="shared" si="32"/>
        <v>857.70064237897623</v>
      </c>
      <c r="H231" s="39">
        <f t="shared" si="33"/>
        <v>230.67475512705494</v>
      </c>
      <c r="I231" s="37">
        <f t="shared" si="34"/>
        <v>1088.3753975060313</v>
      </c>
      <c r="J231" s="40">
        <f t="shared" si="40"/>
        <v>-91.411976040389945</v>
      </c>
      <c r="K231" s="37">
        <f t="shared" si="35"/>
        <v>996.96342146564132</v>
      </c>
      <c r="L231" s="37">
        <f t="shared" si="36"/>
        <v>8535039.8672422972</v>
      </c>
      <c r="M231" s="37">
        <f t="shared" si="37"/>
        <v>7818187.1511335596</v>
      </c>
      <c r="N231" s="41">
        <f>'jan-feb'!M231</f>
        <v>2969774.2235837039</v>
      </c>
      <c r="O231" s="41">
        <f t="shared" si="39"/>
        <v>4848412.9275498558</v>
      </c>
      <c r="Q231" s="4"/>
      <c r="R231" s="4"/>
      <c r="S231" s="4"/>
      <c r="T231" s="4"/>
    </row>
    <row r="232" spans="1:20" s="34" customFormat="1" x14ac:dyDescent="0.3">
      <c r="A232" s="33">
        <v>1256</v>
      </c>
      <c r="B232" s="34" t="s">
        <v>285</v>
      </c>
      <c r="C232" s="36">
        <v>52096</v>
      </c>
      <c r="D232" s="36">
        <v>7736</v>
      </c>
      <c r="E232" s="37">
        <f t="shared" si="31"/>
        <v>6734.2295760082734</v>
      </c>
      <c r="F232" s="38">
        <f t="shared" si="38"/>
        <v>0.87408675535459923</v>
      </c>
      <c r="G232" s="39">
        <f t="shared" si="32"/>
        <v>582.04430457814397</v>
      </c>
      <c r="H232" s="39">
        <f t="shared" si="33"/>
        <v>69.875224743236132</v>
      </c>
      <c r="I232" s="37">
        <f t="shared" si="34"/>
        <v>651.91952932138008</v>
      </c>
      <c r="J232" s="40">
        <f t="shared" si="40"/>
        <v>-91.411976040389945</v>
      </c>
      <c r="K232" s="37">
        <f t="shared" si="35"/>
        <v>560.50755328099012</v>
      </c>
      <c r="L232" s="37">
        <f t="shared" si="36"/>
        <v>5043249.478830196</v>
      </c>
      <c r="M232" s="37">
        <f t="shared" si="37"/>
        <v>4336086.4321817392</v>
      </c>
      <c r="N232" s="41">
        <f>'jan-feb'!M232</f>
        <v>2036843.4192353419</v>
      </c>
      <c r="O232" s="41">
        <f t="shared" si="39"/>
        <v>2299243.0129463971</v>
      </c>
      <c r="Q232" s="4"/>
      <c r="R232" s="4"/>
      <c r="S232" s="4"/>
      <c r="T232" s="4"/>
    </row>
    <row r="233" spans="1:20" s="34" customFormat="1" x14ac:dyDescent="0.3">
      <c r="A233" s="33">
        <v>1259</v>
      </c>
      <c r="B233" s="34" t="s">
        <v>286</v>
      </c>
      <c r="C233" s="36">
        <v>32540</v>
      </c>
      <c r="D233" s="36">
        <v>4733</v>
      </c>
      <c r="E233" s="37">
        <f t="shared" si="31"/>
        <v>6875.132051552926</v>
      </c>
      <c r="F233" s="38">
        <f t="shared" si="38"/>
        <v>0.89237555680993363</v>
      </c>
      <c r="G233" s="39">
        <f t="shared" si="32"/>
        <v>497.50281925135238</v>
      </c>
      <c r="H233" s="39">
        <f t="shared" si="33"/>
        <v>20.559358302607734</v>
      </c>
      <c r="I233" s="37">
        <f t="shared" si="34"/>
        <v>518.06217755396005</v>
      </c>
      <c r="J233" s="40">
        <f t="shared" si="40"/>
        <v>-91.411976040389945</v>
      </c>
      <c r="K233" s="37">
        <f t="shared" si="35"/>
        <v>426.6502015135701</v>
      </c>
      <c r="L233" s="37">
        <f t="shared" si="36"/>
        <v>2451988.2863628929</v>
      </c>
      <c r="M233" s="37">
        <f t="shared" si="37"/>
        <v>2019335.4037637273</v>
      </c>
      <c r="N233" s="41">
        <f>'jan-feb'!M233</f>
        <v>659001.30225884449</v>
      </c>
      <c r="O233" s="41">
        <f t="shared" si="39"/>
        <v>1360334.1015048828</v>
      </c>
      <c r="Q233" s="4"/>
      <c r="R233" s="4"/>
      <c r="S233" s="4"/>
      <c r="T233" s="4"/>
    </row>
    <row r="234" spans="1:20" s="34" customFormat="1" x14ac:dyDescent="0.3">
      <c r="A234" s="33">
        <v>1260</v>
      </c>
      <c r="B234" s="34" t="s">
        <v>287</v>
      </c>
      <c r="C234" s="36">
        <v>34108</v>
      </c>
      <c r="D234" s="36">
        <v>5014</v>
      </c>
      <c r="E234" s="37">
        <f t="shared" si="31"/>
        <v>6802.5528520143598</v>
      </c>
      <c r="F234" s="38">
        <f t="shared" si="38"/>
        <v>0.88295495177785754</v>
      </c>
      <c r="G234" s="39">
        <f t="shared" si="32"/>
        <v>541.05033897449209</v>
      </c>
      <c r="H234" s="39">
        <f t="shared" si="33"/>
        <v>45.962078141105891</v>
      </c>
      <c r="I234" s="37">
        <f t="shared" si="34"/>
        <v>587.01241711559794</v>
      </c>
      <c r="J234" s="40">
        <f t="shared" si="40"/>
        <v>-91.411976040389945</v>
      </c>
      <c r="K234" s="37">
        <f t="shared" si="35"/>
        <v>495.60044107520798</v>
      </c>
      <c r="L234" s="37">
        <f t="shared" si="36"/>
        <v>2943280.2594176079</v>
      </c>
      <c r="M234" s="37">
        <f t="shared" si="37"/>
        <v>2484940.6115510929</v>
      </c>
      <c r="N234" s="41">
        <f>'jan-feb'!M234</f>
        <v>1543432.5754971551</v>
      </c>
      <c r="O234" s="41">
        <f t="shared" si="39"/>
        <v>941508.03605393786</v>
      </c>
      <c r="Q234" s="4"/>
      <c r="R234" s="4"/>
      <c r="S234" s="4"/>
      <c r="T234" s="4"/>
    </row>
    <row r="235" spans="1:20" s="34" customFormat="1" x14ac:dyDescent="0.3">
      <c r="A235" s="33">
        <v>1263</v>
      </c>
      <c r="B235" s="34" t="s">
        <v>288</v>
      </c>
      <c r="C235" s="36">
        <v>115454</v>
      </c>
      <c r="D235" s="36">
        <v>15402</v>
      </c>
      <c r="E235" s="37">
        <f t="shared" si="31"/>
        <v>7496.0394753928058</v>
      </c>
      <c r="F235" s="38">
        <f t="shared" si="38"/>
        <v>0.97296784273575532</v>
      </c>
      <c r="G235" s="39">
        <f t="shared" si="32"/>
        <v>124.95836494742451</v>
      </c>
      <c r="H235" s="39">
        <f t="shared" si="33"/>
        <v>0</v>
      </c>
      <c r="I235" s="37">
        <f t="shared" si="34"/>
        <v>124.95836494742451</v>
      </c>
      <c r="J235" s="40">
        <f t="shared" si="40"/>
        <v>-91.411976040389945</v>
      </c>
      <c r="K235" s="37">
        <f t="shared" si="35"/>
        <v>33.546388907034569</v>
      </c>
      <c r="L235" s="37">
        <f t="shared" si="36"/>
        <v>1924608.7369202324</v>
      </c>
      <c r="M235" s="37">
        <f t="shared" si="37"/>
        <v>516681.48194614641</v>
      </c>
      <c r="N235" s="41">
        <f>'jan-feb'!M235</f>
        <v>555709.58322221029</v>
      </c>
      <c r="O235" s="41">
        <f t="shared" si="39"/>
        <v>-39028.101276063884</v>
      </c>
      <c r="Q235" s="4"/>
      <c r="R235" s="4"/>
      <c r="S235" s="4"/>
      <c r="T235" s="4"/>
    </row>
    <row r="236" spans="1:20" s="34" customFormat="1" x14ac:dyDescent="0.3">
      <c r="A236" s="33">
        <v>1264</v>
      </c>
      <c r="B236" s="34" t="s">
        <v>289</v>
      </c>
      <c r="C236" s="36">
        <v>24674</v>
      </c>
      <c r="D236" s="36">
        <v>2856</v>
      </c>
      <c r="E236" s="37">
        <f t="shared" si="31"/>
        <v>8639.3557422969188</v>
      </c>
      <c r="F236" s="38">
        <f t="shared" si="38"/>
        <v>1.1213675363907969</v>
      </c>
      <c r="G236" s="39">
        <f t="shared" si="32"/>
        <v>-561.03139519504327</v>
      </c>
      <c r="H236" s="39">
        <f t="shared" si="33"/>
        <v>0</v>
      </c>
      <c r="I236" s="37">
        <f t="shared" si="34"/>
        <v>-561.03139519504327</v>
      </c>
      <c r="J236" s="40">
        <f t="shared" si="40"/>
        <v>-91.411976040389945</v>
      </c>
      <c r="K236" s="37">
        <f t="shared" si="35"/>
        <v>-652.44337123543323</v>
      </c>
      <c r="L236" s="37">
        <f t="shared" si="36"/>
        <v>-1602305.6646770437</v>
      </c>
      <c r="M236" s="37">
        <f t="shared" si="37"/>
        <v>-1863378.2682483974</v>
      </c>
      <c r="N236" s="41">
        <f>'jan-feb'!M236</f>
        <v>-733573.05741574883</v>
      </c>
      <c r="O236" s="41">
        <f t="shared" si="39"/>
        <v>-1129805.2108326484</v>
      </c>
      <c r="Q236" s="4"/>
      <c r="R236" s="4"/>
      <c r="S236" s="4"/>
      <c r="T236" s="4"/>
    </row>
    <row r="237" spans="1:20" s="34" customFormat="1" x14ac:dyDescent="0.3">
      <c r="A237" s="33">
        <v>1265</v>
      </c>
      <c r="B237" s="34" t="s">
        <v>290</v>
      </c>
      <c r="C237" s="36">
        <v>3956</v>
      </c>
      <c r="D237" s="36">
        <v>563</v>
      </c>
      <c r="E237" s="37">
        <f t="shared" si="31"/>
        <v>7026.64298401421</v>
      </c>
      <c r="F237" s="38">
        <f t="shared" si="38"/>
        <v>0.91204131038442549</v>
      </c>
      <c r="G237" s="39">
        <f t="shared" si="32"/>
        <v>406.59625977458199</v>
      </c>
      <c r="H237" s="39">
        <f t="shared" si="33"/>
        <v>0</v>
      </c>
      <c r="I237" s="37">
        <f t="shared" si="34"/>
        <v>406.59625977458199</v>
      </c>
      <c r="J237" s="40">
        <f t="shared" si="40"/>
        <v>-91.411976040389945</v>
      </c>
      <c r="K237" s="37">
        <f t="shared" si="35"/>
        <v>315.18428373419204</v>
      </c>
      <c r="L237" s="37">
        <f t="shared" si="36"/>
        <v>228913.69425308966</v>
      </c>
      <c r="M237" s="37">
        <f t="shared" si="37"/>
        <v>177448.75174235011</v>
      </c>
      <c r="N237" s="41">
        <f>'jan-feb'!M237</f>
        <v>24696.83777133518</v>
      </c>
      <c r="O237" s="41">
        <f t="shared" si="39"/>
        <v>152751.91397101493</v>
      </c>
      <c r="Q237" s="4"/>
      <c r="R237" s="4"/>
      <c r="S237" s="4"/>
      <c r="T237" s="4"/>
    </row>
    <row r="238" spans="1:20" s="34" customFormat="1" x14ac:dyDescent="0.3">
      <c r="A238" s="33">
        <v>1266</v>
      </c>
      <c r="B238" s="34" t="s">
        <v>291</v>
      </c>
      <c r="C238" s="36">
        <v>17513</v>
      </c>
      <c r="D238" s="36">
        <v>1704</v>
      </c>
      <c r="E238" s="37">
        <f t="shared" si="31"/>
        <v>10277.582159624413</v>
      </c>
      <c r="F238" s="38">
        <f t="shared" si="38"/>
        <v>1.3340053737997752</v>
      </c>
      <c r="G238" s="39">
        <f t="shared" si="32"/>
        <v>-1543.9672455915399</v>
      </c>
      <c r="H238" s="39">
        <f t="shared" si="33"/>
        <v>0</v>
      </c>
      <c r="I238" s="37">
        <f t="shared" si="34"/>
        <v>-1543.9672455915399</v>
      </c>
      <c r="J238" s="40">
        <f t="shared" si="40"/>
        <v>-91.411976040389945</v>
      </c>
      <c r="K238" s="37">
        <f t="shared" si="35"/>
        <v>-1635.3792216319298</v>
      </c>
      <c r="L238" s="37">
        <f t="shared" si="36"/>
        <v>-2630920.1864879839</v>
      </c>
      <c r="M238" s="37">
        <f t="shared" si="37"/>
        <v>-2786686.1936608083</v>
      </c>
      <c r="N238" s="41">
        <f>'jan-feb'!M238</f>
        <v>-3085588.967029565</v>
      </c>
      <c r="O238" s="41">
        <f t="shared" si="39"/>
        <v>298902.77336875675</v>
      </c>
      <c r="Q238" s="4"/>
      <c r="R238" s="4"/>
      <c r="S238" s="4"/>
      <c r="T238" s="4"/>
    </row>
    <row r="239" spans="1:20" s="34" customFormat="1" x14ac:dyDescent="0.3">
      <c r="A239" s="33">
        <v>1401</v>
      </c>
      <c r="B239" s="34" t="s">
        <v>292</v>
      </c>
      <c r="C239" s="36">
        <v>89168</v>
      </c>
      <c r="D239" s="36">
        <v>11862</v>
      </c>
      <c r="E239" s="37">
        <f t="shared" si="31"/>
        <v>7517.1134715899507</v>
      </c>
      <c r="F239" s="38">
        <f t="shared" si="38"/>
        <v>0.97570319660963323</v>
      </c>
      <c r="G239" s="39">
        <f t="shared" si="32"/>
        <v>112.31396722913759</v>
      </c>
      <c r="H239" s="39">
        <f t="shared" si="33"/>
        <v>0</v>
      </c>
      <c r="I239" s="37">
        <f t="shared" si="34"/>
        <v>112.31396722913759</v>
      </c>
      <c r="J239" s="40">
        <f t="shared" si="40"/>
        <v>-91.411976040389945</v>
      </c>
      <c r="K239" s="37">
        <f t="shared" si="35"/>
        <v>20.901991188747644</v>
      </c>
      <c r="L239" s="37">
        <f t="shared" si="36"/>
        <v>1332268.2792720301</v>
      </c>
      <c r="M239" s="37">
        <f t="shared" si="37"/>
        <v>247939.41948092455</v>
      </c>
      <c r="N239" s="41">
        <f>'jan-feb'!M239</f>
        <v>-301533.05569524289</v>
      </c>
      <c r="O239" s="41">
        <f t="shared" si="39"/>
        <v>549472.47517616744</v>
      </c>
      <c r="Q239" s="4"/>
      <c r="R239" s="4"/>
      <c r="S239" s="4"/>
      <c r="T239" s="4"/>
    </row>
    <row r="240" spans="1:20" s="34" customFormat="1" x14ac:dyDescent="0.3">
      <c r="A240" s="33">
        <v>1411</v>
      </c>
      <c r="B240" s="34" t="s">
        <v>293</v>
      </c>
      <c r="C240" s="36">
        <v>18047</v>
      </c>
      <c r="D240" s="36">
        <v>2335</v>
      </c>
      <c r="E240" s="37">
        <f t="shared" si="31"/>
        <v>7728.9079229122053</v>
      </c>
      <c r="F240" s="38">
        <f t="shared" si="38"/>
        <v>1.0031936055226169</v>
      </c>
      <c r="G240" s="39">
        <f t="shared" si="32"/>
        <v>-14.762703564215188</v>
      </c>
      <c r="H240" s="39">
        <f t="shared" si="33"/>
        <v>0</v>
      </c>
      <c r="I240" s="37">
        <f t="shared" si="34"/>
        <v>-14.762703564215188</v>
      </c>
      <c r="J240" s="40">
        <f t="shared" si="40"/>
        <v>-91.411976040389945</v>
      </c>
      <c r="K240" s="37">
        <f t="shared" si="35"/>
        <v>-106.17467960460513</v>
      </c>
      <c r="L240" s="37">
        <f t="shared" si="36"/>
        <v>-34470.912822442464</v>
      </c>
      <c r="M240" s="37">
        <f t="shared" si="37"/>
        <v>-247917.87687675297</v>
      </c>
      <c r="N240" s="41">
        <f>'jan-feb'!M240</f>
        <v>49227.559850919941</v>
      </c>
      <c r="O240" s="41">
        <f t="shared" si="39"/>
        <v>-297145.43672767293</v>
      </c>
      <c r="Q240" s="4"/>
      <c r="R240" s="4"/>
      <c r="S240" s="4"/>
      <c r="T240" s="4"/>
    </row>
    <row r="241" spans="1:20" s="34" customFormat="1" x14ac:dyDescent="0.3">
      <c r="A241" s="33">
        <v>1412</v>
      </c>
      <c r="B241" s="34" t="s">
        <v>294</v>
      </c>
      <c r="C241" s="36">
        <v>6071</v>
      </c>
      <c r="D241" s="36">
        <v>800</v>
      </c>
      <c r="E241" s="37">
        <f t="shared" si="31"/>
        <v>7588.75</v>
      </c>
      <c r="F241" s="38">
        <f t="shared" si="38"/>
        <v>0.98500144520304156</v>
      </c>
      <c r="G241" s="39">
        <f t="shared" si="32"/>
        <v>69.332050183107995</v>
      </c>
      <c r="H241" s="39">
        <f t="shared" si="33"/>
        <v>0</v>
      </c>
      <c r="I241" s="37">
        <f t="shared" si="34"/>
        <v>69.332050183107995</v>
      </c>
      <c r="J241" s="40">
        <f t="shared" si="40"/>
        <v>-91.411976040389945</v>
      </c>
      <c r="K241" s="37">
        <f t="shared" si="35"/>
        <v>-22.07992585728195</v>
      </c>
      <c r="L241" s="37">
        <f t="shared" si="36"/>
        <v>55465.640146486396</v>
      </c>
      <c r="M241" s="37">
        <f t="shared" si="37"/>
        <v>-17663.940685825561</v>
      </c>
      <c r="N241" s="41">
        <f>'jan-feb'!M241</f>
        <v>-287238.95165707247</v>
      </c>
      <c r="O241" s="41">
        <f t="shared" si="39"/>
        <v>269575.01097124693</v>
      </c>
      <c r="Q241" s="4"/>
      <c r="R241" s="4"/>
      <c r="S241" s="4"/>
      <c r="T241" s="4"/>
    </row>
    <row r="242" spans="1:20" s="34" customFormat="1" x14ac:dyDescent="0.3">
      <c r="A242" s="33">
        <v>1413</v>
      </c>
      <c r="B242" s="34" t="s">
        <v>295</v>
      </c>
      <c r="C242" s="36">
        <v>10177</v>
      </c>
      <c r="D242" s="36">
        <v>1405</v>
      </c>
      <c r="E242" s="37">
        <f t="shared" si="31"/>
        <v>7243.4163701067619</v>
      </c>
      <c r="F242" s="38">
        <f t="shared" si="38"/>
        <v>0.94017797302092299</v>
      </c>
      <c r="G242" s="39">
        <f t="shared" si="32"/>
        <v>276.5322281190509</v>
      </c>
      <c r="H242" s="39">
        <f t="shared" si="33"/>
        <v>0</v>
      </c>
      <c r="I242" s="37">
        <f t="shared" si="34"/>
        <v>276.5322281190509</v>
      </c>
      <c r="J242" s="40">
        <f t="shared" si="40"/>
        <v>-91.411976040389945</v>
      </c>
      <c r="K242" s="37">
        <f t="shared" si="35"/>
        <v>185.12025207866094</v>
      </c>
      <c r="L242" s="37">
        <f t="shared" si="36"/>
        <v>388527.78050726652</v>
      </c>
      <c r="M242" s="37">
        <f t="shared" si="37"/>
        <v>260093.95417051861</v>
      </c>
      <c r="N242" s="41">
        <f>'jan-feb'!M242</f>
        <v>449121.98216463998</v>
      </c>
      <c r="O242" s="41">
        <f t="shared" si="39"/>
        <v>-189028.02799412137</v>
      </c>
      <c r="Q242" s="4"/>
      <c r="R242" s="4"/>
      <c r="S242" s="4"/>
      <c r="T242" s="4"/>
    </row>
    <row r="243" spans="1:20" s="34" customFormat="1" x14ac:dyDescent="0.3">
      <c r="A243" s="33">
        <v>1416</v>
      </c>
      <c r="B243" s="34" t="s">
        <v>296</v>
      </c>
      <c r="C243" s="36">
        <v>33999</v>
      </c>
      <c r="D243" s="36">
        <v>4169</v>
      </c>
      <c r="E243" s="37">
        <f t="shared" si="31"/>
        <v>8155.1930918685539</v>
      </c>
      <c r="F243" s="38">
        <f t="shared" si="38"/>
        <v>1.058524392212207</v>
      </c>
      <c r="G243" s="39">
        <f t="shared" si="32"/>
        <v>-270.53380493802433</v>
      </c>
      <c r="H243" s="39">
        <f t="shared" si="33"/>
        <v>0</v>
      </c>
      <c r="I243" s="37">
        <f t="shared" si="34"/>
        <v>-270.53380493802433</v>
      </c>
      <c r="J243" s="40">
        <f t="shared" si="40"/>
        <v>-91.411976040389945</v>
      </c>
      <c r="K243" s="37">
        <f t="shared" si="35"/>
        <v>-361.94578097841429</v>
      </c>
      <c r="L243" s="37">
        <f t="shared" si="36"/>
        <v>-1127855.4327866235</v>
      </c>
      <c r="M243" s="37">
        <f t="shared" si="37"/>
        <v>-1508951.9608990091</v>
      </c>
      <c r="N243" s="41">
        <f>'jan-feb'!M243</f>
        <v>-2927450.2368229185</v>
      </c>
      <c r="O243" s="41">
        <f t="shared" si="39"/>
        <v>1418498.2759239094</v>
      </c>
      <c r="Q243" s="4"/>
      <c r="R243" s="4"/>
      <c r="S243" s="4"/>
      <c r="T243" s="4"/>
    </row>
    <row r="244" spans="1:20" s="34" customFormat="1" x14ac:dyDescent="0.3">
      <c r="A244" s="33">
        <v>1417</v>
      </c>
      <c r="B244" s="34" t="s">
        <v>297</v>
      </c>
      <c r="C244" s="36">
        <v>21929</v>
      </c>
      <c r="D244" s="36">
        <v>2678</v>
      </c>
      <c r="E244" s="37">
        <f t="shared" si="31"/>
        <v>8188.5735623599703</v>
      </c>
      <c r="F244" s="38">
        <f t="shared" si="38"/>
        <v>1.0628570967650783</v>
      </c>
      <c r="G244" s="39">
        <f t="shared" si="32"/>
        <v>-290.56208723287415</v>
      </c>
      <c r="H244" s="39">
        <f t="shared" si="33"/>
        <v>0</v>
      </c>
      <c r="I244" s="37">
        <f t="shared" si="34"/>
        <v>-290.56208723287415</v>
      </c>
      <c r="J244" s="40">
        <f t="shared" si="40"/>
        <v>-91.411976040389945</v>
      </c>
      <c r="K244" s="37">
        <f t="shared" si="35"/>
        <v>-381.97406327326411</v>
      </c>
      <c r="L244" s="37">
        <f t="shared" si="36"/>
        <v>-778125.26960963698</v>
      </c>
      <c r="M244" s="37">
        <f t="shared" si="37"/>
        <v>-1022926.5414458013</v>
      </c>
      <c r="N244" s="41">
        <f>'jan-feb'!M244</f>
        <v>-2286909.8906720509</v>
      </c>
      <c r="O244" s="41">
        <f t="shared" si="39"/>
        <v>1263983.3492262496</v>
      </c>
      <c r="Q244" s="4"/>
      <c r="R244" s="4"/>
      <c r="S244" s="4"/>
      <c r="T244" s="4"/>
    </row>
    <row r="245" spans="1:20" s="34" customFormat="1" x14ac:dyDescent="0.3">
      <c r="A245" s="33">
        <v>1418</v>
      </c>
      <c r="B245" s="34" t="s">
        <v>298</v>
      </c>
      <c r="C245" s="36">
        <v>9552</v>
      </c>
      <c r="D245" s="36">
        <v>1304</v>
      </c>
      <c r="E245" s="37">
        <f t="shared" si="31"/>
        <v>7325.1533742331285</v>
      </c>
      <c r="F245" s="38">
        <f t="shared" si="38"/>
        <v>0.95078723899898765</v>
      </c>
      <c r="G245" s="39">
        <f t="shared" si="32"/>
        <v>227.49002564323089</v>
      </c>
      <c r="H245" s="39">
        <f t="shared" si="33"/>
        <v>0</v>
      </c>
      <c r="I245" s="37">
        <f t="shared" si="34"/>
        <v>227.49002564323089</v>
      </c>
      <c r="J245" s="40">
        <f t="shared" si="40"/>
        <v>-91.411976040389945</v>
      </c>
      <c r="K245" s="37">
        <f t="shared" si="35"/>
        <v>136.07804960284096</v>
      </c>
      <c r="L245" s="37">
        <f t="shared" si="36"/>
        <v>296646.99343877309</v>
      </c>
      <c r="M245" s="37">
        <f t="shared" si="37"/>
        <v>177445.77668210462</v>
      </c>
      <c r="N245" s="41">
        <f>'jan-feb'!M245</f>
        <v>-486469.49120102817</v>
      </c>
      <c r="O245" s="41">
        <f t="shared" si="39"/>
        <v>663915.26788313279</v>
      </c>
      <c r="Q245" s="4"/>
      <c r="R245" s="4"/>
      <c r="S245" s="4"/>
      <c r="T245" s="4"/>
    </row>
    <row r="246" spans="1:20" s="34" customFormat="1" x14ac:dyDescent="0.3">
      <c r="A246" s="33">
        <v>1419</v>
      </c>
      <c r="B246" s="34" t="s">
        <v>299</v>
      </c>
      <c r="C246" s="36">
        <v>17238</v>
      </c>
      <c r="D246" s="36">
        <v>2276</v>
      </c>
      <c r="E246" s="37">
        <f t="shared" si="31"/>
        <v>7573.8137082601052</v>
      </c>
      <c r="F246" s="38">
        <f t="shared" si="38"/>
        <v>0.98306275056297954</v>
      </c>
      <c r="G246" s="39">
        <f t="shared" si="32"/>
        <v>78.293825227044906</v>
      </c>
      <c r="H246" s="39">
        <f t="shared" si="33"/>
        <v>0</v>
      </c>
      <c r="I246" s="37">
        <f t="shared" si="34"/>
        <v>78.293825227044906</v>
      </c>
      <c r="J246" s="40">
        <f t="shared" si="40"/>
        <v>-91.411976040389945</v>
      </c>
      <c r="K246" s="37">
        <f t="shared" si="35"/>
        <v>-13.118150813345039</v>
      </c>
      <c r="L246" s="37">
        <f t="shared" si="36"/>
        <v>178196.7462167542</v>
      </c>
      <c r="M246" s="37">
        <f t="shared" si="37"/>
        <v>-29856.911251173311</v>
      </c>
      <c r="N246" s="41">
        <f>'jan-feb'!M246</f>
        <v>-102699.81746437096</v>
      </c>
      <c r="O246" s="41">
        <f t="shared" si="39"/>
        <v>72842.906213197653</v>
      </c>
      <c r="Q246" s="4"/>
      <c r="R246" s="4"/>
      <c r="S246" s="4"/>
      <c r="T246" s="4"/>
    </row>
    <row r="247" spans="1:20" s="34" customFormat="1" x14ac:dyDescent="0.3">
      <c r="A247" s="33">
        <v>1420</v>
      </c>
      <c r="B247" s="34" t="s">
        <v>300</v>
      </c>
      <c r="C247" s="36">
        <v>51891</v>
      </c>
      <c r="D247" s="36">
        <v>7677</v>
      </c>
      <c r="E247" s="37">
        <f t="shared" si="31"/>
        <v>6759.2809691285656</v>
      </c>
      <c r="F247" s="38">
        <f t="shared" si="38"/>
        <v>0.87733836575523672</v>
      </c>
      <c r="G247" s="39">
        <f t="shared" si="32"/>
        <v>567.01346870596865</v>
      </c>
      <c r="H247" s="39">
        <f t="shared" si="33"/>
        <v>61.107237151133852</v>
      </c>
      <c r="I247" s="37">
        <f t="shared" si="34"/>
        <v>628.12070585710251</v>
      </c>
      <c r="J247" s="40">
        <f t="shared" si="40"/>
        <v>-91.411976040389945</v>
      </c>
      <c r="K247" s="37">
        <f t="shared" si="35"/>
        <v>536.70872981671255</v>
      </c>
      <c r="L247" s="37">
        <f t="shared" si="36"/>
        <v>4822082.6588649759</v>
      </c>
      <c r="M247" s="37">
        <f t="shared" si="37"/>
        <v>4120312.9188029021</v>
      </c>
      <c r="N247" s="41">
        <f>'jan-feb'!M247</f>
        <v>864241.96016081702</v>
      </c>
      <c r="O247" s="41">
        <f t="shared" si="39"/>
        <v>3256070.9586420851</v>
      </c>
      <c r="Q247" s="4"/>
      <c r="R247" s="4"/>
      <c r="S247" s="4"/>
      <c r="T247" s="4"/>
    </row>
    <row r="248" spans="1:20" s="34" customFormat="1" x14ac:dyDescent="0.3">
      <c r="A248" s="33">
        <v>1421</v>
      </c>
      <c r="B248" s="34" t="s">
        <v>301</v>
      </c>
      <c r="C248" s="36">
        <v>26274</v>
      </c>
      <c r="D248" s="36">
        <v>1738</v>
      </c>
      <c r="E248" s="37">
        <f t="shared" si="31"/>
        <v>15117.376294591484</v>
      </c>
      <c r="F248" s="38">
        <f t="shared" si="38"/>
        <v>1.9621989784682343</v>
      </c>
      <c r="G248" s="39">
        <f t="shared" si="32"/>
        <v>-4447.8437265717821</v>
      </c>
      <c r="H248" s="39">
        <f t="shared" si="33"/>
        <v>0</v>
      </c>
      <c r="I248" s="37">
        <f t="shared" si="34"/>
        <v>-4447.8437265717821</v>
      </c>
      <c r="J248" s="40">
        <f t="shared" si="40"/>
        <v>-91.411976040389945</v>
      </c>
      <c r="K248" s="37">
        <f t="shared" si="35"/>
        <v>-4539.2557026121722</v>
      </c>
      <c r="L248" s="37">
        <f t="shared" si="36"/>
        <v>-7730352.3967817575</v>
      </c>
      <c r="M248" s="37">
        <f t="shared" si="37"/>
        <v>-7889226.4111399548</v>
      </c>
      <c r="N248" s="41">
        <f>'jan-feb'!M248</f>
        <v>-8360329.1224749899</v>
      </c>
      <c r="O248" s="41">
        <f t="shared" si="39"/>
        <v>471102.71133503504</v>
      </c>
      <c r="Q248" s="4"/>
      <c r="R248" s="4"/>
      <c r="S248" s="4"/>
      <c r="T248" s="4"/>
    </row>
    <row r="249" spans="1:20" s="34" customFormat="1" x14ac:dyDescent="0.3">
      <c r="A249" s="33">
        <v>1422</v>
      </c>
      <c r="B249" s="34" t="s">
        <v>302</v>
      </c>
      <c r="C249" s="36">
        <v>21466</v>
      </c>
      <c r="D249" s="36">
        <v>2146</v>
      </c>
      <c r="E249" s="37">
        <f t="shared" si="31"/>
        <v>10002.795899347624</v>
      </c>
      <c r="F249" s="38">
        <f t="shared" si="38"/>
        <v>1.2983387800268116</v>
      </c>
      <c r="G249" s="39">
        <f t="shared" si="32"/>
        <v>-1379.0954894254664</v>
      </c>
      <c r="H249" s="39">
        <f t="shared" si="33"/>
        <v>0</v>
      </c>
      <c r="I249" s="37">
        <f t="shared" si="34"/>
        <v>-1379.0954894254664</v>
      </c>
      <c r="J249" s="40">
        <f t="shared" si="40"/>
        <v>-91.411976040389945</v>
      </c>
      <c r="K249" s="37">
        <f t="shared" si="35"/>
        <v>-1470.5074654658563</v>
      </c>
      <c r="L249" s="37">
        <f t="shared" si="36"/>
        <v>-2959538.9203070509</v>
      </c>
      <c r="M249" s="37">
        <f t="shared" si="37"/>
        <v>-3155709.0208897274</v>
      </c>
      <c r="N249" s="41">
        <f>'jan-feb'!M249</f>
        <v>-3660410.9878200972</v>
      </c>
      <c r="O249" s="41">
        <f t="shared" si="39"/>
        <v>504701.96693036985</v>
      </c>
      <c r="Q249" s="4"/>
      <c r="R249" s="4"/>
      <c r="S249" s="4"/>
      <c r="T249" s="4"/>
    </row>
    <row r="250" spans="1:20" s="34" customFormat="1" x14ac:dyDescent="0.3">
      <c r="A250" s="33">
        <v>1424</v>
      </c>
      <c r="B250" s="34" t="s">
        <v>303</v>
      </c>
      <c r="C250" s="36">
        <v>50386</v>
      </c>
      <c r="D250" s="36">
        <v>5429</v>
      </c>
      <c r="E250" s="37">
        <f t="shared" si="31"/>
        <v>9280.8988764044952</v>
      </c>
      <c r="F250" s="38">
        <f t="shared" si="38"/>
        <v>1.204638287734042</v>
      </c>
      <c r="G250" s="39">
        <f t="shared" si="32"/>
        <v>-945.95727565958907</v>
      </c>
      <c r="H250" s="39">
        <f t="shared" si="33"/>
        <v>0</v>
      </c>
      <c r="I250" s="37">
        <f t="shared" si="34"/>
        <v>-945.95727565958907</v>
      </c>
      <c r="J250" s="40">
        <f t="shared" si="40"/>
        <v>-91.411976040389945</v>
      </c>
      <c r="K250" s="37">
        <f t="shared" si="35"/>
        <v>-1037.369251699979</v>
      </c>
      <c r="L250" s="37">
        <f t="shared" si="36"/>
        <v>-5135602.0495559089</v>
      </c>
      <c r="M250" s="37">
        <f t="shared" si="37"/>
        <v>-5631877.6674791863</v>
      </c>
      <c r="N250" s="41">
        <f>'jan-feb'!M250</f>
        <v>-6256926.5856828084</v>
      </c>
      <c r="O250" s="41">
        <f t="shared" si="39"/>
        <v>625048.9182036221</v>
      </c>
      <c r="Q250" s="4"/>
      <c r="R250" s="4"/>
      <c r="S250" s="4"/>
      <c r="T250" s="4"/>
    </row>
    <row r="251" spans="1:20" s="34" customFormat="1" x14ac:dyDescent="0.3">
      <c r="A251" s="33">
        <v>1426</v>
      </c>
      <c r="B251" s="34" t="s">
        <v>304</v>
      </c>
      <c r="C251" s="36">
        <v>46403</v>
      </c>
      <c r="D251" s="36">
        <v>5118</v>
      </c>
      <c r="E251" s="37">
        <f t="shared" si="31"/>
        <v>9066.6275889019144</v>
      </c>
      <c r="F251" s="38">
        <f t="shared" si="38"/>
        <v>1.1768263914592196</v>
      </c>
      <c r="G251" s="39">
        <f t="shared" si="32"/>
        <v>-817.39450315804061</v>
      </c>
      <c r="H251" s="39">
        <f t="shared" si="33"/>
        <v>0</v>
      </c>
      <c r="I251" s="37">
        <f t="shared" si="34"/>
        <v>-817.39450315804061</v>
      </c>
      <c r="J251" s="40">
        <f t="shared" si="40"/>
        <v>-91.411976040389945</v>
      </c>
      <c r="K251" s="37">
        <f t="shared" si="35"/>
        <v>-908.80647919843057</v>
      </c>
      <c r="L251" s="37">
        <f t="shared" si="36"/>
        <v>-4183425.0671628518</v>
      </c>
      <c r="M251" s="37">
        <f t="shared" si="37"/>
        <v>-4651271.5605375674</v>
      </c>
      <c r="N251" s="41">
        <f>'jan-feb'!M251</f>
        <v>-7496038.6932261195</v>
      </c>
      <c r="O251" s="41">
        <f t="shared" si="39"/>
        <v>2844767.1326885521</v>
      </c>
      <c r="Q251" s="4"/>
      <c r="R251" s="4"/>
      <c r="S251" s="4"/>
      <c r="T251" s="4"/>
    </row>
    <row r="252" spans="1:20" s="34" customFormat="1" x14ac:dyDescent="0.3">
      <c r="A252" s="33">
        <v>1428</v>
      </c>
      <c r="B252" s="34" t="s">
        <v>305</v>
      </c>
      <c r="C252" s="36">
        <v>18212</v>
      </c>
      <c r="D252" s="36">
        <v>3008</v>
      </c>
      <c r="E252" s="37">
        <f t="shared" si="31"/>
        <v>6054.5212765957449</v>
      </c>
      <c r="F252" s="38">
        <f t="shared" si="38"/>
        <v>0.78586225761283113</v>
      </c>
      <c r="G252" s="39">
        <f t="shared" si="32"/>
        <v>989.86928422566098</v>
      </c>
      <c r="H252" s="39">
        <f t="shared" si="33"/>
        <v>307.77312953762112</v>
      </c>
      <c r="I252" s="37">
        <f t="shared" si="34"/>
        <v>1297.6424137632821</v>
      </c>
      <c r="J252" s="40">
        <f t="shared" si="40"/>
        <v>-91.411976040389945</v>
      </c>
      <c r="K252" s="37">
        <f t="shared" si="35"/>
        <v>1206.2304377228922</v>
      </c>
      <c r="L252" s="37">
        <f t="shared" si="36"/>
        <v>3903308.3805999523</v>
      </c>
      <c r="M252" s="37">
        <f t="shared" si="37"/>
        <v>3628341.15667046</v>
      </c>
      <c r="N252" s="41">
        <f>'jan-feb'!M252</f>
        <v>1376868.4856592426</v>
      </c>
      <c r="O252" s="41">
        <f t="shared" si="39"/>
        <v>2251472.6710112174</v>
      </c>
      <c r="Q252" s="4"/>
      <c r="R252" s="4"/>
      <c r="S252" s="4"/>
      <c r="T252" s="4"/>
    </row>
    <row r="253" spans="1:20" s="34" customFormat="1" x14ac:dyDescent="0.3">
      <c r="A253" s="33">
        <v>1429</v>
      </c>
      <c r="B253" s="34" t="s">
        <v>306</v>
      </c>
      <c r="C253" s="36">
        <v>16468</v>
      </c>
      <c r="D253" s="36">
        <v>2823</v>
      </c>
      <c r="E253" s="37">
        <f t="shared" si="31"/>
        <v>5833.5104498760184</v>
      </c>
      <c r="F253" s="38">
        <f t="shared" si="38"/>
        <v>0.75717558540404195</v>
      </c>
      <c r="G253" s="39">
        <f t="shared" si="32"/>
        <v>1122.475780257497</v>
      </c>
      <c r="H253" s="39">
        <f t="shared" si="33"/>
        <v>385.12691888952537</v>
      </c>
      <c r="I253" s="37">
        <f t="shared" si="34"/>
        <v>1507.6026991470223</v>
      </c>
      <c r="J253" s="40">
        <f t="shared" si="40"/>
        <v>-91.411976040389945</v>
      </c>
      <c r="K253" s="37">
        <f t="shared" si="35"/>
        <v>1416.1907231066325</v>
      </c>
      <c r="L253" s="37">
        <f t="shared" si="36"/>
        <v>4255962.4196920441</v>
      </c>
      <c r="M253" s="37">
        <f t="shared" si="37"/>
        <v>3997906.4113300238</v>
      </c>
      <c r="N253" s="41">
        <f>'jan-feb'!M253</f>
        <v>1893928.4025984185</v>
      </c>
      <c r="O253" s="41">
        <f t="shared" si="39"/>
        <v>2103978.0087316055</v>
      </c>
      <c r="Q253" s="4"/>
      <c r="R253" s="4"/>
      <c r="S253" s="4"/>
      <c r="T253" s="4"/>
    </row>
    <row r="254" spans="1:20" s="34" customFormat="1" x14ac:dyDescent="0.3">
      <c r="A254" s="33">
        <v>1430</v>
      </c>
      <c r="B254" s="34" t="s">
        <v>307</v>
      </c>
      <c r="C254" s="36">
        <v>17980</v>
      </c>
      <c r="D254" s="36">
        <v>2960</v>
      </c>
      <c r="E254" s="37">
        <f t="shared" si="31"/>
        <v>6074.3243243243242</v>
      </c>
      <c r="F254" s="38">
        <f t="shared" si="38"/>
        <v>0.78843264544113956</v>
      </c>
      <c r="G254" s="39">
        <f t="shared" si="32"/>
        <v>977.98745558851351</v>
      </c>
      <c r="H254" s="39">
        <f t="shared" si="33"/>
        <v>300.84206283261835</v>
      </c>
      <c r="I254" s="37">
        <f t="shared" si="34"/>
        <v>1278.829518421132</v>
      </c>
      <c r="J254" s="40">
        <f t="shared" si="40"/>
        <v>-91.411976040389945</v>
      </c>
      <c r="K254" s="37">
        <f t="shared" si="35"/>
        <v>1187.4175423807421</v>
      </c>
      <c r="L254" s="37">
        <f t="shared" si="36"/>
        <v>3785335.3745265505</v>
      </c>
      <c r="M254" s="37">
        <f t="shared" si="37"/>
        <v>3514755.9254469969</v>
      </c>
      <c r="N254" s="41">
        <f>'jan-feb'!M254</f>
        <v>1531991.3289731913</v>
      </c>
      <c r="O254" s="41">
        <f t="shared" si="39"/>
        <v>1982764.5964738056</v>
      </c>
      <c r="Q254" s="4"/>
      <c r="R254" s="4"/>
      <c r="S254" s="4"/>
      <c r="T254" s="4"/>
    </row>
    <row r="255" spans="1:20" s="34" customFormat="1" x14ac:dyDescent="0.3">
      <c r="A255" s="33">
        <v>1431</v>
      </c>
      <c r="B255" s="34" t="s">
        <v>308</v>
      </c>
      <c r="C255" s="36">
        <v>20828</v>
      </c>
      <c r="D255" s="36">
        <v>3026</v>
      </c>
      <c r="E255" s="37">
        <f t="shared" si="31"/>
        <v>6883.0138797091868</v>
      </c>
      <c r="F255" s="38">
        <f t="shared" si="38"/>
        <v>0.89339859909288655</v>
      </c>
      <c r="G255" s="39">
        <f t="shared" si="32"/>
        <v>492.77372235759594</v>
      </c>
      <c r="H255" s="39">
        <f t="shared" si="33"/>
        <v>17.800718447916459</v>
      </c>
      <c r="I255" s="37">
        <f t="shared" si="34"/>
        <v>510.57444080551238</v>
      </c>
      <c r="J255" s="40">
        <f t="shared" si="40"/>
        <v>-91.411976040389945</v>
      </c>
      <c r="K255" s="37">
        <f t="shared" si="35"/>
        <v>419.16246476512242</v>
      </c>
      <c r="L255" s="37">
        <f t="shared" si="36"/>
        <v>1544998.2578774805</v>
      </c>
      <c r="M255" s="37">
        <f t="shared" si="37"/>
        <v>1268385.6183792604</v>
      </c>
      <c r="N255" s="41">
        <f>'jan-feb'!M255</f>
        <v>236526.16535712316</v>
      </c>
      <c r="O255" s="41">
        <f t="shared" si="39"/>
        <v>1031859.4530221373</v>
      </c>
      <c r="Q255" s="4"/>
      <c r="R255" s="4"/>
      <c r="S255" s="4"/>
      <c r="T255" s="4"/>
    </row>
    <row r="256" spans="1:20" s="34" customFormat="1" x14ac:dyDescent="0.3">
      <c r="A256" s="33">
        <v>1432</v>
      </c>
      <c r="B256" s="34" t="s">
        <v>309</v>
      </c>
      <c r="C256" s="36">
        <v>97400</v>
      </c>
      <c r="D256" s="36">
        <v>12801</v>
      </c>
      <c r="E256" s="37">
        <f t="shared" si="31"/>
        <v>7608.7805640184361</v>
      </c>
      <c r="F256" s="38">
        <f t="shared" si="38"/>
        <v>0.98760136409698207</v>
      </c>
      <c r="G256" s="39">
        <f t="shared" si="32"/>
        <v>57.313711772046368</v>
      </c>
      <c r="H256" s="39">
        <f t="shared" si="33"/>
        <v>0</v>
      </c>
      <c r="I256" s="37">
        <f t="shared" si="34"/>
        <v>57.313711772046368</v>
      </c>
      <c r="J256" s="40">
        <f t="shared" si="40"/>
        <v>-91.411976040389945</v>
      </c>
      <c r="K256" s="37">
        <f t="shared" si="35"/>
        <v>-34.098264268343577</v>
      </c>
      <c r="L256" s="37">
        <f t="shared" si="36"/>
        <v>733672.82439396554</v>
      </c>
      <c r="M256" s="37">
        <f t="shared" si="37"/>
        <v>-436491.88089906611</v>
      </c>
      <c r="N256" s="41">
        <f>'jan-feb'!M256</f>
        <v>-556468.52520273277</v>
      </c>
      <c r="O256" s="41">
        <f t="shared" si="39"/>
        <v>119976.64430366666</v>
      </c>
      <c r="Q256" s="4"/>
      <c r="R256" s="4"/>
      <c r="S256" s="4"/>
      <c r="T256" s="4"/>
    </row>
    <row r="257" spans="1:20" s="34" customFormat="1" x14ac:dyDescent="0.3">
      <c r="A257" s="33">
        <v>1433</v>
      </c>
      <c r="B257" s="34" t="s">
        <v>310</v>
      </c>
      <c r="C257" s="36">
        <v>17181</v>
      </c>
      <c r="D257" s="36">
        <v>2777</v>
      </c>
      <c r="E257" s="37">
        <f t="shared" si="31"/>
        <v>6186.8923298523587</v>
      </c>
      <c r="F257" s="38">
        <f t="shared" si="38"/>
        <v>0.80304370103379163</v>
      </c>
      <c r="G257" s="39">
        <f t="shared" si="32"/>
        <v>910.44665227169276</v>
      </c>
      <c r="H257" s="39">
        <f t="shared" si="33"/>
        <v>261.44326089780628</v>
      </c>
      <c r="I257" s="37">
        <f t="shared" si="34"/>
        <v>1171.8899131694991</v>
      </c>
      <c r="J257" s="40">
        <f t="shared" si="40"/>
        <v>-91.411976040389945</v>
      </c>
      <c r="K257" s="37">
        <f t="shared" si="35"/>
        <v>1080.4779371291093</v>
      </c>
      <c r="L257" s="37">
        <f t="shared" si="36"/>
        <v>3254338.288871699</v>
      </c>
      <c r="M257" s="37">
        <f t="shared" si="37"/>
        <v>3000487.2314075362</v>
      </c>
      <c r="N257" s="41">
        <f>'jan-feb'!M257</f>
        <v>1315956.544107619</v>
      </c>
      <c r="O257" s="41">
        <f t="shared" si="39"/>
        <v>1684530.6872999172</v>
      </c>
      <c r="Q257" s="4"/>
      <c r="R257" s="4"/>
      <c r="S257" s="4"/>
      <c r="T257" s="4"/>
    </row>
    <row r="258" spans="1:20" s="34" customFormat="1" x14ac:dyDescent="0.3">
      <c r="A258" s="33">
        <v>1438</v>
      </c>
      <c r="B258" s="34" t="s">
        <v>311</v>
      </c>
      <c r="C258" s="36">
        <v>30755</v>
      </c>
      <c r="D258" s="36">
        <v>3890</v>
      </c>
      <c r="E258" s="37">
        <f t="shared" si="31"/>
        <v>7906.169665809769</v>
      </c>
      <c r="F258" s="38">
        <f t="shared" si="38"/>
        <v>1.0262017521782996</v>
      </c>
      <c r="G258" s="39">
        <f t="shared" si="32"/>
        <v>-121.11974930275336</v>
      </c>
      <c r="H258" s="39">
        <f t="shared" si="33"/>
        <v>0</v>
      </c>
      <c r="I258" s="37">
        <f t="shared" si="34"/>
        <v>-121.11974930275336</v>
      </c>
      <c r="J258" s="40">
        <f t="shared" si="40"/>
        <v>-91.411976040389945</v>
      </c>
      <c r="K258" s="37">
        <f t="shared" si="35"/>
        <v>-212.53172534314331</v>
      </c>
      <c r="L258" s="37">
        <f t="shared" si="36"/>
        <v>-471155.82478771056</v>
      </c>
      <c r="M258" s="37">
        <f t="shared" si="37"/>
        <v>-826748.41158482747</v>
      </c>
      <c r="N258" s="41">
        <f>'jan-feb'!M258</f>
        <v>-3171611.9024325148</v>
      </c>
      <c r="O258" s="41">
        <f t="shared" si="39"/>
        <v>2344863.4908476872</v>
      </c>
      <c r="Q258" s="4"/>
      <c r="R258" s="4"/>
      <c r="S258" s="4"/>
      <c r="T258" s="4"/>
    </row>
    <row r="259" spans="1:20" s="34" customFormat="1" x14ac:dyDescent="0.3">
      <c r="A259" s="33">
        <v>1439</v>
      </c>
      <c r="B259" s="34" t="s">
        <v>312</v>
      </c>
      <c r="C259" s="36">
        <v>42665</v>
      </c>
      <c r="D259" s="36">
        <v>6082</v>
      </c>
      <c r="E259" s="37">
        <f t="shared" si="31"/>
        <v>7014.9621834922718</v>
      </c>
      <c r="F259" s="38">
        <f t="shared" si="38"/>
        <v>0.91052517065189542</v>
      </c>
      <c r="G259" s="39">
        <f t="shared" si="32"/>
        <v>413.60474008774491</v>
      </c>
      <c r="H259" s="39">
        <f t="shared" si="33"/>
        <v>0</v>
      </c>
      <c r="I259" s="37">
        <f t="shared" si="34"/>
        <v>413.60474008774491</v>
      </c>
      <c r="J259" s="40">
        <f t="shared" si="40"/>
        <v>-91.411976040389945</v>
      </c>
      <c r="K259" s="37">
        <f t="shared" si="35"/>
        <v>322.19276404735496</v>
      </c>
      <c r="L259" s="37">
        <f t="shared" si="36"/>
        <v>2515544.0292136646</v>
      </c>
      <c r="M259" s="37">
        <f t="shared" si="37"/>
        <v>1959576.3909360128</v>
      </c>
      <c r="N259" s="41">
        <f>'jan-feb'!M259</f>
        <v>-179306.62997289363</v>
      </c>
      <c r="O259" s="41">
        <f t="shared" si="39"/>
        <v>2138883.0209089066</v>
      </c>
      <c r="Q259" s="4"/>
      <c r="R259" s="4"/>
      <c r="S259" s="4"/>
      <c r="T259" s="4"/>
    </row>
    <row r="260" spans="1:20" s="34" customFormat="1" x14ac:dyDescent="0.3">
      <c r="A260" s="33">
        <v>1441</v>
      </c>
      <c r="B260" s="34" t="s">
        <v>313</v>
      </c>
      <c r="C260" s="36">
        <v>18609</v>
      </c>
      <c r="D260" s="36">
        <v>2752</v>
      </c>
      <c r="E260" s="37">
        <f t="shared" si="31"/>
        <v>6761.9912790697672</v>
      </c>
      <c r="F260" s="38">
        <f t="shared" si="38"/>
        <v>0.87769015744807566</v>
      </c>
      <c r="G260" s="39">
        <f t="shared" si="32"/>
        <v>565.38728274124765</v>
      </c>
      <c r="H260" s="39">
        <f t="shared" si="33"/>
        <v>60.158628671713309</v>
      </c>
      <c r="I260" s="37">
        <f t="shared" si="34"/>
        <v>625.545911412961</v>
      </c>
      <c r="J260" s="40">
        <f t="shared" si="40"/>
        <v>-91.411976040389945</v>
      </c>
      <c r="K260" s="37">
        <f t="shared" si="35"/>
        <v>534.13393537257105</v>
      </c>
      <c r="L260" s="37">
        <f t="shared" si="36"/>
        <v>1721502.3482084686</v>
      </c>
      <c r="M260" s="37">
        <f t="shared" si="37"/>
        <v>1469936.5901453155</v>
      </c>
      <c r="N260" s="41">
        <f>'jan-feb'!M260</f>
        <v>86738.006299670946</v>
      </c>
      <c r="O260" s="41">
        <f t="shared" si="39"/>
        <v>1383198.5838456445</v>
      </c>
      <c r="Q260" s="4"/>
      <c r="R260" s="4"/>
      <c r="S260" s="4"/>
      <c r="T260" s="4"/>
    </row>
    <row r="261" spans="1:20" s="34" customFormat="1" x14ac:dyDescent="0.3">
      <c r="A261" s="33">
        <v>1443</v>
      </c>
      <c r="B261" s="34" t="s">
        <v>314</v>
      </c>
      <c r="C261" s="36">
        <v>37650</v>
      </c>
      <c r="D261" s="36">
        <v>5987</v>
      </c>
      <c r="E261" s="37">
        <f t="shared" si="31"/>
        <v>6288.6253549356943</v>
      </c>
      <c r="F261" s="38">
        <f t="shared" si="38"/>
        <v>0.81624840229973961</v>
      </c>
      <c r="G261" s="39">
        <f t="shared" si="32"/>
        <v>849.40683722169138</v>
      </c>
      <c r="H261" s="39">
        <f t="shared" si="33"/>
        <v>225.83670211863881</v>
      </c>
      <c r="I261" s="37">
        <f t="shared" si="34"/>
        <v>1075.2435393403302</v>
      </c>
      <c r="J261" s="40">
        <f t="shared" si="40"/>
        <v>-91.411976040389945</v>
      </c>
      <c r="K261" s="37">
        <f t="shared" si="35"/>
        <v>983.83156329994029</v>
      </c>
      <c r="L261" s="37">
        <f t="shared" si="36"/>
        <v>6437483.070030557</v>
      </c>
      <c r="M261" s="37">
        <f t="shared" si="37"/>
        <v>5890199.5694767423</v>
      </c>
      <c r="N261" s="41">
        <f>'jan-feb'!M261</f>
        <v>2791110.1474873293</v>
      </c>
      <c r="O261" s="41">
        <f t="shared" si="39"/>
        <v>3099089.421989413</v>
      </c>
      <c r="Q261" s="4"/>
      <c r="R261" s="4"/>
      <c r="S261" s="4"/>
      <c r="T261" s="4"/>
    </row>
    <row r="262" spans="1:20" s="34" customFormat="1" x14ac:dyDescent="0.3">
      <c r="A262" s="33">
        <v>1444</v>
      </c>
      <c r="B262" s="34" t="s">
        <v>315</v>
      </c>
      <c r="C262" s="36">
        <v>6836</v>
      </c>
      <c r="D262" s="36">
        <v>1221</v>
      </c>
      <c r="E262" s="37">
        <f t="shared" si="31"/>
        <v>5598.6895986895988</v>
      </c>
      <c r="F262" s="38">
        <f t="shared" si="38"/>
        <v>0.72669640533058688</v>
      </c>
      <c r="G262" s="39">
        <f t="shared" si="32"/>
        <v>1263.3682909693487</v>
      </c>
      <c r="H262" s="39">
        <f t="shared" si="33"/>
        <v>467.31421680477223</v>
      </c>
      <c r="I262" s="37">
        <f t="shared" si="34"/>
        <v>1730.6825077741209</v>
      </c>
      <c r="J262" s="40">
        <f t="shared" si="40"/>
        <v>-91.411976040389945</v>
      </c>
      <c r="K262" s="37">
        <f t="shared" si="35"/>
        <v>1639.2705317337311</v>
      </c>
      <c r="L262" s="37">
        <f t="shared" si="36"/>
        <v>2113163.3419922017</v>
      </c>
      <c r="M262" s="37">
        <f t="shared" si="37"/>
        <v>2001549.3192468856</v>
      </c>
      <c r="N262" s="41">
        <f>'jan-feb'!M262</f>
        <v>717434.54820144142</v>
      </c>
      <c r="O262" s="41">
        <f t="shared" si="39"/>
        <v>1284114.7710454441</v>
      </c>
      <c r="Q262" s="4"/>
      <c r="R262" s="4"/>
      <c r="S262" s="4"/>
      <c r="T262" s="4"/>
    </row>
    <row r="263" spans="1:20" s="34" customFormat="1" x14ac:dyDescent="0.3">
      <c r="A263" s="33">
        <v>1445</v>
      </c>
      <c r="B263" s="34" t="s">
        <v>316</v>
      </c>
      <c r="C263" s="36">
        <v>38295</v>
      </c>
      <c r="D263" s="36">
        <v>5751</v>
      </c>
      <c r="E263" s="37">
        <f t="shared" si="31"/>
        <v>6658.841940532081</v>
      </c>
      <c r="F263" s="38">
        <f t="shared" si="38"/>
        <v>0.86430162211203765</v>
      </c>
      <c r="G263" s="39">
        <f t="shared" si="32"/>
        <v>627.27688586385932</v>
      </c>
      <c r="H263" s="39">
        <f t="shared" si="33"/>
        <v>96.260897159903465</v>
      </c>
      <c r="I263" s="37">
        <f t="shared" si="34"/>
        <v>723.53778302376281</v>
      </c>
      <c r="J263" s="40">
        <f t="shared" si="40"/>
        <v>-91.411976040389945</v>
      </c>
      <c r="K263" s="37">
        <f t="shared" si="35"/>
        <v>632.12580698337285</v>
      </c>
      <c r="L263" s="37">
        <f t="shared" si="36"/>
        <v>4161065.79016966</v>
      </c>
      <c r="M263" s="37">
        <f t="shared" si="37"/>
        <v>3635355.5159613774</v>
      </c>
      <c r="N263" s="41">
        <f>'jan-feb'!M263</f>
        <v>1675884.960447575</v>
      </c>
      <c r="O263" s="41">
        <f t="shared" si="39"/>
        <v>1959470.5555138025</v>
      </c>
      <c r="Q263" s="4"/>
      <c r="R263" s="4"/>
      <c r="S263" s="4"/>
      <c r="T263" s="4"/>
    </row>
    <row r="264" spans="1:20" s="34" customFormat="1" x14ac:dyDescent="0.3">
      <c r="A264" s="33">
        <v>1449</v>
      </c>
      <c r="B264" s="34" t="s">
        <v>317</v>
      </c>
      <c r="C264" s="36">
        <v>41603</v>
      </c>
      <c r="D264" s="36">
        <v>7155</v>
      </c>
      <c r="E264" s="37">
        <f t="shared" ref="E264:E327" si="41">(C264*1000)/D264</f>
        <v>5814.5352900069884</v>
      </c>
      <c r="F264" s="38">
        <f t="shared" si="38"/>
        <v>0.75471265542295762</v>
      </c>
      <c r="G264" s="39">
        <f t="shared" ref="G264:G327" si="42">(E$437-E264)*0.6</f>
        <v>1133.8608761789149</v>
      </c>
      <c r="H264" s="39">
        <f t="shared" ref="H264:H327" si="43">IF(E264&gt;=E$437*0.9,0,IF(E264&lt;0.9*E$437,(E$437*0.9-E264)*0.35))</f>
        <v>391.76822484368586</v>
      </c>
      <c r="I264" s="37">
        <f t="shared" ref="I264:I327" si="44">G264+H264</f>
        <v>1525.6291010226007</v>
      </c>
      <c r="J264" s="40">
        <f t="shared" si="40"/>
        <v>-91.411976040389945</v>
      </c>
      <c r="K264" s="37">
        <f t="shared" ref="K264:K327" si="45">I264+J264</f>
        <v>1434.2171249822109</v>
      </c>
      <c r="L264" s="37">
        <f t="shared" ref="L264:L327" si="46">(I264*D264)</f>
        <v>10915876.217816709</v>
      </c>
      <c r="M264" s="37">
        <f t="shared" ref="M264:M327" si="47">(K264*D264)</f>
        <v>10261823.529247718</v>
      </c>
      <c r="N264" s="41">
        <f>'jan-feb'!M264</f>
        <v>5228504.293514587</v>
      </c>
      <c r="O264" s="41">
        <f t="shared" si="39"/>
        <v>5033319.2357331309</v>
      </c>
      <c r="Q264" s="4"/>
      <c r="R264" s="4"/>
      <c r="S264" s="4"/>
      <c r="T264" s="4"/>
    </row>
    <row r="265" spans="1:20" s="34" customFormat="1" x14ac:dyDescent="0.3">
      <c r="A265" s="33">
        <v>1502</v>
      </c>
      <c r="B265" s="34" t="s">
        <v>318</v>
      </c>
      <c r="C265" s="36">
        <v>207012</v>
      </c>
      <c r="D265" s="36">
        <v>26392</v>
      </c>
      <c r="E265" s="37">
        <f t="shared" si="41"/>
        <v>7843.7405274325556</v>
      </c>
      <c r="F265" s="38">
        <f t="shared" ref="F265:F328" si="48">IF(ISNUMBER(C265),E265/E$437,"")</f>
        <v>1.0180986006020405</v>
      </c>
      <c r="G265" s="39">
        <f t="shared" si="42"/>
        <v>-83.662266276425356</v>
      </c>
      <c r="H265" s="39">
        <f t="shared" si="43"/>
        <v>0</v>
      </c>
      <c r="I265" s="37">
        <f t="shared" si="44"/>
        <v>-83.662266276425356</v>
      </c>
      <c r="J265" s="40">
        <f t="shared" si="40"/>
        <v>-91.411976040389945</v>
      </c>
      <c r="K265" s="37">
        <f t="shared" si="45"/>
        <v>-175.07424231681529</v>
      </c>
      <c r="L265" s="37">
        <f t="shared" si="46"/>
        <v>-2208014.531567418</v>
      </c>
      <c r="M265" s="37">
        <f t="shared" si="47"/>
        <v>-4620559.4032253893</v>
      </c>
      <c r="N265" s="41">
        <f>'jan-feb'!M265</f>
        <v>-1167123.0151668184</v>
      </c>
      <c r="O265" s="41">
        <f t="shared" ref="O265:O328" si="49">M265-N265</f>
        <v>-3453436.3880585711</v>
      </c>
      <c r="Q265" s="4"/>
      <c r="R265" s="4"/>
      <c r="S265" s="4"/>
      <c r="T265" s="4"/>
    </row>
    <row r="266" spans="1:20" s="34" customFormat="1" x14ac:dyDescent="0.3">
      <c r="A266" s="33">
        <v>1504</v>
      </c>
      <c r="B266" s="34" t="s">
        <v>319</v>
      </c>
      <c r="C266" s="36">
        <v>377370</v>
      </c>
      <c r="D266" s="36">
        <v>46316</v>
      </c>
      <c r="E266" s="37">
        <f t="shared" si="41"/>
        <v>8147.7243285257791</v>
      </c>
      <c r="F266" s="38">
        <f t="shared" si="48"/>
        <v>1.0575549647456925</v>
      </c>
      <c r="G266" s="39">
        <f t="shared" si="42"/>
        <v>-266.05254693235946</v>
      </c>
      <c r="H266" s="39">
        <f t="shared" si="43"/>
        <v>0</v>
      </c>
      <c r="I266" s="37">
        <f t="shared" si="44"/>
        <v>-266.05254693235946</v>
      </c>
      <c r="J266" s="40">
        <f t="shared" ref="J266:J329" si="50">I$439</f>
        <v>-91.411976040389945</v>
      </c>
      <c r="K266" s="37">
        <f t="shared" si="45"/>
        <v>-357.46452297274942</v>
      </c>
      <c r="L266" s="37">
        <f t="shared" si="46"/>
        <v>-12322489.76371916</v>
      </c>
      <c r="M266" s="37">
        <f t="shared" si="47"/>
        <v>-16556326.846005863</v>
      </c>
      <c r="N266" s="41">
        <f>'jan-feb'!M266</f>
        <v>-10319454.106186215</v>
      </c>
      <c r="O266" s="41">
        <f t="shared" si="49"/>
        <v>-6236872.7398196477</v>
      </c>
      <c r="Q266" s="4"/>
      <c r="R266" s="4"/>
      <c r="S266" s="4"/>
      <c r="T266" s="4"/>
    </row>
    <row r="267" spans="1:20" s="34" customFormat="1" x14ac:dyDescent="0.3">
      <c r="A267" s="33">
        <v>1505</v>
      </c>
      <c r="B267" s="34" t="s">
        <v>320</v>
      </c>
      <c r="C267" s="36">
        <v>174443</v>
      </c>
      <c r="D267" s="36">
        <v>24507</v>
      </c>
      <c r="E267" s="37">
        <f t="shared" si="41"/>
        <v>7118.0887093483498</v>
      </c>
      <c r="F267" s="38">
        <f t="shared" si="48"/>
        <v>0.92391074495688708</v>
      </c>
      <c r="G267" s="39">
        <f t="shared" si="42"/>
        <v>351.72882457409816</v>
      </c>
      <c r="H267" s="39">
        <f t="shared" si="43"/>
        <v>0</v>
      </c>
      <c r="I267" s="37">
        <f t="shared" si="44"/>
        <v>351.72882457409816</v>
      </c>
      <c r="J267" s="40">
        <f t="shared" si="50"/>
        <v>-91.411976040389945</v>
      </c>
      <c r="K267" s="37">
        <f t="shared" si="45"/>
        <v>260.3168485337082</v>
      </c>
      <c r="L267" s="37">
        <f t="shared" si="46"/>
        <v>8619818.3038374241</v>
      </c>
      <c r="M267" s="37">
        <f t="shared" si="47"/>
        <v>6379585.0070155868</v>
      </c>
      <c r="N267" s="41">
        <f>'jan-feb'!M267</f>
        <v>3442665.0146751571</v>
      </c>
      <c r="O267" s="41">
        <f t="shared" si="49"/>
        <v>2936919.9923404297</v>
      </c>
      <c r="Q267" s="4"/>
      <c r="R267" s="4"/>
      <c r="S267" s="4"/>
      <c r="T267" s="4"/>
    </row>
    <row r="268" spans="1:20" s="34" customFormat="1" x14ac:dyDescent="0.3">
      <c r="A268" s="33">
        <v>1511</v>
      </c>
      <c r="B268" s="34" t="s">
        <v>321</v>
      </c>
      <c r="C268" s="36">
        <v>22680</v>
      </c>
      <c r="D268" s="36">
        <v>3258</v>
      </c>
      <c r="E268" s="37">
        <f t="shared" si="41"/>
        <v>6961.325966850829</v>
      </c>
      <c r="F268" s="38">
        <f t="shared" si="48"/>
        <v>0.90356331910756404</v>
      </c>
      <c r="G268" s="39">
        <f t="shared" si="42"/>
        <v>445.7864700726106</v>
      </c>
      <c r="H268" s="39">
        <f t="shared" si="43"/>
        <v>0</v>
      </c>
      <c r="I268" s="37">
        <f t="shared" si="44"/>
        <v>445.7864700726106</v>
      </c>
      <c r="J268" s="40">
        <f t="shared" si="50"/>
        <v>-91.411976040389945</v>
      </c>
      <c r="K268" s="37">
        <f t="shared" si="45"/>
        <v>354.37449403222064</v>
      </c>
      <c r="L268" s="37">
        <f t="shared" si="46"/>
        <v>1452372.3194965653</v>
      </c>
      <c r="M268" s="37">
        <f t="shared" si="47"/>
        <v>1154552.1015569749</v>
      </c>
      <c r="N268" s="41">
        <f>'jan-feb'!M268</f>
        <v>-72583.130623427336</v>
      </c>
      <c r="O268" s="41">
        <f t="shared" si="49"/>
        <v>1227135.2321804021</v>
      </c>
      <c r="Q268" s="4"/>
      <c r="R268" s="4"/>
      <c r="S268" s="4"/>
      <c r="T268" s="4"/>
    </row>
    <row r="269" spans="1:20" s="34" customFormat="1" x14ac:dyDescent="0.3">
      <c r="A269" s="33">
        <v>1514</v>
      </c>
      <c r="B269" s="34" t="s">
        <v>178</v>
      </c>
      <c r="C269" s="36">
        <v>19316</v>
      </c>
      <c r="D269" s="36">
        <v>2635</v>
      </c>
      <c r="E269" s="37">
        <f t="shared" si="41"/>
        <v>7330.5502846299814</v>
      </c>
      <c r="F269" s="38">
        <f t="shared" si="48"/>
        <v>0.95148774495063071</v>
      </c>
      <c r="G269" s="39">
        <f t="shared" si="42"/>
        <v>224.25187940511913</v>
      </c>
      <c r="H269" s="39">
        <f t="shared" si="43"/>
        <v>0</v>
      </c>
      <c r="I269" s="37">
        <f t="shared" si="44"/>
        <v>224.25187940511913</v>
      </c>
      <c r="J269" s="40">
        <f t="shared" si="50"/>
        <v>-91.411976040389945</v>
      </c>
      <c r="K269" s="37">
        <f t="shared" si="45"/>
        <v>132.8399033647292</v>
      </c>
      <c r="L269" s="37">
        <f t="shared" si="46"/>
        <v>590903.7022324889</v>
      </c>
      <c r="M269" s="37">
        <f t="shared" si="47"/>
        <v>350033.14536606142</v>
      </c>
      <c r="N269" s="41">
        <f>'jan-feb'!M269</f>
        <v>-247562.04702048266</v>
      </c>
      <c r="O269" s="41">
        <f t="shared" si="49"/>
        <v>597595.19238654408</v>
      </c>
      <c r="Q269" s="4"/>
      <c r="R269" s="4"/>
      <c r="S269" s="4"/>
      <c r="T269" s="4"/>
    </row>
    <row r="270" spans="1:20" s="34" customFormat="1" x14ac:dyDescent="0.3">
      <c r="A270" s="33">
        <v>1515</v>
      </c>
      <c r="B270" s="34" t="s">
        <v>322</v>
      </c>
      <c r="C270" s="36">
        <v>77286</v>
      </c>
      <c r="D270" s="36">
        <v>8934</v>
      </c>
      <c r="E270" s="37">
        <f t="shared" si="41"/>
        <v>8650.7723304231022</v>
      </c>
      <c r="F270" s="38">
        <f t="shared" si="48"/>
        <v>1.1228493819916638</v>
      </c>
      <c r="G270" s="39">
        <f t="shared" si="42"/>
        <v>-567.88134807075323</v>
      </c>
      <c r="H270" s="39">
        <f t="shared" si="43"/>
        <v>0</v>
      </c>
      <c r="I270" s="37">
        <f t="shared" si="44"/>
        <v>-567.88134807075323</v>
      </c>
      <c r="J270" s="40">
        <f t="shared" si="50"/>
        <v>-91.411976040389945</v>
      </c>
      <c r="K270" s="37">
        <f t="shared" si="45"/>
        <v>-659.29332411114319</v>
      </c>
      <c r="L270" s="37">
        <f t="shared" si="46"/>
        <v>-5073451.9636641098</v>
      </c>
      <c r="M270" s="37">
        <f t="shared" si="47"/>
        <v>-5890126.5576089537</v>
      </c>
      <c r="N270" s="41">
        <f>'jan-feb'!M270</f>
        <v>-4676098.4926303588</v>
      </c>
      <c r="O270" s="41">
        <f t="shared" si="49"/>
        <v>-1214028.0649785949</v>
      </c>
      <c r="Q270" s="4"/>
      <c r="R270" s="4"/>
      <c r="S270" s="4"/>
      <c r="T270" s="4"/>
    </row>
    <row r="271" spans="1:20" s="34" customFormat="1" x14ac:dyDescent="0.3">
      <c r="A271" s="33">
        <v>1516</v>
      </c>
      <c r="B271" s="34" t="s">
        <v>323</v>
      </c>
      <c r="C271" s="36">
        <v>74404</v>
      </c>
      <c r="D271" s="36">
        <v>8292</v>
      </c>
      <c r="E271" s="37">
        <f t="shared" si="41"/>
        <v>8972.986010612638</v>
      </c>
      <c r="F271" s="38">
        <f t="shared" si="48"/>
        <v>1.1646719404697905</v>
      </c>
      <c r="G271" s="39">
        <f t="shared" si="42"/>
        <v>-761.20955618447476</v>
      </c>
      <c r="H271" s="39">
        <f t="shared" si="43"/>
        <v>0</v>
      </c>
      <c r="I271" s="37">
        <f t="shared" si="44"/>
        <v>-761.20955618447476</v>
      </c>
      <c r="J271" s="40">
        <f t="shared" si="50"/>
        <v>-91.411976040389945</v>
      </c>
      <c r="K271" s="37">
        <f t="shared" si="45"/>
        <v>-852.62153222486472</v>
      </c>
      <c r="L271" s="37">
        <f t="shared" si="46"/>
        <v>-6311949.6398816649</v>
      </c>
      <c r="M271" s="37">
        <f t="shared" si="47"/>
        <v>-7069937.7452085782</v>
      </c>
      <c r="N271" s="41">
        <f>'jan-feb'!M271</f>
        <v>-2245216.7339255554</v>
      </c>
      <c r="O271" s="41">
        <f t="shared" si="49"/>
        <v>-4824721.0112830233</v>
      </c>
      <c r="Q271" s="4"/>
      <c r="R271" s="4"/>
      <c r="S271" s="4"/>
      <c r="T271" s="4"/>
    </row>
    <row r="272" spans="1:20" s="34" customFormat="1" x14ac:dyDescent="0.3">
      <c r="A272" s="33">
        <v>1517</v>
      </c>
      <c r="B272" s="34" t="s">
        <v>324</v>
      </c>
      <c r="C272" s="36">
        <v>35515</v>
      </c>
      <c r="D272" s="36">
        <v>5065</v>
      </c>
      <c r="E272" s="37">
        <f t="shared" si="41"/>
        <v>7011.8460019743334</v>
      </c>
      <c r="F272" s="38">
        <f t="shared" si="48"/>
        <v>0.91012069780739746</v>
      </c>
      <c r="G272" s="39">
        <f t="shared" si="42"/>
        <v>415.47444899850797</v>
      </c>
      <c r="H272" s="39">
        <f t="shared" si="43"/>
        <v>0</v>
      </c>
      <c r="I272" s="37">
        <f t="shared" si="44"/>
        <v>415.47444899850797</v>
      </c>
      <c r="J272" s="40">
        <f t="shared" si="50"/>
        <v>-91.411976040389945</v>
      </c>
      <c r="K272" s="37">
        <f t="shared" si="45"/>
        <v>324.06247295811801</v>
      </c>
      <c r="L272" s="37">
        <f t="shared" si="46"/>
        <v>2104378.0841774428</v>
      </c>
      <c r="M272" s="37">
        <f t="shared" si="47"/>
        <v>1641376.4255328677</v>
      </c>
      <c r="N272" s="41">
        <f>'jan-feb'!M272</f>
        <v>521362.13732115907</v>
      </c>
      <c r="O272" s="41">
        <f t="shared" si="49"/>
        <v>1120014.2882117087</v>
      </c>
      <c r="Q272" s="4"/>
      <c r="R272" s="4"/>
      <c r="S272" s="4"/>
      <c r="T272" s="4"/>
    </row>
    <row r="273" spans="1:20" s="34" customFormat="1" x14ac:dyDescent="0.3">
      <c r="A273" s="33">
        <v>1519</v>
      </c>
      <c r="B273" s="34" t="s">
        <v>325</v>
      </c>
      <c r="C273" s="36">
        <v>58971</v>
      </c>
      <c r="D273" s="36">
        <v>8977</v>
      </c>
      <c r="E273" s="37">
        <f t="shared" si="41"/>
        <v>6569.121087222903</v>
      </c>
      <c r="F273" s="38">
        <f t="shared" si="48"/>
        <v>0.85265607176785829</v>
      </c>
      <c r="G273" s="39">
        <f t="shared" si="42"/>
        <v>681.10939784936613</v>
      </c>
      <c r="H273" s="39">
        <f t="shared" si="43"/>
        <v>127.66319581811575</v>
      </c>
      <c r="I273" s="37">
        <f t="shared" si="44"/>
        <v>808.77259366748194</v>
      </c>
      <c r="J273" s="40">
        <f t="shared" si="50"/>
        <v>-91.411976040389945</v>
      </c>
      <c r="K273" s="37">
        <f t="shared" si="45"/>
        <v>717.36061762709198</v>
      </c>
      <c r="L273" s="37">
        <f t="shared" si="46"/>
        <v>7260351.5733529851</v>
      </c>
      <c r="M273" s="37">
        <f t="shared" si="47"/>
        <v>6439746.2644384047</v>
      </c>
      <c r="N273" s="41">
        <f>'jan-feb'!M273</f>
        <v>2157880.949389304</v>
      </c>
      <c r="O273" s="41">
        <f t="shared" si="49"/>
        <v>4281865.3150491007</v>
      </c>
      <c r="Q273" s="4"/>
      <c r="R273" s="4"/>
      <c r="S273" s="4"/>
      <c r="T273" s="4"/>
    </row>
    <row r="274" spans="1:20" s="34" customFormat="1" x14ac:dyDescent="0.3">
      <c r="A274" s="33">
        <v>1520</v>
      </c>
      <c r="B274" s="34" t="s">
        <v>326</v>
      </c>
      <c r="C274" s="36">
        <v>72036</v>
      </c>
      <c r="D274" s="36">
        <v>10589</v>
      </c>
      <c r="E274" s="37">
        <f t="shared" si="41"/>
        <v>6802.908678817641</v>
      </c>
      <c r="F274" s="38">
        <f t="shared" si="48"/>
        <v>0.88300113723863483</v>
      </c>
      <c r="G274" s="39">
        <f t="shared" si="42"/>
        <v>540.83684289252335</v>
      </c>
      <c r="H274" s="39">
        <f t="shared" si="43"/>
        <v>45.837538759957482</v>
      </c>
      <c r="I274" s="37">
        <f t="shared" si="44"/>
        <v>586.67438165248086</v>
      </c>
      <c r="J274" s="40">
        <f t="shared" si="50"/>
        <v>-91.411976040389945</v>
      </c>
      <c r="K274" s="37">
        <f t="shared" si="45"/>
        <v>495.2624056120909</v>
      </c>
      <c r="L274" s="37">
        <f t="shared" si="46"/>
        <v>6212295.02731812</v>
      </c>
      <c r="M274" s="37">
        <f t="shared" si="47"/>
        <v>5244333.6130264308</v>
      </c>
      <c r="N274" s="41">
        <f>'jan-feb'!M274</f>
        <v>1617132.1761290736</v>
      </c>
      <c r="O274" s="41">
        <f t="shared" si="49"/>
        <v>3627201.436897357</v>
      </c>
      <c r="Q274" s="4"/>
      <c r="R274" s="4"/>
      <c r="S274" s="4"/>
      <c r="T274" s="4"/>
    </row>
    <row r="275" spans="1:20" s="34" customFormat="1" x14ac:dyDescent="0.3">
      <c r="A275" s="33">
        <v>1523</v>
      </c>
      <c r="B275" s="34" t="s">
        <v>327</v>
      </c>
      <c r="C275" s="36">
        <v>15067</v>
      </c>
      <c r="D275" s="36">
        <v>2294</v>
      </c>
      <c r="E275" s="37">
        <f t="shared" si="41"/>
        <v>6568.0034873583263</v>
      </c>
      <c r="F275" s="38">
        <f t="shared" si="48"/>
        <v>0.85251101000119489</v>
      </c>
      <c r="G275" s="39">
        <f t="shared" si="42"/>
        <v>681.77995776811224</v>
      </c>
      <c r="H275" s="39">
        <f t="shared" si="43"/>
        <v>128.05435577071762</v>
      </c>
      <c r="I275" s="37">
        <f t="shared" si="44"/>
        <v>809.83431353882986</v>
      </c>
      <c r="J275" s="40">
        <f t="shared" si="50"/>
        <v>-91.411976040389945</v>
      </c>
      <c r="K275" s="37">
        <f t="shared" si="45"/>
        <v>718.4223374984399</v>
      </c>
      <c r="L275" s="37">
        <f t="shared" si="46"/>
        <v>1857759.9152580758</v>
      </c>
      <c r="M275" s="37">
        <f t="shared" si="47"/>
        <v>1648060.8422214212</v>
      </c>
      <c r="N275" s="41">
        <f>'jan-feb'!M275</f>
        <v>852727.02995422331</v>
      </c>
      <c r="O275" s="41">
        <f t="shared" si="49"/>
        <v>795333.81226719788</v>
      </c>
      <c r="Q275" s="4"/>
      <c r="R275" s="4"/>
      <c r="S275" s="4"/>
      <c r="T275" s="4"/>
    </row>
    <row r="276" spans="1:20" s="34" customFormat="1" x14ac:dyDescent="0.3">
      <c r="A276" s="33">
        <v>1524</v>
      </c>
      <c r="B276" s="34" t="s">
        <v>328</v>
      </c>
      <c r="C276" s="36">
        <v>14854</v>
      </c>
      <c r="D276" s="36">
        <v>1676</v>
      </c>
      <c r="E276" s="37">
        <f t="shared" si="41"/>
        <v>8862.7684964200471</v>
      </c>
      <c r="F276" s="38">
        <f t="shared" si="48"/>
        <v>1.1503659729828672</v>
      </c>
      <c r="G276" s="39">
        <f t="shared" si="42"/>
        <v>-695.07904766892023</v>
      </c>
      <c r="H276" s="39">
        <f t="shared" si="43"/>
        <v>0</v>
      </c>
      <c r="I276" s="37">
        <f t="shared" si="44"/>
        <v>-695.07904766892023</v>
      </c>
      <c r="J276" s="40">
        <f t="shared" si="50"/>
        <v>-91.411976040389945</v>
      </c>
      <c r="K276" s="37">
        <f t="shared" si="45"/>
        <v>-786.49102370931018</v>
      </c>
      <c r="L276" s="37">
        <f t="shared" si="46"/>
        <v>-1164952.4838931102</v>
      </c>
      <c r="M276" s="37">
        <f t="shared" si="47"/>
        <v>-1318158.9557368038</v>
      </c>
      <c r="N276" s="41">
        <f>'jan-feb'!M276</f>
        <v>-2248120.6037215674</v>
      </c>
      <c r="O276" s="41">
        <f t="shared" si="49"/>
        <v>929961.64798476361</v>
      </c>
      <c r="Q276" s="4"/>
      <c r="R276" s="4"/>
      <c r="S276" s="4"/>
      <c r="T276" s="4"/>
    </row>
    <row r="277" spans="1:20" s="34" customFormat="1" x14ac:dyDescent="0.3">
      <c r="A277" s="33">
        <v>1525</v>
      </c>
      <c r="B277" s="34" t="s">
        <v>329</v>
      </c>
      <c r="C277" s="36">
        <v>31208</v>
      </c>
      <c r="D277" s="36">
        <v>4605</v>
      </c>
      <c r="E277" s="37">
        <f t="shared" si="41"/>
        <v>6776.9815418023891</v>
      </c>
      <c r="F277" s="38">
        <f t="shared" si="48"/>
        <v>0.87963585739281036</v>
      </c>
      <c r="G277" s="39">
        <f t="shared" si="42"/>
        <v>556.39312510167451</v>
      </c>
      <c r="H277" s="39">
        <f t="shared" si="43"/>
        <v>54.912036715295649</v>
      </c>
      <c r="I277" s="37">
        <f t="shared" si="44"/>
        <v>611.30516181697021</v>
      </c>
      <c r="J277" s="40">
        <f t="shared" si="50"/>
        <v>-91.411976040389945</v>
      </c>
      <c r="K277" s="37">
        <f t="shared" si="45"/>
        <v>519.89318577658025</v>
      </c>
      <c r="L277" s="37">
        <f t="shared" si="46"/>
        <v>2815060.2701671477</v>
      </c>
      <c r="M277" s="37">
        <f t="shared" si="47"/>
        <v>2394108.1205011522</v>
      </c>
      <c r="N277" s="41">
        <f>'jan-feb'!M277</f>
        <v>609199.53452397685</v>
      </c>
      <c r="O277" s="41">
        <f t="shared" si="49"/>
        <v>1784908.5859771753</v>
      </c>
      <c r="Q277" s="4"/>
      <c r="R277" s="4"/>
      <c r="S277" s="4"/>
      <c r="T277" s="4"/>
    </row>
    <row r="278" spans="1:20" s="34" customFormat="1" x14ac:dyDescent="0.3">
      <c r="A278" s="33">
        <v>1526</v>
      </c>
      <c r="B278" s="34" t="s">
        <v>330</v>
      </c>
      <c r="C278" s="36">
        <v>5560</v>
      </c>
      <c r="D278" s="36">
        <v>1043</v>
      </c>
      <c r="E278" s="37">
        <f t="shared" si="41"/>
        <v>5330.7766059443911</v>
      </c>
      <c r="F278" s="38">
        <f t="shared" si="48"/>
        <v>0.69192194510423854</v>
      </c>
      <c r="G278" s="39">
        <f t="shared" si="42"/>
        <v>1424.1160866164732</v>
      </c>
      <c r="H278" s="39">
        <f t="shared" si="43"/>
        <v>561.08376426559494</v>
      </c>
      <c r="I278" s="37">
        <f t="shared" si="44"/>
        <v>1985.1998508820682</v>
      </c>
      <c r="J278" s="40">
        <f t="shared" si="50"/>
        <v>-91.411976040389945</v>
      </c>
      <c r="K278" s="37">
        <f t="shared" si="45"/>
        <v>1893.7878748416783</v>
      </c>
      <c r="L278" s="37">
        <f t="shared" si="46"/>
        <v>2070563.4444699972</v>
      </c>
      <c r="M278" s="37">
        <f t="shared" si="47"/>
        <v>1975220.7534598706</v>
      </c>
      <c r="N278" s="41">
        <f>'jan-feb'!M278</f>
        <v>821363.00882399932</v>
      </c>
      <c r="O278" s="41">
        <f t="shared" si="49"/>
        <v>1153857.7446358711</v>
      </c>
      <c r="Q278" s="4"/>
      <c r="R278" s="4"/>
      <c r="S278" s="4"/>
      <c r="T278" s="4"/>
    </row>
    <row r="279" spans="1:20" s="34" customFormat="1" x14ac:dyDescent="0.3">
      <c r="A279" s="33">
        <v>1528</v>
      </c>
      <c r="B279" s="34" t="s">
        <v>331</v>
      </c>
      <c r="C279" s="36">
        <v>50253</v>
      </c>
      <c r="D279" s="36">
        <v>7707</v>
      </c>
      <c r="E279" s="37">
        <f t="shared" si="41"/>
        <v>6520.4359673024519</v>
      </c>
      <c r="F279" s="38">
        <f t="shared" si="48"/>
        <v>0.84633686063538882</v>
      </c>
      <c r="G279" s="39">
        <f t="shared" si="42"/>
        <v>710.32046980163682</v>
      </c>
      <c r="H279" s="39">
        <f t="shared" si="43"/>
        <v>144.70298779027365</v>
      </c>
      <c r="I279" s="37">
        <f t="shared" si="44"/>
        <v>855.02345759191053</v>
      </c>
      <c r="J279" s="40">
        <f t="shared" si="50"/>
        <v>-91.411976040389945</v>
      </c>
      <c r="K279" s="37">
        <f t="shared" si="45"/>
        <v>763.61148155152057</v>
      </c>
      <c r="L279" s="37">
        <f t="shared" si="46"/>
        <v>6589665.7876608549</v>
      </c>
      <c r="M279" s="37">
        <f t="shared" si="47"/>
        <v>5885153.688317569</v>
      </c>
      <c r="N279" s="41">
        <f>'jan-feb'!M279</f>
        <v>2615716.5954041844</v>
      </c>
      <c r="O279" s="41">
        <f t="shared" si="49"/>
        <v>3269437.0929133845</v>
      </c>
      <c r="Q279" s="4"/>
      <c r="R279" s="4"/>
      <c r="S279" s="4"/>
      <c r="T279" s="4"/>
    </row>
    <row r="280" spans="1:20" s="34" customFormat="1" x14ac:dyDescent="0.3">
      <c r="A280" s="33">
        <v>1529</v>
      </c>
      <c r="B280" s="34" t="s">
        <v>332</v>
      </c>
      <c r="C280" s="36">
        <v>29570</v>
      </c>
      <c r="D280" s="36">
        <v>4465</v>
      </c>
      <c r="E280" s="37">
        <f t="shared" si="41"/>
        <v>6622.6203807390821</v>
      </c>
      <c r="F280" s="38">
        <f t="shared" si="48"/>
        <v>0.85960015102080223</v>
      </c>
      <c r="G280" s="39">
        <f t="shared" si="42"/>
        <v>649.00982173965872</v>
      </c>
      <c r="H280" s="39">
        <f t="shared" si="43"/>
        <v>108.93844308745309</v>
      </c>
      <c r="I280" s="37">
        <f t="shared" si="44"/>
        <v>757.94826482711187</v>
      </c>
      <c r="J280" s="40">
        <f t="shared" si="50"/>
        <v>-91.411976040389945</v>
      </c>
      <c r="K280" s="37">
        <f t="shared" si="45"/>
        <v>666.53628878672191</v>
      </c>
      <c r="L280" s="37">
        <f t="shared" si="46"/>
        <v>3384239.0024530543</v>
      </c>
      <c r="M280" s="37">
        <f t="shared" si="47"/>
        <v>2976084.5294327135</v>
      </c>
      <c r="N280" s="41">
        <f>'jan-feb'!M280</f>
        <v>1227828.2209004394</v>
      </c>
      <c r="O280" s="41">
        <f t="shared" si="49"/>
        <v>1748256.3085322741</v>
      </c>
      <c r="Q280" s="4"/>
      <c r="R280" s="4"/>
      <c r="S280" s="4"/>
      <c r="T280" s="4"/>
    </row>
    <row r="281" spans="1:20" s="34" customFormat="1" x14ac:dyDescent="0.3">
      <c r="A281" s="33">
        <v>1531</v>
      </c>
      <c r="B281" s="34" t="s">
        <v>333</v>
      </c>
      <c r="C281" s="36">
        <v>57876</v>
      </c>
      <c r="D281" s="36">
        <v>8855</v>
      </c>
      <c r="E281" s="37">
        <f t="shared" si="41"/>
        <v>6535.96837944664</v>
      </c>
      <c r="F281" s="38">
        <f t="shared" si="48"/>
        <v>0.8483529302660282</v>
      </c>
      <c r="G281" s="39">
        <f t="shared" si="42"/>
        <v>701.00102251512396</v>
      </c>
      <c r="H281" s="39">
        <f t="shared" si="43"/>
        <v>139.2666435398078</v>
      </c>
      <c r="I281" s="37">
        <f t="shared" si="44"/>
        <v>840.26766605493174</v>
      </c>
      <c r="J281" s="40">
        <f t="shared" si="50"/>
        <v>-91.411976040389945</v>
      </c>
      <c r="K281" s="37">
        <f t="shared" si="45"/>
        <v>748.85569001454178</v>
      </c>
      <c r="L281" s="37">
        <f t="shared" si="46"/>
        <v>7440570.1829164205</v>
      </c>
      <c r="M281" s="37">
        <f t="shared" si="47"/>
        <v>6631117.1350787673</v>
      </c>
      <c r="N281" s="41">
        <f>'jan-feb'!M281</f>
        <v>1363280.1038457789</v>
      </c>
      <c r="O281" s="41">
        <f t="shared" si="49"/>
        <v>5267837.0312329885</v>
      </c>
      <c r="Q281" s="4"/>
      <c r="R281" s="4"/>
      <c r="S281" s="4"/>
      <c r="T281" s="4"/>
    </row>
    <row r="282" spans="1:20" s="34" customFormat="1" x14ac:dyDescent="0.3">
      <c r="A282" s="33">
        <v>1532</v>
      </c>
      <c r="B282" s="34" t="s">
        <v>334</v>
      </c>
      <c r="C282" s="36">
        <v>58206</v>
      </c>
      <c r="D282" s="36">
        <v>7924</v>
      </c>
      <c r="E282" s="37">
        <f t="shared" si="41"/>
        <v>7345.5325593134785</v>
      </c>
      <c r="F282" s="38">
        <f t="shared" si="48"/>
        <v>0.95343240806585705</v>
      </c>
      <c r="G282" s="39">
        <f t="shared" si="42"/>
        <v>215.26251459502092</v>
      </c>
      <c r="H282" s="39">
        <f t="shared" si="43"/>
        <v>0</v>
      </c>
      <c r="I282" s="37">
        <f t="shared" si="44"/>
        <v>215.26251459502092</v>
      </c>
      <c r="J282" s="40">
        <f t="shared" si="50"/>
        <v>-91.411976040389945</v>
      </c>
      <c r="K282" s="37">
        <f t="shared" si="45"/>
        <v>123.85053855463097</v>
      </c>
      <c r="L282" s="37">
        <f t="shared" si="46"/>
        <v>1705740.1656509459</v>
      </c>
      <c r="M282" s="37">
        <f t="shared" si="47"/>
        <v>981391.66750689584</v>
      </c>
      <c r="N282" s="41">
        <f>'jan-feb'!M282</f>
        <v>-1450746.8161633024</v>
      </c>
      <c r="O282" s="41">
        <f t="shared" si="49"/>
        <v>2432138.4836701984</v>
      </c>
      <c r="Q282" s="4"/>
      <c r="R282" s="4"/>
      <c r="S282" s="4"/>
      <c r="T282" s="4"/>
    </row>
    <row r="283" spans="1:20" s="34" customFormat="1" x14ac:dyDescent="0.3">
      <c r="A283" s="33">
        <v>1534</v>
      </c>
      <c r="B283" s="34" t="s">
        <v>335</v>
      </c>
      <c r="C283" s="36">
        <v>69833</v>
      </c>
      <c r="D283" s="36">
        <v>9120</v>
      </c>
      <c r="E283" s="37">
        <f t="shared" si="41"/>
        <v>7657.1271929824561</v>
      </c>
      <c r="F283" s="38">
        <f t="shared" si="48"/>
        <v>0.9938766399197797</v>
      </c>
      <c r="G283" s="39">
        <f t="shared" si="42"/>
        <v>28.305734393634339</v>
      </c>
      <c r="H283" s="39">
        <f t="shared" si="43"/>
        <v>0</v>
      </c>
      <c r="I283" s="37">
        <f t="shared" si="44"/>
        <v>28.305734393634339</v>
      </c>
      <c r="J283" s="40">
        <f t="shared" si="50"/>
        <v>-91.411976040389945</v>
      </c>
      <c r="K283" s="37">
        <f t="shared" si="45"/>
        <v>-63.106241646755606</v>
      </c>
      <c r="L283" s="37">
        <f t="shared" si="46"/>
        <v>258148.29766994517</v>
      </c>
      <c r="M283" s="37">
        <f t="shared" si="47"/>
        <v>-575528.92381841107</v>
      </c>
      <c r="N283" s="41">
        <f>'jan-feb'!M283</f>
        <v>-1707324.0488906263</v>
      </c>
      <c r="O283" s="41">
        <f t="shared" si="49"/>
        <v>1131795.1250722152</v>
      </c>
      <c r="Q283" s="4"/>
      <c r="R283" s="4"/>
      <c r="S283" s="4"/>
      <c r="T283" s="4"/>
    </row>
    <row r="284" spans="1:20" s="34" customFormat="1" x14ac:dyDescent="0.3">
      <c r="A284" s="33">
        <v>1535</v>
      </c>
      <c r="B284" s="34" t="s">
        <v>336</v>
      </c>
      <c r="C284" s="36">
        <v>47173</v>
      </c>
      <c r="D284" s="36">
        <v>6708</v>
      </c>
      <c r="E284" s="37">
        <f t="shared" si="41"/>
        <v>7032.3494335122241</v>
      </c>
      <c r="F284" s="38">
        <f t="shared" si="48"/>
        <v>0.9127819937647611</v>
      </c>
      <c r="G284" s="39">
        <f t="shared" si="42"/>
        <v>403.17239007577354</v>
      </c>
      <c r="H284" s="39">
        <f t="shared" si="43"/>
        <v>0</v>
      </c>
      <c r="I284" s="37">
        <f t="shared" si="44"/>
        <v>403.17239007577354</v>
      </c>
      <c r="J284" s="40">
        <f t="shared" si="50"/>
        <v>-91.411976040389945</v>
      </c>
      <c r="K284" s="37">
        <f t="shared" si="45"/>
        <v>311.76041403538358</v>
      </c>
      <c r="L284" s="37">
        <f t="shared" si="46"/>
        <v>2704480.3926282888</v>
      </c>
      <c r="M284" s="37">
        <f t="shared" si="47"/>
        <v>2091288.8573493531</v>
      </c>
      <c r="N284" s="41">
        <f>'jan-feb'!M284</f>
        <v>1146520.1468757312</v>
      </c>
      <c r="O284" s="41">
        <f t="shared" si="49"/>
        <v>944768.71047362196</v>
      </c>
      <c r="Q284" s="4"/>
      <c r="R284" s="4"/>
      <c r="S284" s="4"/>
      <c r="T284" s="4"/>
    </row>
    <row r="285" spans="1:20" s="34" customFormat="1" x14ac:dyDescent="0.3">
      <c r="A285" s="33">
        <v>1539</v>
      </c>
      <c r="B285" s="34" t="s">
        <v>337</v>
      </c>
      <c r="C285" s="36">
        <v>51822</v>
      </c>
      <c r="D285" s="36">
        <v>7445</v>
      </c>
      <c r="E285" s="37">
        <f t="shared" si="41"/>
        <v>6960.6447280053726</v>
      </c>
      <c r="F285" s="38">
        <f t="shared" si="48"/>
        <v>0.90347489594863761</v>
      </c>
      <c r="G285" s="39">
        <f t="shared" si="42"/>
        <v>446.19521337988442</v>
      </c>
      <c r="H285" s="39">
        <f t="shared" si="43"/>
        <v>0</v>
      </c>
      <c r="I285" s="37">
        <f t="shared" si="44"/>
        <v>446.19521337988442</v>
      </c>
      <c r="J285" s="40">
        <f t="shared" si="50"/>
        <v>-91.411976040389945</v>
      </c>
      <c r="K285" s="37">
        <f t="shared" si="45"/>
        <v>354.78323733949446</v>
      </c>
      <c r="L285" s="37">
        <f t="shared" si="46"/>
        <v>3321923.3636132395</v>
      </c>
      <c r="M285" s="37">
        <f t="shared" si="47"/>
        <v>2641361.2019925364</v>
      </c>
      <c r="N285" s="41">
        <f>'jan-feb'!M285</f>
        <v>649551.25614136818</v>
      </c>
      <c r="O285" s="41">
        <f t="shared" si="49"/>
        <v>1991809.9458511681</v>
      </c>
      <c r="Q285" s="4"/>
      <c r="R285" s="4"/>
      <c r="S285" s="4"/>
      <c r="T285" s="4"/>
    </row>
    <row r="286" spans="1:20" s="34" customFormat="1" x14ac:dyDescent="0.3">
      <c r="A286" s="33">
        <v>1543</v>
      </c>
      <c r="B286" s="34" t="s">
        <v>338</v>
      </c>
      <c r="C286" s="36">
        <v>24549</v>
      </c>
      <c r="D286" s="36">
        <v>2975</v>
      </c>
      <c r="E286" s="37">
        <f t="shared" si="41"/>
        <v>8251.7647058823532</v>
      </c>
      <c r="F286" s="38">
        <f t="shared" si="48"/>
        <v>1.0710591547711505</v>
      </c>
      <c r="G286" s="39">
        <f t="shared" si="42"/>
        <v>-328.4767733463039</v>
      </c>
      <c r="H286" s="39">
        <f t="shared" si="43"/>
        <v>0</v>
      </c>
      <c r="I286" s="37">
        <f t="shared" si="44"/>
        <v>-328.4767733463039</v>
      </c>
      <c r="J286" s="40">
        <f t="shared" si="50"/>
        <v>-91.411976040389945</v>
      </c>
      <c r="K286" s="37">
        <f t="shared" si="45"/>
        <v>-419.88874938669386</v>
      </c>
      <c r="L286" s="37">
        <f t="shared" si="46"/>
        <v>-977218.40070525405</v>
      </c>
      <c r="M286" s="37">
        <f t="shared" si="47"/>
        <v>-1249169.0294254143</v>
      </c>
      <c r="N286" s="41">
        <f>'jan-feb'!M286</f>
        <v>-2588963.6014747382</v>
      </c>
      <c r="O286" s="41">
        <f t="shared" si="49"/>
        <v>1339794.5720493239</v>
      </c>
      <c r="Q286" s="4"/>
      <c r="R286" s="4"/>
      <c r="S286" s="4"/>
      <c r="T286" s="4"/>
    </row>
    <row r="287" spans="1:20" s="34" customFormat="1" x14ac:dyDescent="0.3">
      <c r="A287" s="33">
        <v>1545</v>
      </c>
      <c r="B287" s="34" t="s">
        <v>339</v>
      </c>
      <c r="C287" s="36">
        <v>14660</v>
      </c>
      <c r="D287" s="36">
        <v>2068</v>
      </c>
      <c r="E287" s="37">
        <f t="shared" si="41"/>
        <v>7088.9748549323022</v>
      </c>
      <c r="F287" s="38">
        <f t="shared" si="48"/>
        <v>0.92013183687910916</v>
      </c>
      <c r="G287" s="39">
        <f t="shared" si="42"/>
        <v>369.19713722372671</v>
      </c>
      <c r="H287" s="39">
        <f t="shared" si="43"/>
        <v>0</v>
      </c>
      <c r="I287" s="37">
        <f t="shared" si="44"/>
        <v>369.19713722372671</v>
      </c>
      <c r="J287" s="40">
        <f t="shared" si="50"/>
        <v>-91.411976040389945</v>
      </c>
      <c r="K287" s="37">
        <f t="shared" si="45"/>
        <v>277.78516118333675</v>
      </c>
      <c r="L287" s="37">
        <f t="shared" si="46"/>
        <v>763499.67977866682</v>
      </c>
      <c r="M287" s="37">
        <f t="shared" si="47"/>
        <v>574459.71332714043</v>
      </c>
      <c r="N287" s="41">
        <f>'jan-feb'!M287</f>
        <v>-193077.6900335325</v>
      </c>
      <c r="O287" s="41">
        <f t="shared" si="49"/>
        <v>767537.40336067299</v>
      </c>
      <c r="Q287" s="4"/>
      <c r="R287" s="4"/>
      <c r="S287" s="4"/>
      <c r="T287" s="4"/>
    </row>
    <row r="288" spans="1:20" s="34" customFormat="1" x14ac:dyDescent="0.3">
      <c r="A288" s="33">
        <v>1546</v>
      </c>
      <c r="B288" s="34" t="s">
        <v>340</v>
      </c>
      <c r="C288" s="36">
        <v>11124</v>
      </c>
      <c r="D288" s="36">
        <v>1262</v>
      </c>
      <c r="E288" s="37">
        <f t="shared" si="41"/>
        <v>8814.5800316957211</v>
      </c>
      <c r="F288" s="38">
        <f t="shared" si="48"/>
        <v>1.1441112264968745</v>
      </c>
      <c r="G288" s="39">
        <f t="shared" si="42"/>
        <v>-666.16596883432464</v>
      </c>
      <c r="H288" s="39">
        <f t="shared" si="43"/>
        <v>0</v>
      </c>
      <c r="I288" s="37">
        <f t="shared" si="44"/>
        <v>-666.16596883432464</v>
      </c>
      <c r="J288" s="40">
        <f t="shared" si="50"/>
        <v>-91.411976040389945</v>
      </c>
      <c r="K288" s="37">
        <f t="shared" si="45"/>
        <v>-757.5779448747146</v>
      </c>
      <c r="L288" s="37">
        <f t="shared" si="46"/>
        <v>-840701.45266891771</v>
      </c>
      <c r="M288" s="37">
        <f t="shared" si="47"/>
        <v>-956063.36643188982</v>
      </c>
      <c r="N288" s="41">
        <f>'jan-feb'!M288</f>
        <v>-617766.94623903197</v>
      </c>
      <c r="O288" s="41">
        <f t="shared" si="49"/>
        <v>-338296.42019285785</v>
      </c>
      <c r="Q288" s="4"/>
      <c r="R288" s="4"/>
      <c r="S288" s="4"/>
      <c r="T288" s="4"/>
    </row>
    <row r="289" spans="1:20" s="34" customFormat="1" x14ac:dyDescent="0.3">
      <c r="A289" s="33">
        <v>1547</v>
      </c>
      <c r="B289" s="34" t="s">
        <v>341</v>
      </c>
      <c r="C289" s="36">
        <v>28157</v>
      </c>
      <c r="D289" s="36">
        <v>3466</v>
      </c>
      <c r="E289" s="37">
        <f t="shared" si="41"/>
        <v>8123.7738026543566</v>
      </c>
      <c r="F289" s="38">
        <f t="shared" si="48"/>
        <v>1.0544462442585603</v>
      </c>
      <c r="G289" s="39">
        <f t="shared" si="42"/>
        <v>-251.68223140950593</v>
      </c>
      <c r="H289" s="39">
        <f t="shared" si="43"/>
        <v>0</v>
      </c>
      <c r="I289" s="37">
        <f t="shared" si="44"/>
        <v>-251.68223140950593</v>
      </c>
      <c r="J289" s="40">
        <f t="shared" si="50"/>
        <v>-91.411976040389945</v>
      </c>
      <c r="K289" s="37">
        <f t="shared" si="45"/>
        <v>-343.09420744989586</v>
      </c>
      <c r="L289" s="37">
        <f t="shared" si="46"/>
        <v>-872330.61406534759</v>
      </c>
      <c r="M289" s="37">
        <f t="shared" si="47"/>
        <v>-1189164.523021339</v>
      </c>
      <c r="N289" s="41">
        <f>'jan-feb'!M289</f>
        <v>-805405.25805426645</v>
      </c>
      <c r="O289" s="41">
        <f t="shared" si="49"/>
        <v>-383759.26496707252</v>
      </c>
      <c r="Q289" s="4"/>
      <c r="R289" s="4"/>
      <c r="S289" s="4"/>
      <c r="T289" s="4"/>
    </row>
    <row r="290" spans="1:20" s="34" customFormat="1" x14ac:dyDescent="0.3">
      <c r="A290" s="33">
        <v>1548</v>
      </c>
      <c r="B290" s="34" t="s">
        <v>342</v>
      </c>
      <c r="C290" s="36">
        <v>64236</v>
      </c>
      <c r="D290" s="36">
        <v>9787</v>
      </c>
      <c r="E290" s="37">
        <f t="shared" si="41"/>
        <v>6563.4004291406973</v>
      </c>
      <c r="F290" s="38">
        <f t="shared" si="48"/>
        <v>0.85191354414756704</v>
      </c>
      <c r="G290" s="39">
        <f t="shared" si="42"/>
        <v>684.54179269868962</v>
      </c>
      <c r="H290" s="39">
        <f t="shared" si="43"/>
        <v>129.66542614688777</v>
      </c>
      <c r="I290" s="37">
        <f t="shared" si="44"/>
        <v>814.20721884557736</v>
      </c>
      <c r="J290" s="40">
        <f t="shared" si="50"/>
        <v>-91.411976040389945</v>
      </c>
      <c r="K290" s="37">
        <f t="shared" si="45"/>
        <v>722.7952428051874</v>
      </c>
      <c r="L290" s="37">
        <f t="shared" si="46"/>
        <v>7968646.0508416658</v>
      </c>
      <c r="M290" s="37">
        <f t="shared" si="47"/>
        <v>7073997.0413343692</v>
      </c>
      <c r="N290" s="41">
        <f>'jan-feb'!M290</f>
        <v>2801176.7184664262</v>
      </c>
      <c r="O290" s="41">
        <f t="shared" si="49"/>
        <v>4272820.322867943</v>
      </c>
      <c r="Q290" s="4"/>
      <c r="R290" s="4"/>
      <c r="S290" s="4"/>
      <c r="T290" s="4"/>
    </row>
    <row r="291" spans="1:20" s="34" customFormat="1" x14ac:dyDescent="0.3">
      <c r="A291" s="33">
        <v>1551</v>
      </c>
      <c r="B291" s="34" t="s">
        <v>343</v>
      </c>
      <c r="C291" s="36">
        <v>22222</v>
      </c>
      <c r="D291" s="36">
        <v>3463</v>
      </c>
      <c r="E291" s="37">
        <f t="shared" si="41"/>
        <v>6416.9794975454806</v>
      </c>
      <c r="F291" s="38">
        <f t="shared" si="48"/>
        <v>0.83290846040791777</v>
      </c>
      <c r="G291" s="39">
        <f t="shared" si="42"/>
        <v>772.39435165581961</v>
      </c>
      <c r="H291" s="39">
        <f t="shared" si="43"/>
        <v>180.91275220521359</v>
      </c>
      <c r="I291" s="37">
        <f t="shared" si="44"/>
        <v>953.30710386103317</v>
      </c>
      <c r="J291" s="40">
        <f t="shared" si="50"/>
        <v>-91.411976040389945</v>
      </c>
      <c r="K291" s="37">
        <f t="shared" si="45"/>
        <v>861.89512782064321</v>
      </c>
      <c r="L291" s="37">
        <f t="shared" si="46"/>
        <v>3301302.5006707581</v>
      </c>
      <c r="M291" s="37">
        <f t="shared" si="47"/>
        <v>2984742.8276428874</v>
      </c>
      <c r="N291" s="41">
        <f>'jan-feb'!M291</f>
        <v>1138523.8250791079</v>
      </c>
      <c r="O291" s="41">
        <f t="shared" si="49"/>
        <v>1846219.0025637795</v>
      </c>
      <c r="Q291" s="4"/>
      <c r="R291" s="4"/>
      <c r="S291" s="4"/>
      <c r="T291" s="4"/>
    </row>
    <row r="292" spans="1:20" s="34" customFormat="1" x14ac:dyDescent="0.3">
      <c r="A292" s="33">
        <v>1554</v>
      </c>
      <c r="B292" s="34" t="s">
        <v>344</v>
      </c>
      <c r="C292" s="36">
        <v>39447</v>
      </c>
      <c r="D292" s="36">
        <v>5794</v>
      </c>
      <c r="E292" s="37">
        <f t="shared" si="41"/>
        <v>6808.2499137038312</v>
      </c>
      <c r="F292" s="38">
        <f t="shared" si="48"/>
        <v>0.88369441664328863</v>
      </c>
      <c r="G292" s="39">
        <f t="shared" si="42"/>
        <v>537.63210196080922</v>
      </c>
      <c r="H292" s="39">
        <f t="shared" si="43"/>
        <v>43.968106549790896</v>
      </c>
      <c r="I292" s="37">
        <f t="shared" si="44"/>
        <v>581.60020851060017</v>
      </c>
      <c r="J292" s="40">
        <f t="shared" si="50"/>
        <v>-91.411976040389945</v>
      </c>
      <c r="K292" s="37">
        <f t="shared" si="45"/>
        <v>490.18823247021021</v>
      </c>
      <c r="L292" s="37">
        <f t="shared" si="46"/>
        <v>3369791.6081104171</v>
      </c>
      <c r="M292" s="37">
        <f t="shared" si="47"/>
        <v>2840150.618932398</v>
      </c>
      <c r="N292" s="41">
        <f>'jan-feb'!M292</f>
        <v>793139.39262365224</v>
      </c>
      <c r="O292" s="41">
        <f t="shared" si="49"/>
        <v>2047011.2263087458</v>
      </c>
      <c r="Q292" s="4"/>
      <c r="R292" s="4"/>
      <c r="S292" s="4"/>
      <c r="T292" s="4"/>
    </row>
    <row r="293" spans="1:20" s="34" customFormat="1" x14ac:dyDescent="0.3">
      <c r="A293" s="33">
        <v>1557</v>
      </c>
      <c r="B293" s="34" t="s">
        <v>345</v>
      </c>
      <c r="C293" s="36">
        <v>16515</v>
      </c>
      <c r="D293" s="36">
        <v>2580</v>
      </c>
      <c r="E293" s="37">
        <f t="shared" si="41"/>
        <v>6401.1627906976746</v>
      </c>
      <c r="F293" s="38">
        <f t="shared" si="48"/>
        <v>0.83085549001049497</v>
      </c>
      <c r="G293" s="39">
        <f t="shared" si="42"/>
        <v>781.88437576450326</v>
      </c>
      <c r="H293" s="39">
        <f t="shared" si="43"/>
        <v>186.44859960194572</v>
      </c>
      <c r="I293" s="37">
        <f t="shared" si="44"/>
        <v>968.33297536644898</v>
      </c>
      <c r="J293" s="40">
        <f t="shared" si="50"/>
        <v>-91.411976040389945</v>
      </c>
      <c r="K293" s="37">
        <f t="shared" si="45"/>
        <v>876.92099932605902</v>
      </c>
      <c r="L293" s="37">
        <f t="shared" si="46"/>
        <v>2498299.0764454384</v>
      </c>
      <c r="M293" s="37">
        <f t="shared" si="47"/>
        <v>2262456.1782612321</v>
      </c>
      <c r="N293" s="41">
        <f>'jan-feb'!M293</f>
        <v>1349534.6718752815</v>
      </c>
      <c r="O293" s="41">
        <f t="shared" si="49"/>
        <v>912921.5063859506</v>
      </c>
      <c r="Q293" s="4"/>
      <c r="R293" s="4"/>
      <c r="S293" s="4"/>
      <c r="T293" s="4"/>
    </row>
    <row r="294" spans="1:20" s="34" customFormat="1" x14ac:dyDescent="0.3">
      <c r="A294" s="33">
        <v>1560</v>
      </c>
      <c r="B294" s="34" t="s">
        <v>346</v>
      </c>
      <c r="C294" s="36">
        <v>17422</v>
      </c>
      <c r="D294" s="36">
        <v>3090</v>
      </c>
      <c r="E294" s="37">
        <f t="shared" si="41"/>
        <v>5638.1877022653725</v>
      </c>
      <c r="F294" s="38">
        <f t="shared" si="48"/>
        <v>0.73182316390148683</v>
      </c>
      <c r="G294" s="39">
        <f t="shared" si="42"/>
        <v>1239.6694288238843</v>
      </c>
      <c r="H294" s="39">
        <f t="shared" si="43"/>
        <v>453.4898805532514</v>
      </c>
      <c r="I294" s="37">
        <f t="shared" si="44"/>
        <v>1693.1593093771357</v>
      </c>
      <c r="J294" s="40">
        <f t="shared" si="50"/>
        <v>-91.411976040389945</v>
      </c>
      <c r="K294" s="37">
        <f t="shared" si="45"/>
        <v>1601.7473333367459</v>
      </c>
      <c r="L294" s="37">
        <f t="shared" si="46"/>
        <v>5231862.2659753496</v>
      </c>
      <c r="M294" s="37">
        <f t="shared" si="47"/>
        <v>4949399.2600105451</v>
      </c>
      <c r="N294" s="41">
        <f>'jan-feb'!M294</f>
        <v>2278585.7116645812</v>
      </c>
      <c r="O294" s="41">
        <f t="shared" si="49"/>
        <v>2670813.5483459639</v>
      </c>
      <c r="Q294" s="4"/>
      <c r="R294" s="4"/>
      <c r="S294" s="4"/>
      <c r="T294" s="4"/>
    </row>
    <row r="295" spans="1:20" s="34" customFormat="1" x14ac:dyDescent="0.3">
      <c r="A295" s="33">
        <v>1563</v>
      </c>
      <c r="B295" s="34" t="s">
        <v>347</v>
      </c>
      <c r="C295" s="36">
        <v>54954</v>
      </c>
      <c r="D295" s="36">
        <v>7155</v>
      </c>
      <c r="E295" s="37">
        <f t="shared" si="41"/>
        <v>7680.5031446540879</v>
      </c>
      <c r="F295" s="38">
        <f t="shared" si="48"/>
        <v>0.99691078206170736</v>
      </c>
      <c r="G295" s="39">
        <f t="shared" si="42"/>
        <v>14.280163390655252</v>
      </c>
      <c r="H295" s="39">
        <f t="shared" si="43"/>
        <v>0</v>
      </c>
      <c r="I295" s="37">
        <f t="shared" si="44"/>
        <v>14.280163390655252</v>
      </c>
      <c r="J295" s="40">
        <f t="shared" si="50"/>
        <v>-91.411976040389945</v>
      </c>
      <c r="K295" s="37">
        <f t="shared" si="45"/>
        <v>-77.131812649734698</v>
      </c>
      <c r="L295" s="37">
        <f t="shared" si="46"/>
        <v>102174.56906013832</v>
      </c>
      <c r="M295" s="37">
        <f t="shared" si="47"/>
        <v>-551878.11950885179</v>
      </c>
      <c r="N295" s="41">
        <f>'jan-feb'!M295</f>
        <v>-2551312.1238829424</v>
      </c>
      <c r="O295" s="41">
        <f t="shared" si="49"/>
        <v>1999434.0043740906</v>
      </c>
      <c r="Q295" s="4"/>
      <c r="R295" s="4"/>
      <c r="S295" s="4"/>
      <c r="T295" s="4"/>
    </row>
    <row r="296" spans="1:20" s="34" customFormat="1" x14ac:dyDescent="0.3">
      <c r="A296" s="33">
        <v>1566</v>
      </c>
      <c r="B296" s="34" t="s">
        <v>348</v>
      </c>
      <c r="C296" s="36">
        <v>36679</v>
      </c>
      <c r="D296" s="36">
        <v>5976</v>
      </c>
      <c r="E296" s="37">
        <f t="shared" si="41"/>
        <v>6137.7175368139224</v>
      </c>
      <c r="F296" s="38">
        <f t="shared" si="48"/>
        <v>0.79666093151174644</v>
      </c>
      <c r="G296" s="39">
        <f t="shared" si="42"/>
        <v>939.95152809475451</v>
      </c>
      <c r="H296" s="39">
        <f t="shared" si="43"/>
        <v>278.65443846125896</v>
      </c>
      <c r="I296" s="37">
        <f t="shared" si="44"/>
        <v>1218.6059665560135</v>
      </c>
      <c r="J296" s="40">
        <f t="shared" si="50"/>
        <v>-91.411976040389945</v>
      </c>
      <c r="K296" s="37">
        <f t="shared" si="45"/>
        <v>1127.1939905156237</v>
      </c>
      <c r="L296" s="37">
        <f t="shared" si="46"/>
        <v>7282389.2561387364</v>
      </c>
      <c r="M296" s="37">
        <f t="shared" si="47"/>
        <v>6736111.2873213673</v>
      </c>
      <c r="N296" s="41">
        <f>'jan-feb'!M296</f>
        <v>1105081.007413442</v>
      </c>
      <c r="O296" s="41">
        <f t="shared" si="49"/>
        <v>5631030.2799079251</v>
      </c>
      <c r="Q296" s="4"/>
      <c r="R296" s="4"/>
      <c r="S296" s="4"/>
      <c r="T296" s="4"/>
    </row>
    <row r="297" spans="1:20" s="34" customFormat="1" x14ac:dyDescent="0.3">
      <c r="A297" s="33">
        <v>1567</v>
      </c>
      <c r="B297" s="34" t="s">
        <v>349</v>
      </c>
      <c r="C297" s="36">
        <v>13154</v>
      </c>
      <c r="D297" s="36">
        <v>2038</v>
      </c>
      <c r="E297" s="37">
        <f t="shared" si="41"/>
        <v>6454.3670264965649</v>
      </c>
      <c r="F297" s="38">
        <f t="shared" si="48"/>
        <v>0.83776127148344248</v>
      </c>
      <c r="G297" s="39">
        <f t="shared" si="42"/>
        <v>749.96183428516906</v>
      </c>
      <c r="H297" s="39">
        <f t="shared" si="43"/>
        <v>167.82711707233409</v>
      </c>
      <c r="I297" s="37">
        <f t="shared" si="44"/>
        <v>917.78895135750315</v>
      </c>
      <c r="J297" s="40">
        <f t="shared" si="50"/>
        <v>-91.411976040389945</v>
      </c>
      <c r="K297" s="37">
        <f t="shared" si="45"/>
        <v>826.37697531711319</v>
      </c>
      <c r="L297" s="37">
        <f t="shared" si="46"/>
        <v>1870453.8828665914</v>
      </c>
      <c r="M297" s="37">
        <f t="shared" si="47"/>
        <v>1684156.2756962767</v>
      </c>
      <c r="N297" s="41">
        <f>'jan-feb'!M297</f>
        <v>33281.270653607695</v>
      </c>
      <c r="O297" s="41">
        <f t="shared" si="49"/>
        <v>1650875.0050426689</v>
      </c>
      <c r="Q297" s="4"/>
      <c r="R297" s="4"/>
      <c r="S297" s="4"/>
      <c r="T297" s="4"/>
    </row>
    <row r="298" spans="1:20" s="34" customFormat="1" x14ac:dyDescent="0.3">
      <c r="A298" s="33">
        <v>1571</v>
      </c>
      <c r="B298" s="34" t="s">
        <v>350</v>
      </c>
      <c r="C298" s="36">
        <v>9474</v>
      </c>
      <c r="D298" s="36">
        <v>1563</v>
      </c>
      <c r="E298" s="37">
        <f t="shared" si="41"/>
        <v>6061.4203454894432</v>
      </c>
      <c r="F298" s="38">
        <f t="shared" si="48"/>
        <v>0.78675774011401356</v>
      </c>
      <c r="G298" s="39">
        <f t="shared" si="42"/>
        <v>985.72984288944201</v>
      </c>
      <c r="H298" s="39">
        <f t="shared" si="43"/>
        <v>305.35845542482667</v>
      </c>
      <c r="I298" s="37">
        <f t="shared" si="44"/>
        <v>1291.0882983142687</v>
      </c>
      <c r="J298" s="40">
        <f t="shared" si="50"/>
        <v>-91.411976040389945</v>
      </c>
      <c r="K298" s="37">
        <f t="shared" si="45"/>
        <v>1199.6763222738789</v>
      </c>
      <c r="L298" s="37">
        <f t="shared" si="46"/>
        <v>2017971.010265202</v>
      </c>
      <c r="M298" s="37">
        <f t="shared" si="47"/>
        <v>1875094.0917140727</v>
      </c>
      <c r="N298" s="41">
        <f>'jan-feb'!M298</f>
        <v>725940.53958956047</v>
      </c>
      <c r="O298" s="41">
        <f t="shared" si="49"/>
        <v>1149153.5521245124</v>
      </c>
      <c r="Q298" s="4"/>
      <c r="R298" s="4"/>
      <c r="S298" s="4"/>
      <c r="T298" s="4"/>
    </row>
    <row r="299" spans="1:20" s="34" customFormat="1" x14ac:dyDescent="0.3">
      <c r="A299" s="33">
        <v>1573</v>
      </c>
      <c r="B299" s="34" t="s">
        <v>351</v>
      </c>
      <c r="C299" s="36">
        <v>13795</v>
      </c>
      <c r="D299" s="36">
        <v>2146</v>
      </c>
      <c r="E299" s="37">
        <f t="shared" si="41"/>
        <v>6428.2385834109973</v>
      </c>
      <c r="F299" s="38">
        <f t="shared" si="48"/>
        <v>0.83436986259526069</v>
      </c>
      <c r="G299" s="39">
        <f t="shared" si="42"/>
        <v>765.63890013650962</v>
      </c>
      <c r="H299" s="39">
        <f t="shared" si="43"/>
        <v>176.97207215228275</v>
      </c>
      <c r="I299" s="37">
        <f t="shared" si="44"/>
        <v>942.61097228879237</v>
      </c>
      <c r="J299" s="40">
        <f t="shared" si="50"/>
        <v>-91.411976040389945</v>
      </c>
      <c r="K299" s="37">
        <f t="shared" si="45"/>
        <v>851.19899624840241</v>
      </c>
      <c r="L299" s="37">
        <f t="shared" si="46"/>
        <v>2022843.1465317484</v>
      </c>
      <c r="M299" s="37">
        <f t="shared" si="47"/>
        <v>1826673.0459490716</v>
      </c>
      <c r="N299" s="41">
        <f>'jan-feb'!M299</f>
        <v>320589.01217990316</v>
      </c>
      <c r="O299" s="41">
        <f t="shared" si="49"/>
        <v>1506084.0337691684</v>
      </c>
      <c r="Q299" s="4"/>
      <c r="R299" s="4"/>
      <c r="S299" s="4"/>
      <c r="T299" s="4"/>
    </row>
    <row r="300" spans="1:20" s="34" customFormat="1" x14ac:dyDescent="0.3">
      <c r="A300" s="33">
        <v>1576</v>
      </c>
      <c r="B300" s="34" t="s">
        <v>352</v>
      </c>
      <c r="C300" s="36">
        <v>21910</v>
      </c>
      <c r="D300" s="36">
        <v>3549</v>
      </c>
      <c r="E300" s="37">
        <f t="shared" si="41"/>
        <v>6173.5700197238657</v>
      </c>
      <c r="F300" s="38">
        <f t="shared" si="48"/>
        <v>0.80131449731381021</v>
      </c>
      <c r="G300" s="39">
        <f t="shared" si="42"/>
        <v>918.44003834878856</v>
      </c>
      <c r="H300" s="39">
        <f t="shared" si="43"/>
        <v>266.10606944277885</v>
      </c>
      <c r="I300" s="37">
        <f t="shared" si="44"/>
        <v>1184.5461077915675</v>
      </c>
      <c r="J300" s="40">
        <f t="shared" si="50"/>
        <v>-91.411976040389945</v>
      </c>
      <c r="K300" s="37">
        <f t="shared" si="45"/>
        <v>1093.1341317511776</v>
      </c>
      <c r="L300" s="37">
        <f t="shared" si="46"/>
        <v>4203954.1365522733</v>
      </c>
      <c r="M300" s="37">
        <f t="shared" si="47"/>
        <v>3879533.0335849295</v>
      </c>
      <c r="N300" s="41">
        <f>'jan-feb'!M300</f>
        <v>1586751.6474749509</v>
      </c>
      <c r="O300" s="41">
        <f t="shared" si="49"/>
        <v>2292781.3861099789</v>
      </c>
      <c r="Q300" s="4"/>
      <c r="R300" s="4"/>
      <c r="S300" s="4"/>
      <c r="T300" s="4"/>
    </row>
    <row r="301" spans="1:20" s="34" customFormat="1" x14ac:dyDescent="0.3">
      <c r="A301" s="33">
        <v>1601</v>
      </c>
      <c r="B301" s="34" t="s">
        <v>353</v>
      </c>
      <c r="C301" s="36">
        <v>1431764</v>
      </c>
      <c r="D301" s="36">
        <v>184960</v>
      </c>
      <c r="E301" s="37">
        <f t="shared" si="41"/>
        <v>7740.9385813148792</v>
      </c>
      <c r="F301" s="38">
        <f t="shared" si="48"/>
        <v>1.0047551559641756</v>
      </c>
      <c r="G301" s="39">
        <f t="shared" si="42"/>
        <v>-21.981098605819533</v>
      </c>
      <c r="H301" s="39">
        <f t="shared" si="43"/>
        <v>0</v>
      </c>
      <c r="I301" s="37">
        <f t="shared" si="44"/>
        <v>-21.981098605819533</v>
      </c>
      <c r="J301" s="40">
        <f t="shared" si="50"/>
        <v>-91.411976040389945</v>
      </c>
      <c r="K301" s="37">
        <f t="shared" si="45"/>
        <v>-113.39307464620947</v>
      </c>
      <c r="L301" s="37">
        <f t="shared" si="46"/>
        <v>-4065623.9981323807</v>
      </c>
      <c r="M301" s="37">
        <f t="shared" si="47"/>
        <v>-20973183.086562905</v>
      </c>
      <c r="N301" s="41">
        <f>'jan-feb'!M301</f>
        <v>-6621445.6231151484</v>
      </c>
      <c r="O301" s="41">
        <f t="shared" si="49"/>
        <v>-14351737.463447757</v>
      </c>
      <c r="Q301" s="4"/>
      <c r="R301" s="4"/>
      <c r="S301" s="4"/>
      <c r="T301" s="4"/>
    </row>
    <row r="302" spans="1:20" s="34" customFormat="1" x14ac:dyDescent="0.3">
      <c r="A302" s="33">
        <v>1612</v>
      </c>
      <c r="B302" s="34" t="s">
        <v>354</v>
      </c>
      <c r="C302" s="36">
        <v>27460</v>
      </c>
      <c r="D302" s="36">
        <v>4254</v>
      </c>
      <c r="E302" s="37">
        <f t="shared" si="41"/>
        <v>6455.1010813352141</v>
      </c>
      <c r="F302" s="38">
        <f t="shared" si="48"/>
        <v>0.8378565500308881</v>
      </c>
      <c r="G302" s="39">
        <f t="shared" si="42"/>
        <v>749.52140138197956</v>
      </c>
      <c r="H302" s="39">
        <f t="shared" si="43"/>
        <v>167.57019787880688</v>
      </c>
      <c r="I302" s="37">
        <f t="shared" si="44"/>
        <v>917.09159926078644</v>
      </c>
      <c r="J302" s="40">
        <f t="shared" si="50"/>
        <v>-91.411976040389945</v>
      </c>
      <c r="K302" s="37">
        <f t="shared" si="45"/>
        <v>825.67962322039648</v>
      </c>
      <c r="L302" s="37">
        <f t="shared" si="46"/>
        <v>3901307.6632553856</v>
      </c>
      <c r="M302" s="37">
        <f t="shared" si="47"/>
        <v>3512441.1171795665</v>
      </c>
      <c r="N302" s="41">
        <f>'jan-feb'!M302</f>
        <v>1017019.2613013359</v>
      </c>
      <c r="O302" s="41">
        <f t="shared" si="49"/>
        <v>2495421.8558782306</v>
      </c>
      <c r="Q302" s="4"/>
      <c r="R302" s="4"/>
      <c r="S302" s="4"/>
      <c r="T302" s="4"/>
    </row>
    <row r="303" spans="1:20" s="34" customFormat="1" x14ac:dyDescent="0.3">
      <c r="A303" s="33">
        <v>1613</v>
      </c>
      <c r="B303" s="34" t="s">
        <v>355</v>
      </c>
      <c r="C303" s="36">
        <v>6121</v>
      </c>
      <c r="D303" s="36">
        <v>982</v>
      </c>
      <c r="E303" s="37">
        <f t="shared" si="41"/>
        <v>6233.1975560081464</v>
      </c>
      <c r="F303" s="38">
        <f t="shared" si="48"/>
        <v>0.80905400769614111</v>
      </c>
      <c r="G303" s="39">
        <f t="shared" si="42"/>
        <v>882.66351657822008</v>
      </c>
      <c r="H303" s="39">
        <f t="shared" si="43"/>
        <v>245.23643174328058</v>
      </c>
      <c r="I303" s="37">
        <f t="shared" si="44"/>
        <v>1127.8999483215007</v>
      </c>
      <c r="J303" s="40">
        <f t="shared" si="50"/>
        <v>-91.411976040389945</v>
      </c>
      <c r="K303" s="37">
        <f t="shared" si="45"/>
        <v>1036.4879722811108</v>
      </c>
      <c r="L303" s="37">
        <f t="shared" si="46"/>
        <v>1107597.7492517137</v>
      </c>
      <c r="M303" s="37">
        <f t="shared" si="47"/>
        <v>1017831.1887800508</v>
      </c>
      <c r="N303" s="41">
        <f>'jan-feb'!M303</f>
        <v>319951.41386880889</v>
      </c>
      <c r="O303" s="41">
        <f t="shared" si="49"/>
        <v>697879.77491124196</v>
      </c>
      <c r="Q303" s="4"/>
      <c r="R303" s="4"/>
      <c r="S303" s="4"/>
      <c r="T303" s="4"/>
    </row>
    <row r="304" spans="1:20" s="34" customFormat="1" x14ac:dyDescent="0.3">
      <c r="A304" s="33">
        <v>1617</v>
      </c>
      <c r="B304" s="34" t="s">
        <v>356</v>
      </c>
      <c r="C304" s="36">
        <v>26411</v>
      </c>
      <c r="D304" s="36">
        <v>4569</v>
      </c>
      <c r="E304" s="37">
        <f t="shared" si="41"/>
        <v>5780.477128474502</v>
      </c>
      <c r="F304" s="38">
        <f t="shared" si="48"/>
        <v>0.75029198820761156</v>
      </c>
      <c r="G304" s="39">
        <f t="shared" si="42"/>
        <v>1154.2957730984067</v>
      </c>
      <c r="H304" s="39">
        <f t="shared" si="43"/>
        <v>403.68858138005612</v>
      </c>
      <c r="I304" s="37">
        <f t="shared" si="44"/>
        <v>1557.9843544784628</v>
      </c>
      <c r="J304" s="40">
        <f t="shared" si="50"/>
        <v>-91.411976040389945</v>
      </c>
      <c r="K304" s="37">
        <f t="shared" si="45"/>
        <v>1466.572378438073</v>
      </c>
      <c r="L304" s="37">
        <f t="shared" si="46"/>
        <v>7118430.5156120965</v>
      </c>
      <c r="M304" s="37">
        <f t="shared" si="47"/>
        <v>6700769.1970835552</v>
      </c>
      <c r="N304" s="41">
        <f>'jan-feb'!M304</f>
        <v>2633553.7270535505</v>
      </c>
      <c r="O304" s="41">
        <f t="shared" si="49"/>
        <v>4067215.4700300046</v>
      </c>
      <c r="Q304" s="4"/>
      <c r="R304" s="4"/>
      <c r="S304" s="4"/>
      <c r="T304" s="4"/>
    </row>
    <row r="305" spans="1:20" s="34" customFormat="1" x14ac:dyDescent="0.3">
      <c r="A305" s="33">
        <v>1620</v>
      </c>
      <c r="B305" s="34" t="s">
        <v>357</v>
      </c>
      <c r="C305" s="36">
        <v>37889</v>
      </c>
      <c r="D305" s="36">
        <v>4634</v>
      </c>
      <c r="E305" s="37">
        <f t="shared" si="41"/>
        <v>8176.3055675442383</v>
      </c>
      <c r="F305" s="38">
        <f t="shared" si="48"/>
        <v>1.0612647406295832</v>
      </c>
      <c r="G305" s="39">
        <f t="shared" si="42"/>
        <v>-283.20129034343501</v>
      </c>
      <c r="H305" s="39">
        <f t="shared" si="43"/>
        <v>0</v>
      </c>
      <c r="I305" s="37">
        <f t="shared" si="44"/>
        <v>-283.20129034343501</v>
      </c>
      <c r="J305" s="40">
        <f t="shared" si="50"/>
        <v>-91.411976040389945</v>
      </c>
      <c r="K305" s="37">
        <f t="shared" si="45"/>
        <v>-374.61326638382496</v>
      </c>
      <c r="L305" s="37">
        <f t="shared" si="46"/>
        <v>-1312354.7794514778</v>
      </c>
      <c r="M305" s="37">
        <f t="shared" si="47"/>
        <v>-1735957.8764226448</v>
      </c>
      <c r="N305" s="41">
        <f>'jan-feb'!M305</f>
        <v>-1450314.1274735921</v>
      </c>
      <c r="O305" s="41">
        <f t="shared" si="49"/>
        <v>-285643.74894905277</v>
      </c>
      <c r="Q305" s="4"/>
      <c r="R305" s="4"/>
      <c r="S305" s="4"/>
      <c r="T305" s="4"/>
    </row>
    <row r="306" spans="1:20" s="34" customFormat="1" x14ac:dyDescent="0.3">
      <c r="A306" s="33">
        <v>1621</v>
      </c>
      <c r="B306" s="34" t="s">
        <v>358</v>
      </c>
      <c r="C306" s="36">
        <v>32498</v>
      </c>
      <c r="D306" s="36">
        <v>5183</v>
      </c>
      <c r="E306" s="37">
        <f t="shared" si="41"/>
        <v>6270.1138336870536</v>
      </c>
      <c r="F306" s="38">
        <f t="shared" si="48"/>
        <v>0.81384565149324073</v>
      </c>
      <c r="G306" s="39">
        <f t="shared" si="42"/>
        <v>860.51374997087589</v>
      </c>
      <c r="H306" s="39">
        <f t="shared" si="43"/>
        <v>232.31573455566306</v>
      </c>
      <c r="I306" s="37">
        <f t="shared" si="44"/>
        <v>1092.8294845265389</v>
      </c>
      <c r="J306" s="40">
        <f t="shared" si="50"/>
        <v>-91.411976040389945</v>
      </c>
      <c r="K306" s="37">
        <f t="shared" si="45"/>
        <v>1001.4175084861489</v>
      </c>
      <c r="L306" s="37">
        <f t="shared" si="46"/>
        <v>5664135.2183010513</v>
      </c>
      <c r="M306" s="37">
        <f t="shared" si="47"/>
        <v>5190346.9464837098</v>
      </c>
      <c r="N306" s="41">
        <f>'jan-feb'!M306</f>
        <v>2314980.2729959632</v>
      </c>
      <c r="O306" s="41">
        <f t="shared" si="49"/>
        <v>2875366.6734877466</v>
      </c>
      <c r="Q306" s="4"/>
      <c r="R306" s="4"/>
      <c r="S306" s="4"/>
      <c r="T306" s="4"/>
    </row>
    <row r="307" spans="1:20" s="34" customFormat="1" x14ac:dyDescent="0.3">
      <c r="A307" s="33">
        <v>1622</v>
      </c>
      <c r="B307" s="34" t="s">
        <v>359</v>
      </c>
      <c r="C307" s="36">
        <v>9456</v>
      </c>
      <c r="D307" s="36">
        <v>1770</v>
      </c>
      <c r="E307" s="37">
        <f t="shared" si="41"/>
        <v>5342.3728813559319</v>
      </c>
      <c r="F307" s="38">
        <f t="shared" si="48"/>
        <v>0.69342711368132171</v>
      </c>
      <c r="G307" s="39">
        <f t="shared" si="42"/>
        <v>1417.1583213695487</v>
      </c>
      <c r="H307" s="39">
        <f t="shared" si="43"/>
        <v>557.02506787155562</v>
      </c>
      <c r="I307" s="37">
        <f t="shared" si="44"/>
        <v>1974.1833892411044</v>
      </c>
      <c r="J307" s="40">
        <f t="shared" si="50"/>
        <v>-91.411976040389945</v>
      </c>
      <c r="K307" s="37">
        <f t="shared" si="45"/>
        <v>1882.7714132007145</v>
      </c>
      <c r="L307" s="37">
        <f t="shared" si="46"/>
        <v>3494304.5989567549</v>
      </c>
      <c r="M307" s="37">
        <f t="shared" si="47"/>
        <v>3332505.4013652648</v>
      </c>
      <c r="N307" s="41">
        <f>'jan-feb'!M307</f>
        <v>1442488.9027981586</v>
      </c>
      <c r="O307" s="41">
        <f t="shared" si="49"/>
        <v>1890016.4985671062</v>
      </c>
      <c r="Q307" s="4"/>
      <c r="R307" s="4"/>
      <c r="S307" s="4"/>
      <c r="T307" s="4"/>
    </row>
    <row r="308" spans="1:20" s="34" customFormat="1" x14ac:dyDescent="0.3">
      <c r="A308" s="33">
        <v>1624</v>
      </c>
      <c r="B308" s="34" t="s">
        <v>360</v>
      </c>
      <c r="C308" s="36">
        <v>37238</v>
      </c>
      <c r="D308" s="36">
        <v>6676</v>
      </c>
      <c r="E308" s="37">
        <f t="shared" si="41"/>
        <v>5577.8909526662674</v>
      </c>
      <c r="F308" s="38">
        <f t="shared" si="48"/>
        <v>0.72399679124509875</v>
      </c>
      <c r="G308" s="39">
        <f t="shared" si="42"/>
        <v>1275.8474785833475</v>
      </c>
      <c r="H308" s="39">
        <f t="shared" si="43"/>
        <v>474.59374291293824</v>
      </c>
      <c r="I308" s="37">
        <f t="shared" si="44"/>
        <v>1750.4412214962858</v>
      </c>
      <c r="J308" s="40">
        <f t="shared" si="50"/>
        <v>-91.411976040389945</v>
      </c>
      <c r="K308" s="37">
        <f t="shared" si="45"/>
        <v>1659.029245455896</v>
      </c>
      <c r="L308" s="37">
        <f t="shared" si="46"/>
        <v>11685945.594709205</v>
      </c>
      <c r="M308" s="37">
        <f t="shared" si="47"/>
        <v>11075679.242663562</v>
      </c>
      <c r="N308" s="41">
        <f>'jan-feb'!M308</f>
        <v>4248135.3757516965</v>
      </c>
      <c r="O308" s="41">
        <f t="shared" si="49"/>
        <v>6827543.8669118658</v>
      </c>
      <c r="Q308" s="4"/>
      <c r="R308" s="4"/>
      <c r="S308" s="4"/>
      <c r="T308" s="4"/>
    </row>
    <row r="309" spans="1:20" s="34" customFormat="1" x14ac:dyDescent="0.3">
      <c r="A309" s="33">
        <v>1627</v>
      </c>
      <c r="B309" s="34" t="s">
        <v>361</v>
      </c>
      <c r="C309" s="36">
        <v>25421</v>
      </c>
      <c r="D309" s="36">
        <v>4715</v>
      </c>
      <c r="E309" s="37">
        <f t="shared" si="41"/>
        <v>5391.5164369034992</v>
      </c>
      <c r="F309" s="38">
        <f t="shared" si="48"/>
        <v>0.69980582865239993</v>
      </c>
      <c r="G309" s="39">
        <f t="shared" si="42"/>
        <v>1387.6721880410084</v>
      </c>
      <c r="H309" s="39">
        <f t="shared" si="43"/>
        <v>539.82482342990704</v>
      </c>
      <c r="I309" s="37">
        <f t="shared" si="44"/>
        <v>1927.4970114709154</v>
      </c>
      <c r="J309" s="40">
        <f t="shared" si="50"/>
        <v>-91.411976040389945</v>
      </c>
      <c r="K309" s="37">
        <f t="shared" si="45"/>
        <v>1836.0850354305255</v>
      </c>
      <c r="L309" s="37">
        <f t="shared" si="46"/>
        <v>9088148.4090853669</v>
      </c>
      <c r="M309" s="37">
        <f t="shared" si="47"/>
        <v>8657140.9420549273</v>
      </c>
      <c r="N309" s="41">
        <f>'jan-feb'!M309</f>
        <v>3640040.4953069589</v>
      </c>
      <c r="O309" s="41">
        <f t="shared" si="49"/>
        <v>5017100.446747968</v>
      </c>
      <c r="Q309" s="4"/>
      <c r="R309" s="4"/>
      <c r="S309" s="4"/>
      <c r="T309" s="4"/>
    </row>
    <row r="310" spans="1:20" s="34" customFormat="1" x14ac:dyDescent="0.3">
      <c r="A310" s="33">
        <v>1630</v>
      </c>
      <c r="B310" s="34" t="s">
        <v>362</v>
      </c>
      <c r="C310" s="36">
        <v>19720</v>
      </c>
      <c r="D310" s="36">
        <v>3248</v>
      </c>
      <c r="E310" s="37">
        <f t="shared" si="41"/>
        <v>6071.4285714285716</v>
      </c>
      <c r="F310" s="38">
        <f t="shared" si="48"/>
        <v>0.78805678370010623</v>
      </c>
      <c r="G310" s="39">
        <f t="shared" si="42"/>
        <v>979.72490732596498</v>
      </c>
      <c r="H310" s="39">
        <f t="shared" si="43"/>
        <v>301.85557634613178</v>
      </c>
      <c r="I310" s="37">
        <f t="shared" si="44"/>
        <v>1281.5804836720968</v>
      </c>
      <c r="J310" s="40">
        <f t="shared" si="50"/>
        <v>-91.411976040389945</v>
      </c>
      <c r="K310" s="37">
        <f t="shared" si="45"/>
        <v>1190.1685076317069</v>
      </c>
      <c r="L310" s="37">
        <f t="shared" si="46"/>
        <v>4162573.4109669705</v>
      </c>
      <c r="M310" s="37">
        <f t="shared" si="47"/>
        <v>3865667.3127877843</v>
      </c>
      <c r="N310" s="41">
        <f>'jan-feb'!M310</f>
        <v>1329904.2690895023</v>
      </c>
      <c r="O310" s="41">
        <f t="shared" si="49"/>
        <v>2535763.043698282</v>
      </c>
      <c r="Q310" s="4"/>
      <c r="R310" s="4"/>
      <c r="S310" s="4"/>
      <c r="T310" s="4"/>
    </row>
    <row r="311" spans="1:20" s="34" customFormat="1" x14ac:dyDescent="0.3">
      <c r="A311" s="33">
        <v>1632</v>
      </c>
      <c r="B311" s="34" t="s">
        <v>363</v>
      </c>
      <c r="C311" s="36">
        <v>5051</v>
      </c>
      <c r="D311" s="36">
        <v>977</v>
      </c>
      <c r="E311" s="37">
        <f t="shared" si="41"/>
        <v>5169.9078812691914</v>
      </c>
      <c r="F311" s="38">
        <f t="shared" si="48"/>
        <v>0.67104157267227782</v>
      </c>
      <c r="G311" s="39">
        <f t="shared" si="42"/>
        <v>1520.637321421593</v>
      </c>
      <c r="H311" s="39">
        <f t="shared" si="43"/>
        <v>617.38781790191479</v>
      </c>
      <c r="I311" s="37">
        <f t="shared" si="44"/>
        <v>2138.0251393235076</v>
      </c>
      <c r="J311" s="40">
        <f t="shared" si="50"/>
        <v>-91.411976040389945</v>
      </c>
      <c r="K311" s="37">
        <f t="shared" si="45"/>
        <v>2046.6131632831177</v>
      </c>
      <c r="L311" s="37">
        <f t="shared" si="46"/>
        <v>2088850.5611190668</v>
      </c>
      <c r="M311" s="37">
        <f t="shared" si="47"/>
        <v>1999541.0605276059</v>
      </c>
      <c r="N311" s="41">
        <f>'jan-feb'!M311</f>
        <v>776138.1683806784</v>
      </c>
      <c r="O311" s="41">
        <f t="shared" si="49"/>
        <v>1223402.8921469275</v>
      </c>
      <c r="Q311" s="4"/>
      <c r="R311" s="4"/>
      <c r="S311" s="4"/>
      <c r="T311" s="4"/>
    </row>
    <row r="312" spans="1:20" s="34" customFormat="1" x14ac:dyDescent="0.3">
      <c r="A312" s="33">
        <v>1633</v>
      </c>
      <c r="B312" s="34" t="s">
        <v>364</v>
      </c>
      <c r="C312" s="36">
        <v>5546</v>
      </c>
      <c r="D312" s="36">
        <v>1010</v>
      </c>
      <c r="E312" s="37">
        <f t="shared" si="41"/>
        <v>5491.0891089108909</v>
      </c>
      <c r="F312" s="38">
        <f t="shared" si="48"/>
        <v>0.71273012130007041</v>
      </c>
      <c r="G312" s="39">
        <f t="shared" si="42"/>
        <v>1327.9285848365735</v>
      </c>
      <c r="H312" s="39">
        <f t="shared" si="43"/>
        <v>504.97438822731999</v>
      </c>
      <c r="I312" s="37">
        <f t="shared" si="44"/>
        <v>1832.9029730638936</v>
      </c>
      <c r="J312" s="40">
        <f t="shared" si="50"/>
        <v>-91.411976040389945</v>
      </c>
      <c r="K312" s="37">
        <f t="shared" si="45"/>
        <v>1741.4909970235037</v>
      </c>
      <c r="L312" s="37">
        <f t="shared" si="46"/>
        <v>1851232.0027945326</v>
      </c>
      <c r="M312" s="37">
        <f t="shared" si="47"/>
        <v>1758905.9069937388</v>
      </c>
      <c r="N312" s="41">
        <f>'jan-feb'!M312</f>
        <v>588325.5886023388</v>
      </c>
      <c r="O312" s="41">
        <f t="shared" si="49"/>
        <v>1170580.3183913999</v>
      </c>
      <c r="Q312" s="4"/>
      <c r="R312" s="4"/>
      <c r="S312" s="4"/>
      <c r="T312" s="4"/>
    </row>
    <row r="313" spans="1:20" s="34" customFormat="1" x14ac:dyDescent="0.3">
      <c r="A313" s="33">
        <v>1634</v>
      </c>
      <c r="B313" s="34" t="s">
        <v>365</v>
      </c>
      <c r="C313" s="36">
        <v>41080</v>
      </c>
      <c r="D313" s="36">
        <v>6852</v>
      </c>
      <c r="E313" s="37">
        <f t="shared" si="41"/>
        <v>5995.3298307063633</v>
      </c>
      <c r="F313" s="38">
        <f t="shared" si="48"/>
        <v>0.77817935071186617</v>
      </c>
      <c r="G313" s="39">
        <f t="shared" si="42"/>
        <v>1025.38415175929</v>
      </c>
      <c r="H313" s="39">
        <f t="shared" si="43"/>
        <v>328.49013559890466</v>
      </c>
      <c r="I313" s="37">
        <f t="shared" si="44"/>
        <v>1353.8742873581946</v>
      </c>
      <c r="J313" s="40">
        <f t="shared" si="50"/>
        <v>-91.411976040389945</v>
      </c>
      <c r="K313" s="37">
        <f t="shared" si="45"/>
        <v>1262.4623113178047</v>
      </c>
      <c r="L313" s="37">
        <f t="shared" si="46"/>
        <v>9276746.6169783492</v>
      </c>
      <c r="M313" s="37">
        <f t="shared" si="47"/>
        <v>8650391.7571495976</v>
      </c>
      <c r="N313" s="41">
        <f>'jan-feb'!M313</f>
        <v>3673651.6169338874</v>
      </c>
      <c r="O313" s="41">
        <f t="shared" si="49"/>
        <v>4976740.1402157098</v>
      </c>
      <c r="Q313" s="4"/>
      <c r="R313" s="4"/>
      <c r="S313" s="4"/>
      <c r="T313" s="4"/>
    </row>
    <row r="314" spans="1:20" s="34" customFormat="1" x14ac:dyDescent="0.3">
      <c r="A314" s="33">
        <v>1635</v>
      </c>
      <c r="B314" s="34" t="s">
        <v>366</v>
      </c>
      <c r="C314" s="36">
        <v>17029</v>
      </c>
      <c r="D314" s="36">
        <v>2567</v>
      </c>
      <c r="E314" s="37">
        <f t="shared" si="41"/>
        <v>6633.8137904168289</v>
      </c>
      <c r="F314" s="38">
        <f t="shared" si="48"/>
        <v>0.86105302859738997</v>
      </c>
      <c r="G314" s="39">
        <f t="shared" si="42"/>
        <v>642.29377593301069</v>
      </c>
      <c r="H314" s="39">
        <f t="shared" si="43"/>
        <v>105.02074970024172</v>
      </c>
      <c r="I314" s="37">
        <f t="shared" si="44"/>
        <v>747.3145256332524</v>
      </c>
      <c r="J314" s="40">
        <f t="shared" si="50"/>
        <v>-91.411976040389945</v>
      </c>
      <c r="K314" s="37">
        <f t="shared" si="45"/>
        <v>655.90254959286244</v>
      </c>
      <c r="L314" s="37">
        <f t="shared" si="46"/>
        <v>1918356.3873005589</v>
      </c>
      <c r="M314" s="37">
        <f t="shared" si="47"/>
        <v>1683701.8448048779</v>
      </c>
      <c r="N314" s="41">
        <f>'jan-feb'!M314</f>
        <v>-351681.73612963158</v>
      </c>
      <c r="O314" s="41">
        <f t="shared" si="49"/>
        <v>2035383.5809345094</v>
      </c>
      <c r="Q314" s="4"/>
      <c r="R314" s="4"/>
      <c r="S314" s="4"/>
      <c r="T314" s="4"/>
    </row>
    <row r="315" spans="1:20" s="34" customFormat="1" x14ac:dyDescent="0.3">
      <c r="A315" s="33">
        <v>1636</v>
      </c>
      <c r="B315" s="34" t="s">
        <v>367</v>
      </c>
      <c r="C315" s="36">
        <v>21717</v>
      </c>
      <c r="D315" s="36">
        <v>3967</v>
      </c>
      <c r="E315" s="37">
        <f t="shared" si="41"/>
        <v>5474.4139147970754</v>
      </c>
      <c r="F315" s="38">
        <f t="shared" si="48"/>
        <v>0.71056572132627371</v>
      </c>
      <c r="G315" s="39">
        <f t="shared" si="42"/>
        <v>1337.9337013048628</v>
      </c>
      <c r="H315" s="39">
        <f t="shared" si="43"/>
        <v>510.81070616715539</v>
      </c>
      <c r="I315" s="37">
        <f t="shared" si="44"/>
        <v>1848.7444074720181</v>
      </c>
      <c r="J315" s="40">
        <f t="shared" si="50"/>
        <v>-91.411976040389945</v>
      </c>
      <c r="K315" s="37">
        <f t="shared" si="45"/>
        <v>1757.3324314316283</v>
      </c>
      <c r="L315" s="37">
        <f t="shared" si="46"/>
        <v>7333969.0644414956</v>
      </c>
      <c r="M315" s="37">
        <f t="shared" si="47"/>
        <v>6971337.7554892693</v>
      </c>
      <c r="N315" s="41">
        <f>'jan-feb'!M315</f>
        <v>3107858.9702826515</v>
      </c>
      <c r="O315" s="41">
        <f t="shared" si="49"/>
        <v>3863478.7852066178</v>
      </c>
      <c r="Q315" s="4"/>
      <c r="R315" s="4"/>
      <c r="S315" s="4"/>
      <c r="T315" s="4"/>
    </row>
    <row r="316" spans="1:20" s="34" customFormat="1" x14ac:dyDescent="0.3">
      <c r="A316" s="33">
        <v>1638</v>
      </c>
      <c r="B316" s="34" t="s">
        <v>368</v>
      </c>
      <c r="C316" s="36">
        <v>72790</v>
      </c>
      <c r="D316" s="36">
        <v>11722</v>
      </c>
      <c r="E316" s="37">
        <f t="shared" si="41"/>
        <v>6209.6911789796959</v>
      </c>
      <c r="F316" s="38">
        <f t="shared" si="48"/>
        <v>0.80600293665749689</v>
      </c>
      <c r="G316" s="39">
        <f t="shared" si="42"/>
        <v>896.76734279529046</v>
      </c>
      <c r="H316" s="39">
        <f t="shared" si="43"/>
        <v>253.46366370323824</v>
      </c>
      <c r="I316" s="37">
        <f t="shared" si="44"/>
        <v>1150.2310064985286</v>
      </c>
      <c r="J316" s="40">
        <f t="shared" si="50"/>
        <v>-91.411976040389945</v>
      </c>
      <c r="K316" s="37">
        <f t="shared" si="45"/>
        <v>1058.8190304581387</v>
      </c>
      <c r="L316" s="37">
        <f t="shared" si="46"/>
        <v>13483007.858175753</v>
      </c>
      <c r="M316" s="37">
        <f t="shared" si="47"/>
        <v>12411476.675030302</v>
      </c>
      <c r="N316" s="41">
        <f>'jan-feb'!M316</f>
        <v>5307202.7223728858</v>
      </c>
      <c r="O316" s="41">
        <f t="shared" si="49"/>
        <v>7104273.9526574165</v>
      </c>
      <c r="Q316" s="4"/>
      <c r="R316" s="4"/>
      <c r="S316" s="4"/>
      <c r="T316" s="4"/>
    </row>
    <row r="317" spans="1:20" s="34" customFormat="1" x14ac:dyDescent="0.3">
      <c r="A317" s="33">
        <v>1640</v>
      </c>
      <c r="B317" s="34" t="s">
        <v>369</v>
      </c>
      <c r="C317" s="36">
        <v>36965</v>
      </c>
      <c r="D317" s="36">
        <v>5593</v>
      </c>
      <c r="E317" s="37">
        <f t="shared" si="41"/>
        <v>6609.1543000178799</v>
      </c>
      <c r="F317" s="38">
        <f t="shared" si="48"/>
        <v>0.85785228622467569</v>
      </c>
      <c r="G317" s="39">
        <f t="shared" si="42"/>
        <v>657.08947017238006</v>
      </c>
      <c r="H317" s="39">
        <f t="shared" si="43"/>
        <v>113.65157133987385</v>
      </c>
      <c r="I317" s="37">
        <f t="shared" si="44"/>
        <v>770.7410415122539</v>
      </c>
      <c r="J317" s="40">
        <f t="shared" si="50"/>
        <v>-91.411976040389945</v>
      </c>
      <c r="K317" s="37">
        <f t="shared" si="45"/>
        <v>679.32906547186394</v>
      </c>
      <c r="L317" s="37">
        <f t="shared" si="46"/>
        <v>4310754.6451780358</v>
      </c>
      <c r="M317" s="37">
        <f t="shared" si="47"/>
        <v>3799487.463184135</v>
      </c>
      <c r="N317" s="41">
        <f>'jan-feb'!M317</f>
        <v>1696416.4030226541</v>
      </c>
      <c r="O317" s="41">
        <f t="shared" si="49"/>
        <v>2103071.0601614807</v>
      </c>
      <c r="Q317" s="4"/>
      <c r="R317" s="4"/>
      <c r="S317" s="4"/>
      <c r="T317" s="4"/>
    </row>
    <row r="318" spans="1:20" s="34" customFormat="1" x14ac:dyDescent="0.3">
      <c r="A318" s="33">
        <v>1644</v>
      </c>
      <c r="B318" s="34" t="s">
        <v>370</v>
      </c>
      <c r="C318" s="36">
        <v>11240</v>
      </c>
      <c r="D318" s="36">
        <v>2014</v>
      </c>
      <c r="E318" s="37">
        <f t="shared" si="41"/>
        <v>5580.9334657398213</v>
      </c>
      <c r="F318" s="38">
        <f t="shared" si="48"/>
        <v>0.72439170210321113</v>
      </c>
      <c r="G318" s="39">
        <f t="shared" si="42"/>
        <v>1274.0219707392152</v>
      </c>
      <c r="H318" s="39">
        <f t="shared" si="43"/>
        <v>473.52886333719437</v>
      </c>
      <c r="I318" s="37">
        <f t="shared" si="44"/>
        <v>1747.5508340764095</v>
      </c>
      <c r="J318" s="40">
        <f t="shared" si="50"/>
        <v>-91.411976040389945</v>
      </c>
      <c r="K318" s="37">
        <f t="shared" si="45"/>
        <v>1656.1388580360197</v>
      </c>
      <c r="L318" s="37">
        <f t="shared" si="46"/>
        <v>3519567.3798298887</v>
      </c>
      <c r="M318" s="37">
        <f t="shared" si="47"/>
        <v>3335463.6600845437</v>
      </c>
      <c r="N318" s="41">
        <f>'jan-feb'!M318</f>
        <v>1432235.2826189213</v>
      </c>
      <c r="O318" s="41">
        <f t="shared" si="49"/>
        <v>1903228.3774656225</v>
      </c>
      <c r="Q318" s="4"/>
      <c r="R318" s="4"/>
      <c r="S318" s="4"/>
      <c r="T318" s="4"/>
    </row>
    <row r="319" spans="1:20" s="34" customFormat="1" x14ac:dyDescent="0.3">
      <c r="A319" s="33">
        <v>1648</v>
      </c>
      <c r="B319" s="34" t="s">
        <v>371</v>
      </c>
      <c r="C319" s="36">
        <v>34717</v>
      </c>
      <c r="D319" s="36">
        <v>6336</v>
      </c>
      <c r="E319" s="37">
        <f t="shared" si="41"/>
        <v>5479.3244949494947</v>
      </c>
      <c r="F319" s="38">
        <f t="shared" si="48"/>
        <v>0.71120310278526477</v>
      </c>
      <c r="G319" s="39">
        <f t="shared" si="42"/>
        <v>1334.9873532134111</v>
      </c>
      <c r="H319" s="39">
        <f t="shared" si="43"/>
        <v>509.09200311380863</v>
      </c>
      <c r="I319" s="37">
        <f t="shared" si="44"/>
        <v>1844.0793563272198</v>
      </c>
      <c r="J319" s="40">
        <f t="shared" si="50"/>
        <v>-91.411976040389945</v>
      </c>
      <c r="K319" s="37">
        <f t="shared" si="45"/>
        <v>1752.6673802868299</v>
      </c>
      <c r="L319" s="37">
        <f t="shared" si="46"/>
        <v>11684086.801689265</v>
      </c>
      <c r="M319" s="37">
        <f t="shared" si="47"/>
        <v>11104900.521497354</v>
      </c>
      <c r="N319" s="41">
        <f>'jan-feb'!M319</f>
        <v>4647484.6825588308</v>
      </c>
      <c r="O319" s="41">
        <f t="shared" si="49"/>
        <v>6457415.8389385231</v>
      </c>
      <c r="Q319" s="4"/>
      <c r="R319" s="4"/>
      <c r="S319" s="4"/>
      <c r="T319" s="4"/>
    </row>
    <row r="320" spans="1:20" s="34" customFormat="1" x14ac:dyDescent="0.3">
      <c r="A320" s="33">
        <v>1653</v>
      </c>
      <c r="B320" s="34" t="s">
        <v>372</v>
      </c>
      <c r="C320" s="36">
        <v>100735</v>
      </c>
      <c r="D320" s="36">
        <v>15916</v>
      </c>
      <c r="E320" s="37">
        <f t="shared" si="41"/>
        <v>6329.1656195023879</v>
      </c>
      <c r="F320" s="38">
        <f t="shared" si="48"/>
        <v>0.82151043085346809</v>
      </c>
      <c r="G320" s="39">
        <f t="shared" si="42"/>
        <v>825.0826784816752</v>
      </c>
      <c r="H320" s="39">
        <f t="shared" si="43"/>
        <v>211.64760952029604</v>
      </c>
      <c r="I320" s="37">
        <f t="shared" si="44"/>
        <v>1036.7302880019713</v>
      </c>
      <c r="J320" s="40">
        <f t="shared" si="50"/>
        <v>-91.411976040389945</v>
      </c>
      <c r="K320" s="37">
        <f t="shared" si="45"/>
        <v>945.31831196158134</v>
      </c>
      <c r="L320" s="37">
        <f t="shared" si="46"/>
        <v>16500599.263839375</v>
      </c>
      <c r="M320" s="37">
        <f t="shared" si="47"/>
        <v>15045686.253180528</v>
      </c>
      <c r="N320" s="41">
        <f>'jan-feb'!M320</f>
        <v>6017713.0378166568</v>
      </c>
      <c r="O320" s="41">
        <f t="shared" si="49"/>
        <v>9027973.2153638713</v>
      </c>
      <c r="Q320" s="4"/>
      <c r="R320" s="4"/>
      <c r="S320" s="4"/>
      <c r="T320" s="4"/>
    </row>
    <row r="321" spans="1:20" s="34" customFormat="1" x14ac:dyDescent="0.3">
      <c r="A321" s="33">
        <v>1657</v>
      </c>
      <c r="B321" s="34" t="s">
        <v>373</v>
      </c>
      <c r="C321" s="36">
        <v>44731</v>
      </c>
      <c r="D321" s="36">
        <v>7668</v>
      </c>
      <c r="E321" s="37">
        <f t="shared" si="41"/>
        <v>5833.4637454355761</v>
      </c>
      <c r="F321" s="38">
        <f t="shared" si="48"/>
        <v>0.75716952328032816</v>
      </c>
      <c r="G321" s="39">
        <f t="shared" si="42"/>
        <v>1122.5038029217624</v>
      </c>
      <c r="H321" s="39">
        <f t="shared" si="43"/>
        <v>385.14326544368015</v>
      </c>
      <c r="I321" s="37">
        <f t="shared" si="44"/>
        <v>1507.6470683654425</v>
      </c>
      <c r="J321" s="40">
        <f t="shared" si="50"/>
        <v>-91.411976040389945</v>
      </c>
      <c r="K321" s="37">
        <f t="shared" si="45"/>
        <v>1416.2350923250526</v>
      </c>
      <c r="L321" s="37">
        <f t="shared" si="46"/>
        <v>11560637.720226213</v>
      </c>
      <c r="M321" s="37">
        <f t="shared" si="47"/>
        <v>10859690.687948503</v>
      </c>
      <c r="N321" s="41">
        <f>'jan-feb'!M321</f>
        <v>4950563.2805967685</v>
      </c>
      <c r="O321" s="41">
        <f t="shared" si="49"/>
        <v>5909127.4073517341</v>
      </c>
      <c r="Q321" s="4"/>
      <c r="R321" s="4"/>
      <c r="S321" s="4"/>
      <c r="T321" s="4"/>
    </row>
    <row r="322" spans="1:20" s="34" customFormat="1" x14ac:dyDescent="0.3">
      <c r="A322" s="33">
        <v>1662</v>
      </c>
      <c r="B322" s="34" t="s">
        <v>374</v>
      </c>
      <c r="C322" s="36">
        <v>40107</v>
      </c>
      <c r="D322" s="36">
        <v>5995</v>
      </c>
      <c r="E322" s="37">
        <f t="shared" si="41"/>
        <v>6690.0750625521268</v>
      </c>
      <c r="F322" s="38">
        <f t="shared" si="48"/>
        <v>0.86835560601293671</v>
      </c>
      <c r="G322" s="39">
        <f t="shared" si="42"/>
        <v>608.5370126518319</v>
      </c>
      <c r="H322" s="39">
        <f t="shared" si="43"/>
        <v>85.329304452887428</v>
      </c>
      <c r="I322" s="37">
        <f t="shared" si="44"/>
        <v>693.86631710471931</v>
      </c>
      <c r="J322" s="40">
        <f t="shared" si="50"/>
        <v>-91.411976040389945</v>
      </c>
      <c r="K322" s="37">
        <f t="shared" si="45"/>
        <v>602.45434106432936</v>
      </c>
      <c r="L322" s="37">
        <f t="shared" si="46"/>
        <v>4159728.5710427924</v>
      </c>
      <c r="M322" s="37">
        <f t="shared" si="47"/>
        <v>3611713.7746806545</v>
      </c>
      <c r="N322" s="41">
        <f>'jan-feb'!M322</f>
        <v>224234.35601981229</v>
      </c>
      <c r="O322" s="41">
        <f t="shared" si="49"/>
        <v>3387479.4186608423</v>
      </c>
      <c r="Q322" s="4"/>
      <c r="R322" s="4"/>
      <c r="S322" s="4"/>
      <c r="T322" s="4"/>
    </row>
    <row r="323" spans="1:20" s="34" customFormat="1" x14ac:dyDescent="0.3">
      <c r="A323" s="33">
        <v>1663</v>
      </c>
      <c r="B323" s="34" t="s">
        <v>375</v>
      </c>
      <c r="C323" s="36">
        <v>95330</v>
      </c>
      <c r="D323" s="36">
        <v>13498</v>
      </c>
      <c r="E323" s="37">
        <f t="shared" si="41"/>
        <v>7062.5277818936138</v>
      </c>
      <c r="F323" s="38">
        <f t="shared" si="48"/>
        <v>0.9166990705915784</v>
      </c>
      <c r="G323" s="39">
        <f t="shared" si="42"/>
        <v>385.06538104693971</v>
      </c>
      <c r="H323" s="39">
        <f t="shared" si="43"/>
        <v>0</v>
      </c>
      <c r="I323" s="37">
        <f t="shared" si="44"/>
        <v>385.06538104693971</v>
      </c>
      <c r="J323" s="40">
        <f t="shared" si="50"/>
        <v>-91.411976040389945</v>
      </c>
      <c r="K323" s="37">
        <f t="shared" si="45"/>
        <v>293.65340500654975</v>
      </c>
      <c r="L323" s="37">
        <f t="shared" si="46"/>
        <v>5197612.5133715924</v>
      </c>
      <c r="M323" s="37">
        <f t="shared" si="47"/>
        <v>3963733.6607784084</v>
      </c>
      <c r="N323" s="41">
        <f>'jan-feb'!M323</f>
        <v>1378358.2881660438</v>
      </c>
      <c r="O323" s="41">
        <f t="shared" si="49"/>
        <v>2585375.3726123646</v>
      </c>
      <c r="Q323" s="4"/>
      <c r="R323" s="4"/>
      <c r="S323" s="4"/>
      <c r="T323" s="4"/>
    </row>
    <row r="324" spans="1:20" s="34" customFormat="1" x14ac:dyDescent="0.3">
      <c r="A324" s="33">
        <v>1664</v>
      </c>
      <c r="B324" s="34" t="s">
        <v>376</v>
      </c>
      <c r="C324" s="36">
        <v>25403</v>
      </c>
      <c r="D324" s="36">
        <v>4078</v>
      </c>
      <c r="E324" s="37">
        <f t="shared" si="41"/>
        <v>6229.2790583619417</v>
      </c>
      <c r="F324" s="38">
        <f t="shared" si="48"/>
        <v>0.808545396153458</v>
      </c>
      <c r="G324" s="39">
        <f t="shared" si="42"/>
        <v>885.01461516594293</v>
      </c>
      <c r="H324" s="39">
        <f t="shared" si="43"/>
        <v>246.60790591945224</v>
      </c>
      <c r="I324" s="37">
        <f t="shared" si="44"/>
        <v>1131.6225210853952</v>
      </c>
      <c r="J324" s="40">
        <f t="shared" si="50"/>
        <v>-91.411976040389945</v>
      </c>
      <c r="K324" s="37">
        <f t="shared" si="45"/>
        <v>1040.2105450450053</v>
      </c>
      <c r="L324" s="37">
        <f t="shared" si="46"/>
        <v>4614756.6409862414</v>
      </c>
      <c r="M324" s="37">
        <f t="shared" si="47"/>
        <v>4241978.6026935317</v>
      </c>
      <c r="N324" s="41">
        <f>'jan-feb'!M324</f>
        <v>890403.02011914679</v>
      </c>
      <c r="O324" s="41">
        <f t="shared" si="49"/>
        <v>3351575.5825743848</v>
      </c>
      <c r="Q324" s="4"/>
      <c r="R324" s="4"/>
      <c r="S324" s="4"/>
      <c r="T324" s="4"/>
    </row>
    <row r="325" spans="1:20" s="34" customFormat="1" x14ac:dyDescent="0.3">
      <c r="A325" s="33">
        <v>1665</v>
      </c>
      <c r="B325" s="34" t="s">
        <v>377</v>
      </c>
      <c r="C325" s="36">
        <v>12644</v>
      </c>
      <c r="D325" s="36">
        <v>863</v>
      </c>
      <c r="E325" s="37">
        <f t="shared" si="41"/>
        <v>14651.216685979143</v>
      </c>
      <c r="F325" s="38">
        <f t="shared" si="48"/>
        <v>1.9016925856922908</v>
      </c>
      <c r="G325" s="39">
        <f t="shared" si="42"/>
        <v>-4168.1479614043774</v>
      </c>
      <c r="H325" s="39">
        <f t="shared" si="43"/>
        <v>0</v>
      </c>
      <c r="I325" s="37">
        <f t="shared" si="44"/>
        <v>-4168.1479614043774</v>
      </c>
      <c r="J325" s="40">
        <f t="shared" si="50"/>
        <v>-91.411976040389945</v>
      </c>
      <c r="K325" s="37">
        <f t="shared" si="45"/>
        <v>-4259.5599374447675</v>
      </c>
      <c r="L325" s="37">
        <f t="shared" si="46"/>
        <v>-3597111.6906919777</v>
      </c>
      <c r="M325" s="37">
        <f t="shared" si="47"/>
        <v>-3676000.2260148344</v>
      </c>
      <c r="N325" s="41">
        <f>'jan-feb'!M325</f>
        <v>-4109092.7691000672</v>
      </c>
      <c r="O325" s="41">
        <f t="shared" si="49"/>
        <v>433092.54308523284</v>
      </c>
      <c r="Q325" s="4"/>
      <c r="R325" s="4"/>
      <c r="S325" s="4"/>
      <c r="T325" s="4"/>
    </row>
    <row r="326" spans="1:20" s="34" customFormat="1" x14ac:dyDescent="0.3">
      <c r="A326" s="33">
        <v>1702</v>
      </c>
      <c r="B326" s="34" t="s">
        <v>378</v>
      </c>
      <c r="C326" s="36">
        <v>125386</v>
      </c>
      <c r="D326" s="36">
        <v>21650</v>
      </c>
      <c r="E326" s="37">
        <f t="shared" si="41"/>
        <v>5791.5011547344111</v>
      </c>
      <c r="F326" s="38">
        <f t="shared" si="48"/>
        <v>0.75172288022513312</v>
      </c>
      <c r="G326" s="39">
        <f t="shared" si="42"/>
        <v>1147.6813573424613</v>
      </c>
      <c r="H326" s="39">
        <f t="shared" si="43"/>
        <v>399.83017218908793</v>
      </c>
      <c r="I326" s="37">
        <f t="shared" si="44"/>
        <v>1547.5115295315493</v>
      </c>
      <c r="J326" s="40">
        <f t="shared" si="50"/>
        <v>-91.411976040389945</v>
      </c>
      <c r="K326" s="37">
        <f t="shared" si="45"/>
        <v>1456.0995534911594</v>
      </c>
      <c r="L326" s="37">
        <f t="shared" si="46"/>
        <v>33503624.614358041</v>
      </c>
      <c r="M326" s="37">
        <f t="shared" si="47"/>
        <v>31524555.333083604</v>
      </c>
      <c r="N326" s="41">
        <f>'jan-feb'!M326</f>
        <v>14823602.963604594</v>
      </c>
      <c r="O326" s="41">
        <f t="shared" si="49"/>
        <v>16700952.36947901</v>
      </c>
      <c r="Q326" s="4"/>
      <c r="R326" s="4"/>
      <c r="S326" s="4"/>
      <c r="T326" s="4"/>
    </row>
    <row r="327" spans="1:20" s="34" customFormat="1" x14ac:dyDescent="0.3">
      <c r="A327" s="33">
        <v>1703</v>
      </c>
      <c r="B327" s="34" t="s">
        <v>379</v>
      </c>
      <c r="C327" s="36">
        <v>81025</v>
      </c>
      <c r="D327" s="36">
        <v>13026</v>
      </c>
      <c r="E327" s="37">
        <f t="shared" si="41"/>
        <v>6220.2518040841396</v>
      </c>
      <c r="F327" s="38">
        <f t="shared" si="48"/>
        <v>0.80737368032280732</v>
      </c>
      <c r="G327" s="39">
        <f t="shared" si="42"/>
        <v>890.43096773262425</v>
      </c>
      <c r="H327" s="39">
        <f t="shared" si="43"/>
        <v>249.76744491668293</v>
      </c>
      <c r="I327" s="37">
        <f t="shared" si="44"/>
        <v>1140.1984126493071</v>
      </c>
      <c r="J327" s="40">
        <f t="shared" si="50"/>
        <v>-91.411976040389945</v>
      </c>
      <c r="K327" s="37">
        <f t="shared" si="45"/>
        <v>1048.7864366089173</v>
      </c>
      <c r="L327" s="37">
        <f t="shared" si="46"/>
        <v>14852224.523169875</v>
      </c>
      <c r="M327" s="37">
        <f t="shared" si="47"/>
        <v>13661492.123267757</v>
      </c>
      <c r="N327" s="41">
        <f>'jan-feb'!M327</f>
        <v>5049307.1456772937</v>
      </c>
      <c r="O327" s="41">
        <f t="shared" si="49"/>
        <v>8612184.9775904641</v>
      </c>
      <c r="Q327" s="4"/>
      <c r="R327" s="4"/>
      <c r="S327" s="4"/>
      <c r="T327" s="4"/>
    </row>
    <row r="328" spans="1:20" s="34" customFormat="1" x14ac:dyDescent="0.3">
      <c r="A328" s="33">
        <v>1711</v>
      </c>
      <c r="B328" s="34" t="s">
        <v>380</v>
      </c>
      <c r="C328" s="36">
        <v>16431</v>
      </c>
      <c r="D328" s="36">
        <v>2558</v>
      </c>
      <c r="E328" s="37">
        <f t="shared" ref="E328:E391" si="51">(C328*1000)/D328</f>
        <v>6423.3776387802973</v>
      </c>
      <c r="F328" s="38">
        <f t="shared" si="48"/>
        <v>0.8337389237072631</v>
      </c>
      <c r="G328" s="39">
        <f t="shared" ref="G328:G391" si="52">(E$437-E328)*0.6</f>
        <v>768.55546691492964</v>
      </c>
      <c r="H328" s="39">
        <f t="shared" ref="H328:H391" si="53">IF(E328&gt;=E$437*0.9,0,IF(E328&lt;0.9*E$437,(E$437*0.9-E328)*0.35))</f>
        <v>178.67340277302776</v>
      </c>
      <c r="I328" s="37">
        <f t="shared" ref="I328:I391" si="54">G328+H328</f>
        <v>947.2288696879574</v>
      </c>
      <c r="J328" s="40">
        <f t="shared" si="50"/>
        <v>-91.411976040389945</v>
      </c>
      <c r="K328" s="37">
        <f t="shared" ref="K328:K391" si="55">I328+J328</f>
        <v>855.81689364756744</v>
      </c>
      <c r="L328" s="37">
        <f t="shared" ref="L328:L391" si="56">(I328*D328)</f>
        <v>2423011.4486617949</v>
      </c>
      <c r="M328" s="37">
        <f t="shared" ref="M328:M391" si="57">(K328*D328)</f>
        <v>2189179.6139504774</v>
      </c>
      <c r="N328" s="41">
        <f>'jan-feb'!M328</f>
        <v>-401074.04792348924</v>
      </c>
      <c r="O328" s="41">
        <f t="shared" si="49"/>
        <v>2590253.6618739665</v>
      </c>
      <c r="Q328" s="4"/>
      <c r="R328" s="4"/>
      <c r="S328" s="4"/>
      <c r="T328" s="4"/>
    </row>
    <row r="329" spans="1:20" s="34" customFormat="1" x14ac:dyDescent="0.3">
      <c r="A329" s="33">
        <v>1714</v>
      </c>
      <c r="B329" s="34" t="s">
        <v>381</v>
      </c>
      <c r="C329" s="36">
        <v>145895</v>
      </c>
      <c r="D329" s="36">
        <v>22957</v>
      </c>
      <c r="E329" s="37">
        <f t="shared" si="51"/>
        <v>6355.1422224158205</v>
      </c>
      <c r="F329" s="38">
        <f t="shared" ref="F329:F392" si="58">IF(ISNUMBER(C329),E329/E$437,"")</f>
        <v>0.8248821312535598</v>
      </c>
      <c r="G329" s="39">
        <f t="shared" si="52"/>
        <v>809.4967167336157</v>
      </c>
      <c r="H329" s="39">
        <f t="shared" si="53"/>
        <v>202.55579850059465</v>
      </c>
      <c r="I329" s="37">
        <f t="shared" si="54"/>
        <v>1012.0525152342103</v>
      </c>
      <c r="J329" s="40">
        <f t="shared" si="50"/>
        <v>-91.411976040389945</v>
      </c>
      <c r="K329" s="37">
        <f t="shared" si="55"/>
        <v>920.64053919382036</v>
      </c>
      <c r="L329" s="37">
        <f t="shared" si="56"/>
        <v>23233689.592231765</v>
      </c>
      <c r="M329" s="37">
        <f t="shared" si="57"/>
        <v>21135144.858272534</v>
      </c>
      <c r="N329" s="41">
        <f>'jan-feb'!M329</f>
        <v>10108765.334201878</v>
      </c>
      <c r="O329" s="41">
        <f t="shared" ref="O329:O392" si="59">M329-N329</f>
        <v>11026379.524070656</v>
      </c>
      <c r="Q329" s="4"/>
      <c r="R329" s="4"/>
      <c r="S329" s="4"/>
      <c r="T329" s="4"/>
    </row>
    <row r="330" spans="1:20" s="34" customFormat="1" x14ac:dyDescent="0.3">
      <c r="A330" s="33">
        <v>1717</v>
      </c>
      <c r="B330" s="34" t="s">
        <v>382</v>
      </c>
      <c r="C330" s="36">
        <v>13174</v>
      </c>
      <c r="D330" s="36">
        <v>2624</v>
      </c>
      <c r="E330" s="37">
        <f t="shared" si="51"/>
        <v>5020.5792682926831</v>
      </c>
      <c r="F330" s="38">
        <f t="shared" si="58"/>
        <v>0.65165907890294472</v>
      </c>
      <c r="G330" s="39">
        <f t="shared" si="52"/>
        <v>1610.2344892074982</v>
      </c>
      <c r="H330" s="39">
        <f t="shared" si="53"/>
        <v>669.65283244369266</v>
      </c>
      <c r="I330" s="37">
        <f t="shared" si="54"/>
        <v>2279.8873216511911</v>
      </c>
      <c r="J330" s="40">
        <f t="shared" ref="J330:J393" si="60">I$439</f>
        <v>-91.411976040389945</v>
      </c>
      <c r="K330" s="37">
        <f t="shared" si="55"/>
        <v>2188.475345610801</v>
      </c>
      <c r="L330" s="37">
        <f t="shared" si="56"/>
        <v>5982424.3320127251</v>
      </c>
      <c r="M330" s="37">
        <f t="shared" si="57"/>
        <v>5742559.3068827419</v>
      </c>
      <c r="N330" s="41">
        <f>'jan-feb'!M330</f>
        <v>2535201.2321708291</v>
      </c>
      <c r="O330" s="41">
        <f t="shared" si="59"/>
        <v>3207358.0747119128</v>
      </c>
      <c r="Q330" s="4"/>
      <c r="R330" s="4"/>
      <c r="S330" s="4"/>
      <c r="T330" s="4"/>
    </row>
    <row r="331" spans="1:20" s="34" customFormat="1" x14ac:dyDescent="0.3">
      <c r="A331" s="33">
        <v>1718</v>
      </c>
      <c r="B331" s="34" t="s">
        <v>383</v>
      </c>
      <c r="C331" s="36">
        <v>18562</v>
      </c>
      <c r="D331" s="36">
        <v>3506</v>
      </c>
      <c r="E331" s="37">
        <f t="shared" si="51"/>
        <v>5294.352538505419</v>
      </c>
      <c r="F331" s="38">
        <f t="shared" si="58"/>
        <v>0.68719418900902374</v>
      </c>
      <c r="G331" s="39">
        <f t="shared" si="52"/>
        <v>1445.9705270798565</v>
      </c>
      <c r="H331" s="39">
        <f t="shared" si="53"/>
        <v>573.8321878692351</v>
      </c>
      <c r="I331" s="37">
        <f t="shared" si="54"/>
        <v>2019.8027149490918</v>
      </c>
      <c r="J331" s="40">
        <f t="shared" si="60"/>
        <v>-91.411976040389945</v>
      </c>
      <c r="K331" s="37">
        <f t="shared" si="55"/>
        <v>1928.3907389087019</v>
      </c>
      <c r="L331" s="37">
        <f t="shared" si="56"/>
        <v>7081428.3186115157</v>
      </c>
      <c r="M331" s="37">
        <f t="shared" si="57"/>
        <v>6760937.9306139089</v>
      </c>
      <c r="N331" s="41">
        <f>'jan-feb'!M331</f>
        <v>2931087.7362770289</v>
      </c>
      <c r="O331" s="41">
        <f t="shared" si="59"/>
        <v>3829850.19433688</v>
      </c>
      <c r="Q331" s="4"/>
      <c r="R331" s="4"/>
      <c r="S331" s="4"/>
      <c r="T331" s="4"/>
    </row>
    <row r="332" spans="1:20" s="34" customFormat="1" x14ac:dyDescent="0.3">
      <c r="A332" s="33">
        <v>1719</v>
      </c>
      <c r="B332" s="34" t="s">
        <v>384</v>
      </c>
      <c r="C332" s="36">
        <v>116872</v>
      </c>
      <c r="D332" s="36">
        <v>19474</v>
      </c>
      <c r="E332" s="37">
        <f t="shared" si="51"/>
        <v>6001.4378145219271</v>
      </c>
      <c r="F332" s="38">
        <f t="shared" si="58"/>
        <v>0.77897215227808025</v>
      </c>
      <c r="G332" s="39">
        <f t="shared" si="52"/>
        <v>1021.7193614699518</v>
      </c>
      <c r="H332" s="39">
        <f t="shared" si="53"/>
        <v>326.35234126345733</v>
      </c>
      <c r="I332" s="37">
        <f t="shared" si="54"/>
        <v>1348.071702733409</v>
      </c>
      <c r="J332" s="40">
        <f t="shared" si="60"/>
        <v>-91.411976040389945</v>
      </c>
      <c r="K332" s="37">
        <f t="shared" si="55"/>
        <v>1256.6597266930191</v>
      </c>
      <c r="L332" s="37">
        <f t="shared" si="56"/>
        <v>26252348.339030407</v>
      </c>
      <c r="M332" s="37">
        <f t="shared" si="57"/>
        <v>24472191.517619856</v>
      </c>
      <c r="N332" s="41">
        <f>'jan-feb'!M332</f>
        <v>11362138.527170241</v>
      </c>
      <c r="O332" s="41">
        <f t="shared" si="59"/>
        <v>13110052.990449615</v>
      </c>
      <c r="Q332" s="4"/>
      <c r="R332" s="4"/>
      <c r="S332" s="4"/>
      <c r="T332" s="4"/>
    </row>
    <row r="333" spans="1:20" s="34" customFormat="1" x14ac:dyDescent="0.3">
      <c r="A333" s="33">
        <v>1721</v>
      </c>
      <c r="B333" s="34" t="s">
        <v>385</v>
      </c>
      <c r="C333" s="36">
        <v>83805</v>
      </c>
      <c r="D333" s="36">
        <v>14809</v>
      </c>
      <c r="E333" s="37">
        <f t="shared" si="51"/>
        <v>5659.0586805321091</v>
      </c>
      <c r="F333" s="38">
        <f t="shared" si="58"/>
        <v>0.7345321665376966</v>
      </c>
      <c r="G333" s="39">
        <f t="shared" si="52"/>
        <v>1227.1468418638426</v>
      </c>
      <c r="H333" s="39">
        <f t="shared" si="53"/>
        <v>446.18503815989362</v>
      </c>
      <c r="I333" s="37">
        <f t="shared" si="54"/>
        <v>1673.3318800237362</v>
      </c>
      <c r="J333" s="40">
        <f t="shared" si="60"/>
        <v>-91.411976040389945</v>
      </c>
      <c r="K333" s="37">
        <f t="shared" si="55"/>
        <v>1581.9199039833463</v>
      </c>
      <c r="L333" s="37">
        <f t="shared" si="56"/>
        <v>24780371.811271507</v>
      </c>
      <c r="M333" s="37">
        <f t="shared" si="57"/>
        <v>23426651.858089376</v>
      </c>
      <c r="N333" s="41">
        <f>'jan-feb'!M333</f>
        <v>9554680.4867445882</v>
      </c>
      <c r="O333" s="41">
        <f t="shared" si="59"/>
        <v>13871971.371344788</v>
      </c>
      <c r="Q333" s="4"/>
      <c r="R333" s="4"/>
      <c r="S333" s="4"/>
      <c r="T333" s="4"/>
    </row>
    <row r="334" spans="1:20" s="34" customFormat="1" x14ac:dyDescent="0.3">
      <c r="A334" s="33">
        <v>1724</v>
      </c>
      <c r="B334" s="34" t="s">
        <v>386</v>
      </c>
      <c r="C334" s="36">
        <v>14381</v>
      </c>
      <c r="D334" s="36">
        <v>2547</v>
      </c>
      <c r="E334" s="37">
        <f t="shared" si="51"/>
        <v>5646.2504907734592</v>
      </c>
      <c r="F334" s="38">
        <f t="shared" si="58"/>
        <v>0.73286969440161287</v>
      </c>
      <c r="G334" s="39">
        <f t="shared" si="52"/>
        <v>1234.8317557190323</v>
      </c>
      <c r="H334" s="39">
        <f t="shared" si="53"/>
        <v>450.66790457542106</v>
      </c>
      <c r="I334" s="37">
        <f t="shared" si="54"/>
        <v>1685.4996602944534</v>
      </c>
      <c r="J334" s="40">
        <f t="shared" si="60"/>
        <v>-91.411976040389945</v>
      </c>
      <c r="K334" s="37">
        <f t="shared" si="55"/>
        <v>1594.0876842540636</v>
      </c>
      <c r="L334" s="37">
        <f t="shared" si="56"/>
        <v>4292967.6347699724</v>
      </c>
      <c r="M334" s="37">
        <f t="shared" si="57"/>
        <v>4060141.3317950997</v>
      </c>
      <c r="N334" s="41">
        <f>'jan-feb'!M334</f>
        <v>630097.25165362097</v>
      </c>
      <c r="O334" s="41">
        <f t="shared" si="59"/>
        <v>3430044.0801414787</v>
      </c>
      <c r="Q334" s="4"/>
      <c r="R334" s="4"/>
      <c r="S334" s="4"/>
      <c r="T334" s="4"/>
    </row>
    <row r="335" spans="1:20" s="34" customFormat="1" x14ac:dyDescent="0.3">
      <c r="A335" s="33">
        <v>1725</v>
      </c>
      <c r="B335" s="34" t="s">
        <v>387</v>
      </c>
      <c r="C335" s="36">
        <v>6906</v>
      </c>
      <c r="D335" s="36">
        <v>1644</v>
      </c>
      <c r="E335" s="37">
        <f t="shared" si="51"/>
        <v>4200.729927007299</v>
      </c>
      <c r="F335" s="38">
        <f t="shared" si="58"/>
        <v>0.54524461195979002</v>
      </c>
      <c r="G335" s="39">
        <f t="shared" si="52"/>
        <v>2102.1440939787285</v>
      </c>
      <c r="H335" s="39">
        <f t="shared" si="53"/>
        <v>956.60010189357706</v>
      </c>
      <c r="I335" s="37">
        <f t="shared" si="54"/>
        <v>3058.7441958723057</v>
      </c>
      <c r="J335" s="40">
        <f t="shared" si="60"/>
        <v>-91.411976040389945</v>
      </c>
      <c r="K335" s="37">
        <f t="shared" si="55"/>
        <v>2967.3322198319156</v>
      </c>
      <c r="L335" s="37">
        <f t="shared" si="56"/>
        <v>5028575.458014071</v>
      </c>
      <c r="M335" s="37">
        <f t="shared" si="57"/>
        <v>4878294.1694036694</v>
      </c>
      <c r="N335" s="41">
        <f>'jan-feb'!M335</f>
        <v>2832105.1164972722</v>
      </c>
      <c r="O335" s="41">
        <f t="shared" si="59"/>
        <v>2046189.0529063973</v>
      </c>
      <c r="Q335" s="4"/>
      <c r="R335" s="4"/>
      <c r="S335" s="4"/>
      <c r="T335" s="4"/>
    </row>
    <row r="336" spans="1:20" s="34" customFormat="1" x14ac:dyDescent="0.3">
      <c r="A336" s="33">
        <v>1736</v>
      </c>
      <c r="B336" s="34" t="s">
        <v>388</v>
      </c>
      <c r="C336" s="36">
        <v>12202</v>
      </c>
      <c r="D336" s="36">
        <v>2153</v>
      </c>
      <c r="E336" s="37">
        <f t="shared" si="51"/>
        <v>5667.4407803065487</v>
      </c>
      <c r="F336" s="38">
        <f t="shared" si="58"/>
        <v>0.73562014286998567</v>
      </c>
      <c r="G336" s="39">
        <f t="shared" si="52"/>
        <v>1222.1175819991788</v>
      </c>
      <c r="H336" s="39">
        <f t="shared" si="53"/>
        <v>443.25130323883974</v>
      </c>
      <c r="I336" s="37">
        <f t="shared" si="54"/>
        <v>1665.3688852380185</v>
      </c>
      <c r="J336" s="40">
        <f t="shared" si="60"/>
        <v>-91.411976040389945</v>
      </c>
      <c r="K336" s="37">
        <f t="shared" si="55"/>
        <v>1573.9569091976286</v>
      </c>
      <c r="L336" s="37">
        <f t="shared" si="56"/>
        <v>3585539.2099174536</v>
      </c>
      <c r="M336" s="37">
        <f t="shared" si="57"/>
        <v>3388729.2255024943</v>
      </c>
      <c r="N336" s="41">
        <f>'jan-feb'!M336</f>
        <v>989853.50718894601</v>
      </c>
      <c r="O336" s="41">
        <f t="shared" si="59"/>
        <v>2398875.7183135482</v>
      </c>
      <c r="Q336" s="4"/>
      <c r="R336" s="4"/>
      <c r="S336" s="4"/>
      <c r="T336" s="4"/>
    </row>
    <row r="337" spans="1:20" s="34" customFormat="1" x14ac:dyDescent="0.3">
      <c r="A337" s="33">
        <v>1738</v>
      </c>
      <c r="B337" s="34" t="s">
        <v>389</v>
      </c>
      <c r="C337" s="36">
        <v>8779</v>
      </c>
      <c r="D337" s="36">
        <v>1394</v>
      </c>
      <c r="E337" s="37">
        <f t="shared" si="51"/>
        <v>6297.7044476327119</v>
      </c>
      <c r="F337" s="38">
        <f t="shared" si="58"/>
        <v>0.81742684663216514</v>
      </c>
      <c r="G337" s="39">
        <f t="shared" si="52"/>
        <v>843.95938160348089</v>
      </c>
      <c r="H337" s="39">
        <f t="shared" si="53"/>
        <v>222.65901967468267</v>
      </c>
      <c r="I337" s="37">
        <f t="shared" si="54"/>
        <v>1066.6184012781637</v>
      </c>
      <c r="J337" s="40">
        <f t="shared" si="60"/>
        <v>-91.411976040389945</v>
      </c>
      <c r="K337" s="37">
        <f t="shared" si="55"/>
        <v>975.20642523777371</v>
      </c>
      <c r="L337" s="37">
        <f t="shared" si="56"/>
        <v>1486866.0513817603</v>
      </c>
      <c r="M337" s="37">
        <f t="shared" si="57"/>
        <v>1359437.7567814565</v>
      </c>
      <c r="N337" s="41">
        <f>'jan-feb'!M337</f>
        <v>186253.6267375513</v>
      </c>
      <c r="O337" s="41">
        <f t="shared" si="59"/>
        <v>1173184.1300439052</v>
      </c>
      <c r="Q337" s="4"/>
      <c r="R337" s="4"/>
      <c r="S337" s="4"/>
      <c r="T337" s="4"/>
    </row>
    <row r="338" spans="1:20" s="34" customFormat="1" x14ac:dyDescent="0.3">
      <c r="A338" s="33">
        <v>1739</v>
      </c>
      <c r="B338" s="34" t="s">
        <v>390</v>
      </c>
      <c r="C338" s="36">
        <v>4652</v>
      </c>
      <c r="D338" s="36">
        <v>475</v>
      </c>
      <c r="E338" s="37">
        <f t="shared" si="51"/>
        <v>9793.6842105263149</v>
      </c>
      <c r="F338" s="38">
        <f t="shared" si="58"/>
        <v>1.2711965872153688</v>
      </c>
      <c r="G338" s="39">
        <f t="shared" si="52"/>
        <v>-1253.6284761326808</v>
      </c>
      <c r="H338" s="39">
        <f t="shared" si="53"/>
        <v>0</v>
      </c>
      <c r="I338" s="37">
        <f t="shared" si="54"/>
        <v>-1253.6284761326808</v>
      </c>
      <c r="J338" s="40">
        <f t="shared" si="60"/>
        <v>-91.411976040389945</v>
      </c>
      <c r="K338" s="37">
        <f t="shared" si="55"/>
        <v>-1345.0404521730707</v>
      </c>
      <c r="L338" s="37">
        <f t="shared" si="56"/>
        <v>-595473.52616302343</v>
      </c>
      <c r="M338" s="37">
        <f t="shared" si="57"/>
        <v>-638894.21478220855</v>
      </c>
      <c r="N338" s="41">
        <f>'jan-feb'!M338</f>
        <v>-1003516.8775463867</v>
      </c>
      <c r="O338" s="41">
        <f t="shared" si="59"/>
        <v>364622.66276417812</v>
      </c>
      <c r="Q338" s="4"/>
      <c r="R338" s="4"/>
      <c r="S338" s="4"/>
      <c r="T338" s="4"/>
    </row>
    <row r="339" spans="1:20" s="34" customFormat="1" x14ac:dyDescent="0.3">
      <c r="A339" s="33">
        <v>1740</v>
      </c>
      <c r="B339" s="34" t="s">
        <v>391</v>
      </c>
      <c r="C339" s="36">
        <v>9085</v>
      </c>
      <c r="D339" s="36">
        <v>892</v>
      </c>
      <c r="E339" s="37">
        <f t="shared" si="51"/>
        <v>10184.977578475336</v>
      </c>
      <c r="F339" s="38">
        <f t="shared" si="58"/>
        <v>1.3219855225378068</v>
      </c>
      <c r="G339" s="39">
        <f t="shared" si="52"/>
        <v>-1488.4044969020938</v>
      </c>
      <c r="H339" s="39">
        <f t="shared" si="53"/>
        <v>0</v>
      </c>
      <c r="I339" s="37">
        <f t="shared" si="54"/>
        <v>-1488.4044969020938</v>
      </c>
      <c r="J339" s="40">
        <f t="shared" si="60"/>
        <v>-91.411976040389945</v>
      </c>
      <c r="K339" s="37">
        <f t="shared" si="55"/>
        <v>-1579.8164729424836</v>
      </c>
      <c r="L339" s="37">
        <f t="shared" si="56"/>
        <v>-1327656.8112366677</v>
      </c>
      <c r="M339" s="37">
        <f t="shared" si="57"/>
        <v>-1409196.2938646954</v>
      </c>
      <c r="N339" s="41">
        <f>'jan-feb'!M339</f>
        <v>-2226606.4310976355</v>
      </c>
      <c r="O339" s="41">
        <f t="shared" si="59"/>
        <v>817410.13723294018</v>
      </c>
      <c r="Q339" s="4"/>
      <c r="R339" s="4"/>
      <c r="S339" s="4"/>
      <c r="T339" s="4"/>
    </row>
    <row r="340" spans="1:20" s="34" customFormat="1" x14ac:dyDescent="0.3">
      <c r="A340" s="33">
        <v>1742</v>
      </c>
      <c r="B340" s="34" t="s">
        <v>392</v>
      </c>
      <c r="C340" s="36">
        <v>17407</v>
      </c>
      <c r="D340" s="36">
        <v>2489</v>
      </c>
      <c r="E340" s="37">
        <f t="shared" si="51"/>
        <v>6993.5717155484126</v>
      </c>
      <c r="F340" s="38">
        <f t="shared" si="58"/>
        <v>0.90774873950865442</v>
      </c>
      <c r="G340" s="39">
        <f t="shared" si="52"/>
        <v>426.4390208540604</v>
      </c>
      <c r="H340" s="39">
        <f t="shared" si="53"/>
        <v>0</v>
      </c>
      <c r="I340" s="37">
        <f t="shared" si="54"/>
        <v>426.4390208540604</v>
      </c>
      <c r="J340" s="40">
        <f t="shared" si="60"/>
        <v>-91.411976040389945</v>
      </c>
      <c r="K340" s="37">
        <f t="shared" si="55"/>
        <v>335.02704481367044</v>
      </c>
      <c r="L340" s="37">
        <f t="shared" si="56"/>
        <v>1061406.7229057564</v>
      </c>
      <c r="M340" s="37">
        <f t="shared" si="57"/>
        <v>833882.31454122579</v>
      </c>
      <c r="N340" s="41">
        <f>'jan-feb'!M340</f>
        <v>-280348.4383430669</v>
      </c>
      <c r="O340" s="41">
        <f t="shared" si="59"/>
        <v>1114230.7528842927</v>
      </c>
      <c r="Q340" s="4"/>
      <c r="R340" s="4"/>
      <c r="S340" s="4"/>
      <c r="T340" s="4"/>
    </row>
    <row r="341" spans="1:20" s="34" customFormat="1" x14ac:dyDescent="0.3">
      <c r="A341" s="33">
        <v>1743</v>
      </c>
      <c r="B341" s="34" t="s">
        <v>393</v>
      </c>
      <c r="C341" s="36">
        <v>6809</v>
      </c>
      <c r="D341" s="36">
        <v>1252</v>
      </c>
      <c r="E341" s="37">
        <f t="shared" si="51"/>
        <v>5438.4984025559106</v>
      </c>
      <c r="F341" s="38">
        <f t="shared" si="58"/>
        <v>0.70590397446905018</v>
      </c>
      <c r="G341" s="39">
        <f t="shared" si="52"/>
        <v>1359.4830086495615</v>
      </c>
      <c r="H341" s="39">
        <f t="shared" si="53"/>
        <v>523.38113545156307</v>
      </c>
      <c r="I341" s="37">
        <f t="shared" si="54"/>
        <v>1882.8641441011246</v>
      </c>
      <c r="J341" s="40">
        <f t="shared" si="60"/>
        <v>-91.411976040389945</v>
      </c>
      <c r="K341" s="37">
        <f t="shared" si="55"/>
        <v>1791.4521680607347</v>
      </c>
      <c r="L341" s="37">
        <f t="shared" si="56"/>
        <v>2357345.9084146079</v>
      </c>
      <c r="M341" s="37">
        <f t="shared" si="57"/>
        <v>2242898.11441204</v>
      </c>
      <c r="N341" s="41">
        <f>'jan-feb'!M341</f>
        <v>1060366.6702278496</v>
      </c>
      <c r="O341" s="41">
        <f t="shared" si="59"/>
        <v>1182531.4441841904</v>
      </c>
      <c r="Q341" s="4"/>
      <c r="R341" s="4"/>
      <c r="S341" s="4"/>
      <c r="T341" s="4"/>
    </row>
    <row r="342" spans="1:20" s="34" customFormat="1" x14ac:dyDescent="0.3">
      <c r="A342" s="33">
        <v>1744</v>
      </c>
      <c r="B342" s="34" t="s">
        <v>394</v>
      </c>
      <c r="C342" s="36">
        <v>21654</v>
      </c>
      <c r="D342" s="36">
        <v>3751</v>
      </c>
      <c r="E342" s="37">
        <f t="shared" si="51"/>
        <v>5772.8605705145292</v>
      </c>
      <c r="F342" s="38">
        <f t="shared" si="58"/>
        <v>0.7493033773562795</v>
      </c>
      <c r="G342" s="39">
        <f t="shared" si="52"/>
        <v>1158.8657078743904</v>
      </c>
      <c r="H342" s="39">
        <f t="shared" si="53"/>
        <v>406.35437666604662</v>
      </c>
      <c r="I342" s="37">
        <f t="shared" si="54"/>
        <v>1565.220084540437</v>
      </c>
      <c r="J342" s="40">
        <f t="shared" si="60"/>
        <v>-91.411976040389945</v>
      </c>
      <c r="K342" s="37">
        <f t="shared" si="55"/>
        <v>1473.8081085000472</v>
      </c>
      <c r="L342" s="37">
        <f t="shared" si="56"/>
        <v>5871140.537111179</v>
      </c>
      <c r="M342" s="37">
        <f t="shared" si="57"/>
        <v>5528254.2149836766</v>
      </c>
      <c r="N342" s="41">
        <f>'jan-feb'!M342</f>
        <v>2612236.7651954186</v>
      </c>
      <c r="O342" s="41">
        <f t="shared" si="59"/>
        <v>2916017.4497882579</v>
      </c>
      <c r="Q342" s="4"/>
      <c r="R342" s="4"/>
      <c r="S342" s="4"/>
      <c r="T342" s="4"/>
    </row>
    <row r="343" spans="1:20" s="34" customFormat="1" x14ac:dyDescent="0.3">
      <c r="A343" s="33">
        <v>1748</v>
      </c>
      <c r="B343" s="34" t="s">
        <v>395</v>
      </c>
      <c r="C343" s="36">
        <v>3156</v>
      </c>
      <c r="D343" s="36">
        <v>630</v>
      </c>
      <c r="E343" s="37">
        <f t="shared" si="51"/>
        <v>5009.5238095238092</v>
      </c>
      <c r="F343" s="38">
        <f t="shared" si="58"/>
        <v>0.65022410702157774</v>
      </c>
      <c r="G343" s="39">
        <f t="shared" si="52"/>
        <v>1616.8677644688225</v>
      </c>
      <c r="H343" s="39">
        <f t="shared" si="53"/>
        <v>673.52224301279853</v>
      </c>
      <c r="I343" s="37">
        <f t="shared" si="54"/>
        <v>2290.3900074816211</v>
      </c>
      <c r="J343" s="40">
        <f t="shared" si="60"/>
        <v>-91.411976040389945</v>
      </c>
      <c r="K343" s="37">
        <f t="shared" si="55"/>
        <v>2198.978031441231</v>
      </c>
      <c r="L343" s="37">
        <f t="shared" si="56"/>
        <v>1442945.7047134212</v>
      </c>
      <c r="M343" s="37">
        <f t="shared" si="57"/>
        <v>1385356.1598079756</v>
      </c>
      <c r="N343" s="41">
        <f>'jan-feb'!M343</f>
        <v>668068.93150442932</v>
      </c>
      <c r="O343" s="41">
        <f t="shared" si="59"/>
        <v>717287.22830354632</v>
      </c>
      <c r="Q343" s="4"/>
      <c r="R343" s="4"/>
      <c r="S343" s="4"/>
      <c r="T343" s="4"/>
    </row>
    <row r="344" spans="1:20" s="34" customFormat="1" x14ac:dyDescent="0.3">
      <c r="A344" s="33">
        <v>1749</v>
      </c>
      <c r="B344" s="34" t="s">
        <v>396</v>
      </c>
      <c r="C344" s="36">
        <v>6576</v>
      </c>
      <c r="D344" s="36">
        <v>1119</v>
      </c>
      <c r="E344" s="37">
        <f t="shared" si="51"/>
        <v>5876.6756032171579</v>
      </c>
      <c r="F344" s="38">
        <f t="shared" si="58"/>
        <v>0.76277831818920849</v>
      </c>
      <c r="G344" s="39">
        <f t="shared" si="52"/>
        <v>1096.5766882528133</v>
      </c>
      <c r="H344" s="39">
        <f t="shared" si="53"/>
        <v>370.01911522012654</v>
      </c>
      <c r="I344" s="37">
        <f t="shared" si="54"/>
        <v>1466.5958034729397</v>
      </c>
      <c r="J344" s="40">
        <f t="shared" si="60"/>
        <v>-91.411976040389945</v>
      </c>
      <c r="K344" s="37">
        <f t="shared" si="55"/>
        <v>1375.1838274325498</v>
      </c>
      <c r="L344" s="37">
        <f t="shared" si="56"/>
        <v>1641120.7040862194</v>
      </c>
      <c r="M344" s="37">
        <f t="shared" si="57"/>
        <v>1538830.7028970232</v>
      </c>
      <c r="N344" s="41">
        <f>'jan-feb'!M344</f>
        <v>603064.34024358133</v>
      </c>
      <c r="O344" s="41">
        <f t="shared" si="59"/>
        <v>935766.36265344184</v>
      </c>
      <c r="Q344" s="4"/>
      <c r="R344" s="4"/>
      <c r="S344" s="4"/>
      <c r="T344" s="4"/>
    </row>
    <row r="345" spans="1:20" s="34" customFormat="1" x14ac:dyDescent="0.3">
      <c r="A345" s="33">
        <v>1750</v>
      </c>
      <c r="B345" s="34" t="s">
        <v>397</v>
      </c>
      <c r="C345" s="36">
        <v>27507</v>
      </c>
      <c r="D345" s="36">
        <v>4363</v>
      </c>
      <c r="E345" s="37">
        <f t="shared" si="51"/>
        <v>6304.6069218427683</v>
      </c>
      <c r="F345" s="38">
        <f t="shared" si="58"/>
        <v>0.81832277113519691</v>
      </c>
      <c r="G345" s="39">
        <f t="shared" si="52"/>
        <v>839.81789707744701</v>
      </c>
      <c r="H345" s="39">
        <f t="shared" si="53"/>
        <v>220.2431537011629</v>
      </c>
      <c r="I345" s="37">
        <f t="shared" si="54"/>
        <v>1060.06105077861</v>
      </c>
      <c r="J345" s="40">
        <f t="shared" si="60"/>
        <v>-91.411976040389945</v>
      </c>
      <c r="K345" s="37">
        <f t="shared" si="55"/>
        <v>968.64907473822007</v>
      </c>
      <c r="L345" s="37">
        <f t="shared" si="56"/>
        <v>4625046.3645470757</v>
      </c>
      <c r="M345" s="37">
        <f t="shared" si="57"/>
        <v>4226215.9130828539</v>
      </c>
      <c r="N345" s="41">
        <f>'jan-feb'!M345</f>
        <v>985208.01294257864</v>
      </c>
      <c r="O345" s="41">
        <f t="shared" si="59"/>
        <v>3241007.9001402752</v>
      </c>
      <c r="Q345" s="4"/>
      <c r="R345" s="4"/>
      <c r="S345" s="4"/>
      <c r="T345" s="4"/>
    </row>
    <row r="346" spans="1:20" s="34" customFormat="1" x14ac:dyDescent="0.3">
      <c r="A346" s="33">
        <v>1751</v>
      </c>
      <c r="B346" s="34" t="s">
        <v>398</v>
      </c>
      <c r="C346" s="36">
        <v>28789</v>
      </c>
      <c r="D346" s="36">
        <v>5081</v>
      </c>
      <c r="E346" s="37">
        <f t="shared" si="51"/>
        <v>5666.0106278291678</v>
      </c>
      <c r="F346" s="38">
        <f t="shared" si="58"/>
        <v>0.73543451252808734</v>
      </c>
      <c r="G346" s="39">
        <f t="shared" si="52"/>
        <v>1222.9756734856073</v>
      </c>
      <c r="H346" s="39">
        <f t="shared" si="53"/>
        <v>443.75185660592308</v>
      </c>
      <c r="I346" s="37">
        <f t="shared" si="54"/>
        <v>1666.7275300915303</v>
      </c>
      <c r="J346" s="40">
        <f t="shared" si="60"/>
        <v>-91.411976040389945</v>
      </c>
      <c r="K346" s="37">
        <f t="shared" si="55"/>
        <v>1575.3155540511405</v>
      </c>
      <c r="L346" s="37">
        <f t="shared" si="56"/>
        <v>8468642.5803950652</v>
      </c>
      <c r="M346" s="37">
        <f t="shared" si="57"/>
        <v>8004178.3301338451</v>
      </c>
      <c r="N346" s="41">
        <f>'jan-feb'!M346</f>
        <v>3566710.0650381027</v>
      </c>
      <c r="O346" s="41">
        <f t="shared" si="59"/>
        <v>4437468.2650957424</v>
      </c>
      <c r="Q346" s="4"/>
      <c r="R346" s="4"/>
      <c r="S346" s="4"/>
      <c r="T346" s="4"/>
    </row>
    <row r="347" spans="1:20" s="34" customFormat="1" x14ac:dyDescent="0.3">
      <c r="A347" s="33">
        <v>1755</v>
      </c>
      <c r="B347" s="34" t="s">
        <v>399</v>
      </c>
      <c r="C347" s="36">
        <v>3076</v>
      </c>
      <c r="D347" s="36">
        <v>574</v>
      </c>
      <c r="E347" s="37">
        <f t="shared" si="51"/>
        <v>5358.8850174216032</v>
      </c>
      <c r="F347" s="38">
        <f t="shared" si="58"/>
        <v>0.69557034911378102</v>
      </c>
      <c r="G347" s="39">
        <f t="shared" si="52"/>
        <v>1407.251039730146</v>
      </c>
      <c r="H347" s="39">
        <f t="shared" si="53"/>
        <v>551.24582024857068</v>
      </c>
      <c r="I347" s="37">
        <f t="shared" si="54"/>
        <v>1958.4968599787167</v>
      </c>
      <c r="J347" s="40">
        <f t="shared" si="60"/>
        <v>-91.411976040389945</v>
      </c>
      <c r="K347" s="37">
        <f t="shared" si="55"/>
        <v>1867.0848839383268</v>
      </c>
      <c r="L347" s="37">
        <f t="shared" si="56"/>
        <v>1124177.1976277833</v>
      </c>
      <c r="M347" s="37">
        <f t="shared" si="57"/>
        <v>1071706.7233805996</v>
      </c>
      <c r="N347" s="41">
        <f>'jan-feb'!M347</f>
        <v>489470.58203736873</v>
      </c>
      <c r="O347" s="41">
        <f t="shared" si="59"/>
        <v>582236.14134323085</v>
      </c>
      <c r="Q347" s="4"/>
      <c r="R347" s="4"/>
      <c r="S347" s="4"/>
      <c r="T347" s="4"/>
    </row>
    <row r="348" spans="1:20" s="34" customFormat="1" x14ac:dyDescent="0.3">
      <c r="A348" s="33">
        <v>1756</v>
      </c>
      <c r="B348" s="34" t="s">
        <v>400</v>
      </c>
      <c r="C348" s="36">
        <v>39992</v>
      </c>
      <c r="D348" s="36">
        <v>6770</v>
      </c>
      <c r="E348" s="37">
        <f t="shared" si="51"/>
        <v>5907.2378138847862</v>
      </c>
      <c r="F348" s="38">
        <f t="shared" si="58"/>
        <v>0.76674521941486673</v>
      </c>
      <c r="G348" s="39">
        <f t="shared" si="52"/>
        <v>1078.2393618522362</v>
      </c>
      <c r="H348" s="39">
        <f t="shared" si="53"/>
        <v>359.32234148645665</v>
      </c>
      <c r="I348" s="37">
        <f t="shared" si="54"/>
        <v>1437.561703338693</v>
      </c>
      <c r="J348" s="40">
        <f t="shared" si="60"/>
        <v>-91.411976040389945</v>
      </c>
      <c r="K348" s="37">
        <f t="shared" si="55"/>
        <v>1346.1497272983031</v>
      </c>
      <c r="L348" s="37">
        <f t="shared" si="56"/>
        <v>9732292.7316029519</v>
      </c>
      <c r="M348" s="37">
        <f t="shared" si="57"/>
        <v>9113433.653809512</v>
      </c>
      <c r="N348" s="41">
        <f>'jan-feb'!M348</f>
        <v>4157984.3909285492</v>
      </c>
      <c r="O348" s="41">
        <f t="shared" si="59"/>
        <v>4955449.2628809623</v>
      </c>
      <c r="Q348" s="4"/>
      <c r="R348" s="4"/>
      <c r="S348" s="4"/>
      <c r="T348" s="4"/>
    </row>
    <row r="349" spans="1:20" s="34" customFormat="1" x14ac:dyDescent="0.3">
      <c r="A349" s="33">
        <v>1804</v>
      </c>
      <c r="B349" s="34" t="s">
        <v>401</v>
      </c>
      <c r="C349" s="36">
        <v>374423</v>
      </c>
      <c r="D349" s="36">
        <v>50185</v>
      </c>
      <c r="E349" s="37">
        <f t="shared" si="51"/>
        <v>7460.85483710272</v>
      </c>
      <c r="F349" s="38">
        <f t="shared" si="58"/>
        <v>0.96840096155444333</v>
      </c>
      <c r="G349" s="39">
        <f t="shared" si="52"/>
        <v>146.069147921476</v>
      </c>
      <c r="H349" s="39">
        <f t="shared" si="53"/>
        <v>0</v>
      </c>
      <c r="I349" s="37">
        <f t="shared" si="54"/>
        <v>146.069147921476</v>
      </c>
      <c r="J349" s="40">
        <f t="shared" si="60"/>
        <v>-91.411976040389945</v>
      </c>
      <c r="K349" s="37">
        <f t="shared" si="55"/>
        <v>54.657171881086057</v>
      </c>
      <c r="L349" s="37">
        <f t="shared" si="56"/>
        <v>7330480.1884392733</v>
      </c>
      <c r="M349" s="37">
        <f t="shared" si="57"/>
        <v>2742970.170852304</v>
      </c>
      <c r="N349" s="41">
        <f>'jan-feb'!M349</f>
        <v>-731714.73613772343</v>
      </c>
      <c r="O349" s="41">
        <f t="shared" si="59"/>
        <v>3474684.9069900275</v>
      </c>
      <c r="Q349" s="4"/>
      <c r="R349" s="4"/>
      <c r="S349" s="4"/>
      <c r="T349" s="4"/>
    </row>
    <row r="350" spans="1:20" s="34" customFormat="1" x14ac:dyDescent="0.3">
      <c r="A350" s="33">
        <v>1805</v>
      </c>
      <c r="B350" s="34" t="s">
        <v>402</v>
      </c>
      <c r="C350" s="36">
        <v>132551</v>
      </c>
      <c r="D350" s="36">
        <v>18853</v>
      </c>
      <c r="E350" s="37">
        <f t="shared" si="51"/>
        <v>7030.7643345886599</v>
      </c>
      <c r="F350" s="38">
        <f t="shared" si="58"/>
        <v>0.91257625174789403</v>
      </c>
      <c r="G350" s="39">
        <f t="shared" si="52"/>
        <v>404.123449429912</v>
      </c>
      <c r="H350" s="39">
        <f t="shared" si="53"/>
        <v>0</v>
      </c>
      <c r="I350" s="37">
        <f t="shared" si="54"/>
        <v>404.123449429912</v>
      </c>
      <c r="J350" s="40">
        <f t="shared" si="60"/>
        <v>-91.411976040389945</v>
      </c>
      <c r="K350" s="37">
        <f t="shared" si="55"/>
        <v>312.71147338952204</v>
      </c>
      <c r="L350" s="37">
        <f t="shared" si="56"/>
        <v>7618939.3921021307</v>
      </c>
      <c r="M350" s="37">
        <f t="shared" si="57"/>
        <v>5895549.4078126587</v>
      </c>
      <c r="N350" s="41">
        <f>'jan-feb'!M350</f>
        <v>-64216.194488486115</v>
      </c>
      <c r="O350" s="41">
        <f t="shared" si="59"/>
        <v>5959765.602301145</v>
      </c>
      <c r="Q350" s="4"/>
      <c r="R350" s="4"/>
      <c r="S350" s="4"/>
      <c r="T350" s="4"/>
    </row>
    <row r="351" spans="1:20" s="34" customFormat="1" x14ac:dyDescent="0.3">
      <c r="A351" s="33">
        <v>1811</v>
      </c>
      <c r="B351" s="34" t="s">
        <v>403</v>
      </c>
      <c r="C351" s="36">
        <v>10741</v>
      </c>
      <c r="D351" s="36">
        <v>1482</v>
      </c>
      <c r="E351" s="37">
        <f t="shared" si="51"/>
        <v>7247.6383265856948</v>
      </c>
      <c r="F351" s="38">
        <f t="shared" si="58"/>
        <v>0.94072597278812231</v>
      </c>
      <c r="G351" s="39">
        <f t="shared" si="52"/>
        <v>273.9990542316911</v>
      </c>
      <c r="H351" s="39">
        <f t="shared" si="53"/>
        <v>0</v>
      </c>
      <c r="I351" s="37">
        <f t="shared" si="54"/>
        <v>273.9990542316911</v>
      </c>
      <c r="J351" s="40">
        <f t="shared" si="60"/>
        <v>-91.411976040389945</v>
      </c>
      <c r="K351" s="37">
        <f t="shared" si="55"/>
        <v>182.58707819130115</v>
      </c>
      <c r="L351" s="37">
        <f t="shared" si="56"/>
        <v>406066.59837136621</v>
      </c>
      <c r="M351" s="37">
        <f t="shared" si="57"/>
        <v>270594.04987950833</v>
      </c>
      <c r="N351" s="41">
        <f>'jan-feb'!M351</f>
        <v>-1007932.657944727</v>
      </c>
      <c r="O351" s="41">
        <f t="shared" si="59"/>
        <v>1278526.7078242353</v>
      </c>
      <c r="Q351" s="4"/>
      <c r="R351" s="4"/>
      <c r="S351" s="4"/>
      <c r="T351" s="4"/>
    </row>
    <row r="352" spans="1:20" s="34" customFormat="1" x14ac:dyDescent="0.3">
      <c r="A352" s="33">
        <v>1812</v>
      </c>
      <c r="B352" s="34" t="s">
        <v>404</v>
      </c>
      <c r="C352" s="36">
        <v>11138</v>
      </c>
      <c r="D352" s="36">
        <v>2063</v>
      </c>
      <c r="E352" s="37">
        <f t="shared" si="51"/>
        <v>5398.9335918565193</v>
      </c>
      <c r="F352" s="38">
        <f t="shared" si="58"/>
        <v>0.7007685574744088</v>
      </c>
      <c r="G352" s="39">
        <f t="shared" si="52"/>
        <v>1383.2218950691963</v>
      </c>
      <c r="H352" s="39">
        <f t="shared" si="53"/>
        <v>537.22881919635006</v>
      </c>
      <c r="I352" s="37">
        <f t="shared" si="54"/>
        <v>1920.4507142655464</v>
      </c>
      <c r="J352" s="40">
        <f t="shared" si="60"/>
        <v>-91.411976040389945</v>
      </c>
      <c r="K352" s="37">
        <f t="shared" si="55"/>
        <v>1829.0387382251565</v>
      </c>
      <c r="L352" s="37">
        <f t="shared" si="56"/>
        <v>3961889.8235298223</v>
      </c>
      <c r="M352" s="37">
        <f t="shared" si="57"/>
        <v>3773306.9169584978</v>
      </c>
      <c r="N352" s="41">
        <f>'jan-feb'!M352</f>
        <v>1989765.0884025993</v>
      </c>
      <c r="O352" s="41">
        <f t="shared" si="59"/>
        <v>1783541.8285558985</v>
      </c>
      <c r="Q352" s="4"/>
      <c r="R352" s="4"/>
      <c r="S352" s="4"/>
      <c r="T352" s="4"/>
    </row>
    <row r="353" spans="1:20" s="34" customFormat="1" x14ac:dyDescent="0.3">
      <c r="A353" s="33">
        <v>1813</v>
      </c>
      <c r="B353" s="34" t="s">
        <v>405</v>
      </c>
      <c r="C353" s="36">
        <v>49988</v>
      </c>
      <c r="D353" s="36">
        <v>7934</v>
      </c>
      <c r="E353" s="37">
        <f t="shared" si="51"/>
        <v>6300.4789513486257</v>
      </c>
      <c r="F353" s="38">
        <f t="shared" si="58"/>
        <v>0.81778697052212024</v>
      </c>
      <c r="G353" s="39">
        <f t="shared" si="52"/>
        <v>842.29467937393258</v>
      </c>
      <c r="H353" s="39">
        <f t="shared" si="53"/>
        <v>221.68794337411282</v>
      </c>
      <c r="I353" s="37">
        <f t="shared" si="54"/>
        <v>1063.9826227480453</v>
      </c>
      <c r="J353" s="40">
        <f t="shared" si="60"/>
        <v>-91.411976040389945</v>
      </c>
      <c r="K353" s="37">
        <f t="shared" si="55"/>
        <v>972.57064670765533</v>
      </c>
      <c r="L353" s="37">
        <f t="shared" si="56"/>
        <v>8441638.1288829912</v>
      </c>
      <c r="M353" s="37">
        <f t="shared" si="57"/>
        <v>7716375.5109785376</v>
      </c>
      <c r="N353" s="41">
        <f>'jan-feb'!M353</f>
        <v>3474967.9405653044</v>
      </c>
      <c r="O353" s="41">
        <f t="shared" si="59"/>
        <v>4241407.5704132337</v>
      </c>
      <c r="Q353" s="4"/>
      <c r="R353" s="4"/>
      <c r="S353" s="4"/>
      <c r="T353" s="4"/>
    </row>
    <row r="354" spans="1:20" s="34" customFormat="1" x14ac:dyDescent="0.3">
      <c r="A354" s="33">
        <v>1815</v>
      </c>
      <c r="B354" s="34" t="s">
        <v>406</v>
      </c>
      <c r="C354" s="36">
        <v>6691</v>
      </c>
      <c r="D354" s="36">
        <v>1225</v>
      </c>
      <c r="E354" s="37">
        <f t="shared" si="51"/>
        <v>5462.0408163265311</v>
      </c>
      <c r="F354" s="38">
        <f t="shared" si="58"/>
        <v>0.70895972298990395</v>
      </c>
      <c r="G354" s="39">
        <f t="shared" si="52"/>
        <v>1345.3575603871893</v>
      </c>
      <c r="H354" s="39">
        <f t="shared" si="53"/>
        <v>515.14129063184589</v>
      </c>
      <c r="I354" s="37">
        <f t="shared" si="54"/>
        <v>1860.4988510190351</v>
      </c>
      <c r="J354" s="40">
        <f t="shared" si="60"/>
        <v>-91.411976040389945</v>
      </c>
      <c r="K354" s="37">
        <f t="shared" si="55"/>
        <v>1769.0868749786453</v>
      </c>
      <c r="L354" s="37">
        <f t="shared" si="56"/>
        <v>2279111.0924983178</v>
      </c>
      <c r="M354" s="37">
        <f t="shared" si="57"/>
        <v>2167131.4218488405</v>
      </c>
      <c r="N354" s="41">
        <f>'jan-feb'!M354</f>
        <v>1120845.1445919455</v>
      </c>
      <c r="O354" s="41">
        <f t="shared" si="59"/>
        <v>1046286.2772568951</v>
      </c>
      <c r="Q354" s="4"/>
      <c r="R354" s="4"/>
      <c r="S354" s="4"/>
      <c r="T354" s="4"/>
    </row>
    <row r="355" spans="1:20" s="34" customFormat="1" x14ac:dyDescent="0.3">
      <c r="A355" s="33">
        <v>1816</v>
      </c>
      <c r="B355" s="34" t="s">
        <v>407</v>
      </c>
      <c r="C355" s="36">
        <v>2570</v>
      </c>
      <c r="D355" s="36">
        <v>510</v>
      </c>
      <c r="E355" s="37">
        <f t="shared" si="51"/>
        <v>5039.2156862745096</v>
      </c>
      <c r="F355" s="38">
        <f t="shared" si="58"/>
        <v>0.65407804100414801</v>
      </c>
      <c r="G355" s="39">
        <f t="shared" si="52"/>
        <v>1599.0526384184022</v>
      </c>
      <c r="H355" s="39">
        <f t="shared" si="53"/>
        <v>663.13008615005344</v>
      </c>
      <c r="I355" s="37">
        <f t="shared" si="54"/>
        <v>2262.1827245684558</v>
      </c>
      <c r="J355" s="40">
        <f t="shared" si="60"/>
        <v>-91.411976040389945</v>
      </c>
      <c r="K355" s="37">
        <f t="shared" si="55"/>
        <v>2170.7707485280657</v>
      </c>
      <c r="L355" s="37">
        <f t="shared" si="56"/>
        <v>1153713.1895299125</v>
      </c>
      <c r="M355" s="37">
        <f t="shared" si="57"/>
        <v>1107093.0817493135</v>
      </c>
      <c r="N355" s="41">
        <f>'jan-feb'!M355</f>
        <v>531001.03978929983</v>
      </c>
      <c r="O355" s="41">
        <f t="shared" si="59"/>
        <v>576092.04196001368</v>
      </c>
      <c r="Q355" s="4"/>
      <c r="R355" s="4"/>
      <c r="S355" s="4"/>
      <c r="T355" s="4"/>
    </row>
    <row r="356" spans="1:20" s="34" customFormat="1" x14ac:dyDescent="0.3">
      <c r="A356" s="33">
        <v>1818</v>
      </c>
      <c r="B356" s="34" t="s">
        <v>322</v>
      </c>
      <c r="C356" s="36">
        <v>12011</v>
      </c>
      <c r="D356" s="36">
        <v>1737</v>
      </c>
      <c r="E356" s="37">
        <f t="shared" si="51"/>
        <v>6914.7956246401845</v>
      </c>
      <c r="F356" s="38">
        <f t="shared" si="58"/>
        <v>0.89752379292429585</v>
      </c>
      <c r="G356" s="39">
        <f t="shared" si="52"/>
        <v>473.70467539899727</v>
      </c>
      <c r="H356" s="39">
        <f t="shared" si="53"/>
        <v>6.6771077220672392</v>
      </c>
      <c r="I356" s="37">
        <f t="shared" si="54"/>
        <v>480.38178312106453</v>
      </c>
      <c r="J356" s="40">
        <f t="shared" si="60"/>
        <v>-91.411976040389945</v>
      </c>
      <c r="K356" s="37">
        <f t="shared" si="55"/>
        <v>388.96980708067457</v>
      </c>
      <c r="L356" s="37">
        <f t="shared" si="56"/>
        <v>834423.15728128911</v>
      </c>
      <c r="M356" s="37">
        <f t="shared" si="57"/>
        <v>675640.55489913176</v>
      </c>
      <c r="N356" s="41">
        <f>'jan-feb'!M356</f>
        <v>-256883.82378541859</v>
      </c>
      <c r="O356" s="41">
        <f t="shared" si="59"/>
        <v>932524.37868455029</v>
      </c>
      <c r="Q356" s="4"/>
      <c r="R356" s="4"/>
      <c r="S356" s="4"/>
      <c r="T356" s="4"/>
    </row>
    <row r="357" spans="1:20" s="34" customFormat="1" x14ac:dyDescent="0.3">
      <c r="A357" s="33">
        <v>1820</v>
      </c>
      <c r="B357" s="34" t="s">
        <v>408</v>
      </c>
      <c r="C357" s="36">
        <v>46872</v>
      </c>
      <c r="D357" s="36">
        <v>7454</v>
      </c>
      <c r="E357" s="37">
        <f t="shared" si="51"/>
        <v>6288.1674268848938</v>
      </c>
      <c r="F357" s="38">
        <f t="shared" si="58"/>
        <v>0.81618896434331234</v>
      </c>
      <c r="G357" s="39">
        <f t="shared" si="52"/>
        <v>849.6815940521717</v>
      </c>
      <c r="H357" s="39">
        <f t="shared" si="53"/>
        <v>225.996976936419</v>
      </c>
      <c r="I357" s="37">
        <f t="shared" si="54"/>
        <v>1075.6785709885908</v>
      </c>
      <c r="J357" s="40">
        <f t="shared" si="60"/>
        <v>-91.411976040389945</v>
      </c>
      <c r="K357" s="37">
        <f t="shared" si="55"/>
        <v>984.2665949482008</v>
      </c>
      <c r="L357" s="37">
        <f t="shared" si="56"/>
        <v>8018108.0681489557</v>
      </c>
      <c r="M357" s="37">
        <f t="shared" si="57"/>
        <v>7336723.1987438891</v>
      </c>
      <c r="N357" s="41">
        <f>'jan-feb'!M357</f>
        <v>2703446.3737047859</v>
      </c>
      <c r="O357" s="41">
        <f t="shared" si="59"/>
        <v>4633276.8250391036</v>
      </c>
      <c r="Q357" s="4"/>
      <c r="R357" s="4"/>
      <c r="S357" s="4"/>
      <c r="T357" s="4"/>
    </row>
    <row r="358" spans="1:20" s="34" customFormat="1" x14ac:dyDescent="0.3">
      <c r="A358" s="33">
        <v>1822</v>
      </c>
      <c r="B358" s="34" t="s">
        <v>409</v>
      </c>
      <c r="C358" s="36">
        <v>12192</v>
      </c>
      <c r="D358" s="36">
        <v>2188</v>
      </c>
      <c r="E358" s="37">
        <f t="shared" si="51"/>
        <v>5572.2120658135282</v>
      </c>
      <c r="F358" s="38">
        <f t="shared" si="58"/>
        <v>0.72325968542963603</v>
      </c>
      <c r="G358" s="39">
        <f t="shared" si="52"/>
        <v>1279.254810694991</v>
      </c>
      <c r="H358" s="39">
        <f t="shared" si="53"/>
        <v>476.58135331139692</v>
      </c>
      <c r="I358" s="37">
        <f t="shared" si="54"/>
        <v>1755.8361640063879</v>
      </c>
      <c r="J358" s="40">
        <f t="shared" si="60"/>
        <v>-91.411976040389945</v>
      </c>
      <c r="K358" s="37">
        <f t="shared" si="55"/>
        <v>1664.424187965998</v>
      </c>
      <c r="L358" s="37">
        <f t="shared" si="56"/>
        <v>3841769.5268459767</v>
      </c>
      <c r="M358" s="37">
        <f t="shared" si="57"/>
        <v>3641760.1232696036</v>
      </c>
      <c r="N358" s="41">
        <f>'jan-feb'!M358</f>
        <v>949596.22560585872</v>
      </c>
      <c r="O358" s="41">
        <f t="shared" si="59"/>
        <v>2692163.8976637451</v>
      </c>
      <c r="Q358" s="4"/>
      <c r="R358" s="4"/>
      <c r="S358" s="4"/>
      <c r="T358" s="4"/>
    </row>
    <row r="359" spans="1:20" s="34" customFormat="1" x14ac:dyDescent="0.3">
      <c r="A359" s="33">
        <v>1824</v>
      </c>
      <c r="B359" s="34" t="s">
        <v>410</v>
      </c>
      <c r="C359" s="36">
        <v>85752</v>
      </c>
      <c r="D359" s="36">
        <v>13352</v>
      </c>
      <c r="E359" s="37">
        <f t="shared" si="51"/>
        <v>6422.4086279209105</v>
      </c>
      <c r="F359" s="38">
        <f t="shared" si="58"/>
        <v>0.8336131484350624</v>
      </c>
      <c r="G359" s="39">
        <f t="shared" si="52"/>
        <v>769.13687343056165</v>
      </c>
      <c r="H359" s="39">
        <f t="shared" si="53"/>
        <v>179.01255657381316</v>
      </c>
      <c r="I359" s="37">
        <f t="shared" si="54"/>
        <v>948.14943000437484</v>
      </c>
      <c r="J359" s="40">
        <f t="shared" si="60"/>
        <v>-91.411976040389945</v>
      </c>
      <c r="K359" s="37">
        <f t="shared" si="55"/>
        <v>856.73745396398488</v>
      </c>
      <c r="L359" s="37">
        <f t="shared" si="56"/>
        <v>12659691.189418413</v>
      </c>
      <c r="M359" s="37">
        <f t="shared" si="57"/>
        <v>11439158.485327126</v>
      </c>
      <c r="N359" s="41">
        <f>'jan-feb'!M359</f>
        <v>4420770.7515033968</v>
      </c>
      <c r="O359" s="41">
        <f t="shared" si="59"/>
        <v>7018387.7338237297</v>
      </c>
      <c r="Q359" s="4"/>
      <c r="R359" s="4"/>
      <c r="S359" s="4"/>
      <c r="T359" s="4"/>
    </row>
    <row r="360" spans="1:20" s="34" customFormat="1" x14ac:dyDescent="0.3">
      <c r="A360" s="33">
        <v>1825</v>
      </c>
      <c r="B360" s="34" t="s">
        <v>411</v>
      </c>
      <c r="C360" s="36">
        <v>8744</v>
      </c>
      <c r="D360" s="36">
        <v>1458</v>
      </c>
      <c r="E360" s="37">
        <f t="shared" si="51"/>
        <v>5997.2565157750341</v>
      </c>
      <c r="F360" s="38">
        <f t="shared" si="58"/>
        <v>0.77842942978642937</v>
      </c>
      <c r="G360" s="39">
        <f t="shared" si="52"/>
        <v>1024.2281407180874</v>
      </c>
      <c r="H360" s="39">
        <f t="shared" si="53"/>
        <v>327.81579582486984</v>
      </c>
      <c r="I360" s="37">
        <f t="shared" si="54"/>
        <v>1352.0439365429572</v>
      </c>
      <c r="J360" s="40">
        <f t="shared" si="60"/>
        <v>-91.411976040389945</v>
      </c>
      <c r="K360" s="37">
        <f t="shared" si="55"/>
        <v>1260.6319605025674</v>
      </c>
      <c r="L360" s="37">
        <f t="shared" si="56"/>
        <v>1971280.0594796317</v>
      </c>
      <c r="M360" s="37">
        <f t="shared" si="57"/>
        <v>1838001.3984127434</v>
      </c>
      <c r="N360" s="41">
        <f>'jan-feb'!M360</f>
        <v>256762.3843388221</v>
      </c>
      <c r="O360" s="41">
        <f t="shared" si="59"/>
        <v>1581239.0140739214</v>
      </c>
      <c r="Q360" s="4"/>
      <c r="R360" s="4"/>
      <c r="S360" s="4"/>
      <c r="T360" s="4"/>
    </row>
    <row r="361" spans="1:20" s="34" customFormat="1" x14ac:dyDescent="0.3">
      <c r="A361" s="33">
        <v>1826</v>
      </c>
      <c r="B361" s="34" t="s">
        <v>412</v>
      </c>
      <c r="C361" s="36">
        <v>8552</v>
      </c>
      <c r="D361" s="36">
        <v>1533</v>
      </c>
      <c r="E361" s="37">
        <f t="shared" si="51"/>
        <v>5578.6040443574693</v>
      </c>
      <c r="F361" s="38">
        <f t="shared" si="58"/>
        <v>0.72408934882657083</v>
      </c>
      <c r="G361" s="39">
        <f t="shared" si="52"/>
        <v>1275.4196235686263</v>
      </c>
      <c r="H361" s="39">
        <f t="shared" si="53"/>
        <v>474.34416082101751</v>
      </c>
      <c r="I361" s="37">
        <f t="shared" si="54"/>
        <v>1749.7637843896439</v>
      </c>
      <c r="J361" s="40">
        <f t="shared" si="60"/>
        <v>-91.411976040389945</v>
      </c>
      <c r="K361" s="37">
        <f t="shared" si="55"/>
        <v>1658.351808349254</v>
      </c>
      <c r="L361" s="37">
        <f t="shared" si="56"/>
        <v>2682387.8814693242</v>
      </c>
      <c r="M361" s="37">
        <f t="shared" si="57"/>
        <v>2542253.3221994066</v>
      </c>
      <c r="N361" s="41">
        <f>'jan-feb'!M361</f>
        <v>462011.06666077796</v>
      </c>
      <c r="O361" s="41">
        <f t="shared" si="59"/>
        <v>2080242.2555386287</v>
      </c>
      <c r="Q361" s="4"/>
      <c r="R361" s="4"/>
      <c r="S361" s="4"/>
      <c r="T361" s="4"/>
    </row>
    <row r="362" spans="1:20" s="34" customFormat="1" x14ac:dyDescent="0.3">
      <c r="A362" s="33">
        <v>1827</v>
      </c>
      <c r="B362" s="34" t="s">
        <v>413</v>
      </c>
      <c r="C362" s="36">
        <v>8380</v>
      </c>
      <c r="D362" s="36">
        <v>1407</v>
      </c>
      <c r="E362" s="37">
        <f t="shared" si="51"/>
        <v>5955.9346126510309</v>
      </c>
      <c r="F362" s="38">
        <f t="shared" si="58"/>
        <v>0.77306594643334969</v>
      </c>
      <c r="G362" s="39">
        <f t="shared" si="52"/>
        <v>1049.0212825924893</v>
      </c>
      <c r="H362" s="39">
        <f t="shared" si="53"/>
        <v>342.27846191827098</v>
      </c>
      <c r="I362" s="37">
        <f t="shared" si="54"/>
        <v>1391.2997445107603</v>
      </c>
      <c r="J362" s="40">
        <f t="shared" si="60"/>
        <v>-91.411976040389945</v>
      </c>
      <c r="K362" s="37">
        <f t="shared" si="55"/>
        <v>1299.8877684703705</v>
      </c>
      <c r="L362" s="37">
        <f t="shared" si="56"/>
        <v>1957558.7405266399</v>
      </c>
      <c r="M362" s="37">
        <f t="shared" si="57"/>
        <v>1828942.0902378112</v>
      </c>
      <c r="N362" s="41">
        <f>'jan-feb'!M362</f>
        <v>434227.28035989188</v>
      </c>
      <c r="O362" s="41">
        <f t="shared" si="59"/>
        <v>1394714.8098779193</v>
      </c>
      <c r="Q362" s="4"/>
      <c r="R362" s="4"/>
      <c r="S362" s="4"/>
      <c r="T362" s="4"/>
    </row>
    <row r="363" spans="1:20" s="34" customFormat="1" x14ac:dyDescent="0.3">
      <c r="A363" s="33">
        <v>1828</v>
      </c>
      <c r="B363" s="34" t="s">
        <v>414</v>
      </c>
      <c r="C363" s="36">
        <v>9870</v>
      </c>
      <c r="D363" s="36">
        <v>1871</v>
      </c>
      <c r="E363" s="37">
        <f t="shared" si="51"/>
        <v>5275.2538749331907</v>
      </c>
      <c r="F363" s="38">
        <f t="shared" si="58"/>
        <v>0.6847152285451672</v>
      </c>
      <c r="G363" s="39">
        <f t="shared" si="52"/>
        <v>1457.4297252231936</v>
      </c>
      <c r="H363" s="39">
        <f t="shared" si="53"/>
        <v>580.51672011951507</v>
      </c>
      <c r="I363" s="37">
        <f t="shared" si="54"/>
        <v>2037.9464453427086</v>
      </c>
      <c r="J363" s="40">
        <f t="shared" si="60"/>
        <v>-91.411976040389945</v>
      </c>
      <c r="K363" s="37">
        <f t="shared" si="55"/>
        <v>1946.5344693023187</v>
      </c>
      <c r="L363" s="37">
        <f t="shared" si="56"/>
        <v>3812997.7992362077</v>
      </c>
      <c r="M363" s="37">
        <f t="shared" si="57"/>
        <v>3641965.9920646385</v>
      </c>
      <c r="N363" s="41">
        <f>'jan-feb'!M363</f>
        <v>1490206.4616583926</v>
      </c>
      <c r="O363" s="41">
        <f t="shared" si="59"/>
        <v>2151759.530406246</v>
      </c>
      <c r="Q363" s="4"/>
      <c r="R363" s="4"/>
      <c r="S363" s="4"/>
      <c r="T363" s="4"/>
    </row>
    <row r="364" spans="1:20" s="34" customFormat="1" x14ac:dyDescent="0.3">
      <c r="A364" s="33">
        <v>1832</v>
      </c>
      <c r="B364" s="34" t="s">
        <v>415</v>
      </c>
      <c r="C364" s="36">
        <v>39706</v>
      </c>
      <c r="D364" s="36">
        <v>4528</v>
      </c>
      <c r="E364" s="37">
        <f t="shared" si="51"/>
        <v>8768.9929328621911</v>
      </c>
      <c r="F364" s="38">
        <f t="shared" si="58"/>
        <v>1.1381941310287618</v>
      </c>
      <c r="G364" s="39">
        <f t="shared" si="52"/>
        <v>-638.81370953420662</v>
      </c>
      <c r="H364" s="39">
        <f t="shared" si="53"/>
        <v>0</v>
      </c>
      <c r="I364" s="37">
        <f t="shared" si="54"/>
        <v>-638.81370953420662</v>
      </c>
      <c r="J364" s="40">
        <f t="shared" si="60"/>
        <v>-91.411976040389945</v>
      </c>
      <c r="K364" s="37">
        <f t="shared" si="55"/>
        <v>-730.22568557459658</v>
      </c>
      <c r="L364" s="37">
        <f t="shared" si="56"/>
        <v>-2892548.4767708876</v>
      </c>
      <c r="M364" s="37">
        <f t="shared" si="57"/>
        <v>-3306461.9042817731</v>
      </c>
      <c r="N364" s="41">
        <f>'jan-feb'!M364</f>
        <v>-6548712.4663790306</v>
      </c>
      <c r="O364" s="41">
        <f t="shared" si="59"/>
        <v>3242250.5620972575</v>
      </c>
      <c r="Q364" s="4"/>
      <c r="R364" s="4"/>
      <c r="S364" s="4"/>
      <c r="T364" s="4"/>
    </row>
    <row r="365" spans="1:20" s="34" customFormat="1" x14ac:dyDescent="0.3">
      <c r="A365" s="33">
        <v>1833</v>
      </c>
      <c r="B365" s="34" t="s">
        <v>416</v>
      </c>
      <c r="C365" s="36">
        <v>181943</v>
      </c>
      <c r="D365" s="36">
        <v>26078</v>
      </c>
      <c r="E365" s="37">
        <f t="shared" si="51"/>
        <v>6976.877061124319</v>
      </c>
      <c r="F365" s="38">
        <f t="shared" si="58"/>
        <v>0.90558181363352375</v>
      </c>
      <c r="G365" s="39">
        <f t="shared" si="52"/>
        <v>436.4558135085166</v>
      </c>
      <c r="H365" s="39">
        <f t="shared" si="53"/>
        <v>0</v>
      </c>
      <c r="I365" s="37">
        <f t="shared" si="54"/>
        <v>436.4558135085166</v>
      </c>
      <c r="J365" s="40">
        <f t="shared" si="60"/>
        <v>-91.411976040389945</v>
      </c>
      <c r="K365" s="37">
        <f t="shared" si="55"/>
        <v>345.04383746812664</v>
      </c>
      <c r="L365" s="37">
        <f t="shared" si="56"/>
        <v>11381894.704675095</v>
      </c>
      <c r="M365" s="37">
        <f t="shared" si="57"/>
        <v>8998053.1934938058</v>
      </c>
      <c r="N365" s="41">
        <f>'jan-feb'!M365</f>
        <v>-769299.22664142377</v>
      </c>
      <c r="O365" s="41">
        <f t="shared" si="59"/>
        <v>9767352.4201352298</v>
      </c>
      <c r="Q365" s="4"/>
      <c r="R365" s="4"/>
      <c r="S365" s="4"/>
      <c r="T365" s="4"/>
    </row>
    <row r="366" spans="1:20" s="34" customFormat="1" x14ac:dyDescent="0.3">
      <c r="A366" s="33">
        <v>1834</v>
      </c>
      <c r="B366" s="34" t="s">
        <v>417</v>
      </c>
      <c r="C366" s="36">
        <v>11538</v>
      </c>
      <c r="D366" s="36">
        <v>1917</v>
      </c>
      <c r="E366" s="37">
        <f t="shared" si="51"/>
        <v>6018.7793427230044</v>
      </c>
      <c r="F366" s="38">
        <f t="shared" si="58"/>
        <v>0.7812230408091414</v>
      </c>
      <c r="G366" s="39">
        <f t="shared" si="52"/>
        <v>1011.3144445493053</v>
      </c>
      <c r="H366" s="39">
        <f t="shared" si="53"/>
        <v>320.28280639308025</v>
      </c>
      <c r="I366" s="37">
        <f t="shared" si="54"/>
        <v>1331.5972509423855</v>
      </c>
      <c r="J366" s="40">
        <f t="shared" si="60"/>
        <v>-91.411976040389945</v>
      </c>
      <c r="K366" s="37">
        <f t="shared" si="55"/>
        <v>1240.1852749019956</v>
      </c>
      <c r="L366" s="37">
        <f t="shared" si="56"/>
        <v>2552671.9300565529</v>
      </c>
      <c r="M366" s="37">
        <f t="shared" si="57"/>
        <v>2377435.1719871257</v>
      </c>
      <c r="N366" s="41">
        <f>'jan-feb'!M366</f>
        <v>1025078.3201491918</v>
      </c>
      <c r="O366" s="41">
        <f t="shared" si="59"/>
        <v>1352356.851837934</v>
      </c>
      <c r="Q366" s="4"/>
      <c r="R366" s="4"/>
      <c r="S366" s="4"/>
      <c r="T366" s="4"/>
    </row>
    <row r="367" spans="1:20" s="34" customFormat="1" x14ac:dyDescent="0.3">
      <c r="A367" s="33">
        <v>1835</v>
      </c>
      <c r="B367" s="34" t="s">
        <v>418</v>
      </c>
      <c r="C367" s="36">
        <v>2963</v>
      </c>
      <c r="D367" s="36">
        <v>486</v>
      </c>
      <c r="E367" s="37">
        <f t="shared" si="51"/>
        <v>6096.707818930041</v>
      </c>
      <c r="F367" s="38">
        <f t="shared" si="58"/>
        <v>0.79133796904981368</v>
      </c>
      <c r="G367" s="39">
        <f t="shared" si="52"/>
        <v>964.55735882508338</v>
      </c>
      <c r="H367" s="39">
        <f t="shared" si="53"/>
        <v>293.00783972061748</v>
      </c>
      <c r="I367" s="37">
        <f t="shared" si="54"/>
        <v>1257.5651985457009</v>
      </c>
      <c r="J367" s="40">
        <f t="shared" si="60"/>
        <v>-91.411976040389945</v>
      </c>
      <c r="K367" s="37">
        <f t="shared" si="55"/>
        <v>1166.1532225053111</v>
      </c>
      <c r="L367" s="37">
        <f t="shared" si="56"/>
        <v>611176.68649321061</v>
      </c>
      <c r="M367" s="37">
        <f t="shared" si="57"/>
        <v>566750.46613758116</v>
      </c>
      <c r="N367" s="41">
        <f>'jan-feb'!M367</f>
        <v>132137.46144627404</v>
      </c>
      <c r="O367" s="41">
        <f t="shared" si="59"/>
        <v>434613.00469130708</v>
      </c>
      <c r="Q367" s="4"/>
      <c r="R367" s="4"/>
      <c r="S367" s="4"/>
      <c r="T367" s="4"/>
    </row>
    <row r="368" spans="1:20" s="34" customFormat="1" x14ac:dyDescent="0.3">
      <c r="A368" s="33">
        <v>1836</v>
      </c>
      <c r="B368" s="34" t="s">
        <v>419</v>
      </c>
      <c r="C368" s="36">
        <v>7233</v>
      </c>
      <c r="D368" s="36">
        <v>1269</v>
      </c>
      <c r="E368" s="37">
        <f t="shared" si="51"/>
        <v>5699.763593380615</v>
      </c>
      <c r="F368" s="38">
        <f t="shared" si="58"/>
        <v>0.73981556604125676</v>
      </c>
      <c r="G368" s="39">
        <f t="shared" si="52"/>
        <v>1202.7238941547389</v>
      </c>
      <c r="H368" s="39">
        <f t="shared" si="53"/>
        <v>431.93831866291657</v>
      </c>
      <c r="I368" s="37">
        <f t="shared" si="54"/>
        <v>1634.6622128176555</v>
      </c>
      <c r="J368" s="40">
        <f t="shared" si="60"/>
        <v>-91.411976040389945</v>
      </c>
      <c r="K368" s="37">
        <f t="shared" si="55"/>
        <v>1543.2502367772656</v>
      </c>
      <c r="L368" s="37">
        <f t="shared" si="56"/>
        <v>2074386.3480656047</v>
      </c>
      <c r="M368" s="37">
        <f t="shared" si="57"/>
        <v>1958384.5504703501</v>
      </c>
      <c r="N368" s="41">
        <f>'jan-feb'!M368</f>
        <v>402711.70488749316</v>
      </c>
      <c r="O368" s="41">
        <f t="shared" si="59"/>
        <v>1555672.8455828568</v>
      </c>
      <c r="Q368" s="4"/>
      <c r="R368" s="4"/>
      <c r="S368" s="4"/>
      <c r="T368" s="4"/>
    </row>
    <row r="369" spans="1:20" s="34" customFormat="1" x14ac:dyDescent="0.3">
      <c r="A369" s="33">
        <v>1837</v>
      </c>
      <c r="B369" s="34" t="s">
        <v>420</v>
      </c>
      <c r="C369" s="36">
        <v>53129</v>
      </c>
      <c r="D369" s="36">
        <v>6454</v>
      </c>
      <c r="E369" s="37">
        <f t="shared" si="51"/>
        <v>8231.9491788038431</v>
      </c>
      <c r="F369" s="38">
        <f t="shared" si="58"/>
        <v>1.0684871471533226</v>
      </c>
      <c r="G369" s="39">
        <f t="shared" si="52"/>
        <v>-316.58745709919782</v>
      </c>
      <c r="H369" s="39">
        <f t="shared" si="53"/>
        <v>0</v>
      </c>
      <c r="I369" s="37">
        <f t="shared" si="54"/>
        <v>-316.58745709919782</v>
      </c>
      <c r="J369" s="40">
        <f t="shared" si="60"/>
        <v>-91.411976040389945</v>
      </c>
      <c r="K369" s="37">
        <f t="shared" si="55"/>
        <v>-407.99943313958778</v>
      </c>
      <c r="L369" s="37">
        <f t="shared" si="56"/>
        <v>-2043255.4481182226</v>
      </c>
      <c r="M369" s="37">
        <f t="shared" si="57"/>
        <v>-2633228.3414828996</v>
      </c>
      <c r="N369" s="41">
        <f>'jan-feb'!M369</f>
        <v>-5795957.7424934339</v>
      </c>
      <c r="O369" s="41">
        <f t="shared" si="59"/>
        <v>3162729.4010105343</v>
      </c>
      <c r="Q369" s="4"/>
      <c r="R369" s="4"/>
      <c r="S369" s="4"/>
      <c r="T369" s="4"/>
    </row>
    <row r="370" spans="1:20" s="34" customFormat="1" x14ac:dyDescent="0.3">
      <c r="A370" s="33">
        <v>1838</v>
      </c>
      <c r="B370" s="34" t="s">
        <v>421</v>
      </c>
      <c r="C370" s="36">
        <v>12691</v>
      </c>
      <c r="D370" s="36">
        <v>2014</v>
      </c>
      <c r="E370" s="37">
        <f t="shared" si="51"/>
        <v>6301.3902681231384</v>
      </c>
      <c r="F370" s="38">
        <f t="shared" si="58"/>
        <v>0.81790525724126806</v>
      </c>
      <c r="G370" s="39">
        <f t="shared" si="52"/>
        <v>841.74788930922489</v>
      </c>
      <c r="H370" s="39">
        <f t="shared" si="53"/>
        <v>221.36898250303338</v>
      </c>
      <c r="I370" s="37">
        <f t="shared" si="54"/>
        <v>1063.1168718122583</v>
      </c>
      <c r="J370" s="40">
        <f t="shared" si="60"/>
        <v>-91.411976040389945</v>
      </c>
      <c r="K370" s="37">
        <f t="shared" si="55"/>
        <v>971.70489577186834</v>
      </c>
      <c r="L370" s="37">
        <f t="shared" si="56"/>
        <v>2141117.3798298882</v>
      </c>
      <c r="M370" s="37">
        <f t="shared" si="57"/>
        <v>1957013.6600845428</v>
      </c>
      <c r="N370" s="41">
        <f>'jan-feb'!M370</f>
        <v>504085.28261892108</v>
      </c>
      <c r="O370" s="41">
        <f t="shared" si="59"/>
        <v>1452928.3774656218</v>
      </c>
      <c r="Q370" s="4"/>
      <c r="R370" s="4"/>
      <c r="S370" s="4"/>
      <c r="T370" s="4"/>
    </row>
    <row r="371" spans="1:20" s="34" customFormat="1" x14ac:dyDescent="0.3">
      <c r="A371" s="33">
        <v>1839</v>
      </c>
      <c r="B371" s="34" t="s">
        <v>422</v>
      </c>
      <c r="C371" s="36">
        <v>8970</v>
      </c>
      <c r="D371" s="36">
        <v>1058</v>
      </c>
      <c r="E371" s="37">
        <f t="shared" si="51"/>
        <v>8478.2608695652179</v>
      </c>
      <c r="F371" s="38">
        <f t="shared" si="58"/>
        <v>1.1004578104865934</v>
      </c>
      <c r="G371" s="39">
        <f t="shared" si="52"/>
        <v>-464.37447155602274</v>
      </c>
      <c r="H371" s="39">
        <f t="shared" si="53"/>
        <v>0</v>
      </c>
      <c r="I371" s="37">
        <f t="shared" si="54"/>
        <v>-464.37447155602274</v>
      </c>
      <c r="J371" s="40">
        <f t="shared" si="60"/>
        <v>-91.411976040389945</v>
      </c>
      <c r="K371" s="37">
        <f t="shared" si="55"/>
        <v>-555.7864475964127</v>
      </c>
      <c r="L371" s="37">
        <f t="shared" si="56"/>
        <v>-491308.19090627204</v>
      </c>
      <c r="M371" s="37">
        <f t="shared" si="57"/>
        <v>-588022.06155700469</v>
      </c>
      <c r="N371" s="41">
        <f>'jan-feb'!M371</f>
        <v>-1342326.0135664786</v>
      </c>
      <c r="O371" s="41">
        <f t="shared" si="59"/>
        <v>754303.95200947393</v>
      </c>
      <c r="Q371" s="4"/>
      <c r="R371" s="4"/>
      <c r="S371" s="4"/>
      <c r="T371" s="4"/>
    </row>
    <row r="372" spans="1:20" s="34" customFormat="1" x14ac:dyDescent="0.3">
      <c r="A372" s="33">
        <v>1840</v>
      </c>
      <c r="B372" s="34" t="s">
        <v>423</v>
      </c>
      <c r="C372" s="36">
        <v>28737</v>
      </c>
      <c r="D372" s="36">
        <v>4734</v>
      </c>
      <c r="E372" s="37">
        <f t="shared" si="51"/>
        <v>6070.3422053231943</v>
      </c>
      <c r="F372" s="38">
        <f t="shared" si="58"/>
        <v>0.78791577600004803</v>
      </c>
      <c r="G372" s="39">
        <f t="shared" si="52"/>
        <v>980.37672698919141</v>
      </c>
      <c r="H372" s="39">
        <f t="shared" si="53"/>
        <v>302.23580448301379</v>
      </c>
      <c r="I372" s="37">
        <f t="shared" si="54"/>
        <v>1282.6125314722053</v>
      </c>
      <c r="J372" s="40">
        <f t="shared" si="60"/>
        <v>-91.411976040389945</v>
      </c>
      <c r="K372" s="37">
        <f t="shared" si="55"/>
        <v>1191.2005554318155</v>
      </c>
      <c r="L372" s="37">
        <f t="shared" si="56"/>
        <v>6071887.7239894196</v>
      </c>
      <c r="M372" s="37">
        <f t="shared" si="57"/>
        <v>5639143.4294142146</v>
      </c>
      <c r="N372" s="41">
        <f>'jan-feb'!M372</f>
        <v>2069740.8281618543</v>
      </c>
      <c r="O372" s="41">
        <f t="shared" si="59"/>
        <v>3569402.6012523603</v>
      </c>
      <c r="Q372" s="4"/>
      <c r="R372" s="4"/>
      <c r="S372" s="4"/>
      <c r="T372" s="4"/>
    </row>
    <row r="373" spans="1:20" s="34" customFormat="1" x14ac:dyDescent="0.3">
      <c r="A373" s="33">
        <v>1841</v>
      </c>
      <c r="B373" s="34" t="s">
        <v>424</v>
      </c>
      <c r="C373" s="36">
        <v>66359</v>
      </c>
      <c r="D373" s="36">
        <v>9622</v>
      </c>
      <c r="E373" s="37">
        <f t="shared" si="51"/>
        <v>6896.5911452920391</v>
      </c>
      <c r="F373" s="38">
        <f t="shared" si="58"/>
        <v>0.89516089541586663</v>
      </c>
      <c r="G373" s="39">
        <f t="shared" si="52"/>
        <v>484.62736300788453</v>
      </c>
      <c r="H373" s="39">
        <f t="shared" si="53"/>
        <v>13.048675493918154</v>
      </c>
      <c r="I373" s="37">
        <f t="shared" si="54"/>
        <v>497.67603850180268</v>
      </c>
      <c r="J373" s="40">
        <f t="shared" si="60"/>
        <v>-91.411976040389945</v>
      </c>
      <c r="K373" s="37">
        <f t="shared" si="55"/>
        <v>406.26406246141272</v>
      </c>
      <c r="L373" s="37">
        <f t="shared" si="56"/>
        <v>4788638.8424643455</v>
      </c>
      <c r="M373" s="37">
        <f t="shared" si="57"/>
        <v>3909072.8090037131</v>
      </c>
      <c r="N373" s="41">
        <f>'jan-feb'!M373</f>
        <v>-186663.99105543864</v>
      </c>
      <c r="O373" s="41">
        <f t="shared" si="59"/>
        <v>4095736.8000591518</v>
      </c>
      <c r="Q373" s="4"/>
      <c r="R373" s="4"/>
      <c r="S373" s="4"/>
      <c r="T373" s="4"/>
    </row>
    <row r="374" spans="1:20" s="34" customFormat="1" x14ac:dyDescent="0.3">
      <c r="A374" s="33">
        <v>1845</v>
      </c>
      <c r="B374" s="34" t="s">
        <v>425</v>
      </c>
      <c r="C374" s="36">
        <v>18299</v>
      </c>
      <c r="D374" s="36">
        <v>1953</v>
      </c>
      <c r="E374" s="37">
        <f t="shared" si="51"/>
        <v>9369.6876600102405</v>
      </c>
      <c r="F374" s="38">
        <f t="shared" si="58"/>
        <v>1.2161628576789578</v>
      </c>
      <c r="G374" s="39">
        <f t="shared" si="52"/>
        <v>-999.23054582303621</v>
      </c>
      <c r="H374" s="39">
        <f t="shared" si="53"/>
        <v>0</v>
      </c>
      <c r="I374" s="37">
        <f t="shared" si="54"/>
        <v>-999.23054582303621</v>
      </c>
      <c r="J374" s="40">
        <f t="shared" si="60"/>
        <v>-91.411976040389945</v>
      </c>
      <c r="K374" s="37">
        <f t="shared" si="55"/>
        <v>-1090.6425218634261</v>
      </c>
      <c r="L374" s="37">
        <f t="shared" si="56"/>
        <v>-1951497.2559923897</v>
      </c>
      <c r="M374" s="37">
        <f t="shared" si="57"/>
        <v>-2130024.8451992711</v>
      </c>
      <c r="N374" s="41">
        <f>'jan-feb'!M374</f>
        <v>-3206068.3407328282</v>
      </c>
      <c r="O374" s="41">
        <f t="shared" si="59"/>
        <v>1076043.4955335571</v>
      </c>
      <c r="Q374" s="4"/>
      <c r="R374" s="4"/>
      <c r="S374" s="4"/>
      <c r="T374" s="4"/>
    </row>
    <row r="375" spans="1:20" s="34" customFormat="1" x14ac:dyDescent="0.3">
      <c r="A375" s="33">
        <v>1848</v>
      </c>
      <c r="B375" s="34" t="s">
        <v>426</v>
      </c>
      <c r="C375" s="36">
        <v>14127</v>
      </c>
      <c r="D375" s="36">
        <v>2507</v>
      </c>
      <c r="E375" s="37">
        <f t="shared" si="51"/>
        <v>5635.0219385719984</v>
      </c>
      <c r="F375" s="38">
        <f t="shared" si="58"/>
        <v>0.73141225541021415</v>
      </c>
      <c r="G375" s="39">
        <f t="shared" si="52"/>
        <v>1241.568887039909</v>
      </c>
      <c r="H375" s="39">
        <f t="shared" si="53"/>
        <v>454.59789784593238</v>
      </c>
      <c r="I375" s="37">
        <f t="shared" si="54"/>
        <v>1696.1667848858415</v>
      </c>
      <c r="J375" s="40">
        <f t="shared" si="60"/>
        <v>-91.411976040389945</v>
      </c>
      <c r="K375" s="37">
        <f t="shared" si="55"/>
        <v>1604.7548088454516</v>
      </c>
      <c r="L375" s="37">
        <f t="shared" si="56"/>
        <v>4252290.1297088042</v>
      </c>
      <c r="M375" s="37">
        <f t="shared" si="57"/>
        <v>4023120.3057755474</v>
      </c>
      <c r="N375" s="41">
        <f>'jan-feb'!M375</f>
        <v>1893191.2877485782</v>
      </c>
      <c r="O375" s="41">
        <f t="shared" si="59"/>
        <v>2129929.0180269694</v>
      </c>
      <c r="Q375" s="4"/>
      <c r="R375" s="4"/>
      <c r="S375" s="4"/>
      <c r="T375" s="4"/>
    </row>
    <row r="376" spans="1:20" s="34" customFormat="1" x14ac:dyDescent="0.3">
      <c r="A376" s="33">
        <v>1849</v>
      </c>
      <c r="B376" s="34" t="s">
        <v>427</v>
      </c>
      <c r="C376" s="36">
        <v>13211</v>
      </c>
      <c r="D376" s="36">
        <v>1811</v>
      </c>
      <c r="E376" s="37">
        <f t="shared" si="51"/>
        <v>7294.8647156267252</v>
      </c>
      <c r="F376" s="38">
        <f t="shared" si="58"/>
        <v>0.94685584417104252</v>
      </c>
      <c r="G376" s="39">
        <f t="shared" si="52"/>
        <v>245.66322080707286</v>
      </c>
      <c r="H376" s="39">
        <f t="shared" si="53"/>
        <v>0</v>
      </c>
      <c r="I376" s="37">
        <f t="shared" si="54"/>
        <v>245.66322080707286</v>
      </c>
      <c r="J376" s="40">
        <f t="shared" si="60"/>
        <v>-91.411976040389945</v>
      </c>
      <c r="K376" s="37">
        <f t="shared" si="55"/>
        <v>154.25124476668293</v>
      </c>
      <c r="L376" s="37">
        <f t="shared" si="56"/>
        <v>444896.09288160893</v>
      </c>
      <c r="M376" s="37">
        <f t="shared" si="57"/>
        <v>279349.0042724628</v>
      </c>
      <c r="N376" s="41">
        <f>'jan-feb'!M376</f>
        <v>-687035.92681369768</v>
      </c>
      <c r="O376" s="41">
        <f t="shared" si="59"/>
        <v>966384.93108616048</v>
      </c>
      <c r="Q376" s="4"/>
      <c r="R376" s="4"/>
      <c r="S376" s="4"/>
      <c r="T376" s="4"/>
    </row>
    <row r="377" spans="1:20" s="34" customFormat="1" x14ac:dyDescent="0.3">
      <c r="A377" s="33">
        <v>1850</v>
      </c>
      <c r="B377" s="34" t="s">
        <v>428</v>
      </c>
      <c r="C377" s="36">
        <v>12934</v>
      </c>
      <c r="D377" s="36">
        <v>1996</v>
      </c>
      <c r="E377" s="37">
        <f t="shared" si="51"/>
        <v>6479.9599198396791</v>
      </c>
      <c r="F377" s="38">
        <f t="shared" si="58"/>
        <v>0.84108316730685151</v>
      </c>
      <c r="G377" s="39">
        <f t="shared" si="52"/>
        <v>734.60609827930057</v>
      </c>
      <c r="H377" s="39">
        <f t="shared" si="53"/>
        <v>158.86960440224414</v>
      </c>
      <c r="I377" s="37">
        <f t="shared" si="54"/>
        <v>893.4757026815447</v>
      </c>
      <c r="J377" s="40">
        <f t="shared" si="60"/>
        <v>-91.411976040389945</v>
      </c>
      <c r="K377" s="37">
        <f t="shared" si="55"/>
        <v>802.06372664115474</v>
      </c>
      <c r="L377" s="37">
        <f t="shared" si="56"/>
        <v>1783377.5025523633</v>
      </c>
      <c r="M377" s="37">
        <f t="shared" si="57"/>
        <v>1600919.198375745</v>
      </c>
      <c r="N377" s="41">
        <f>'jan-feb'!M377</f>
        <v>104783.81561560434</v>
      </c>
      <c r="O377" s="41">
        <f t="shared" si="59"/>
        <v>1496135.3827601406</v>
      </c>
      <c r="Q377" s="4"/>
      <c r="R377" s="4"/>
      <c r="S377" s="4"/>
      <c r="T377" s="4"/>
    </row>
    <row r="378" spans="1:20" s="34" customFormat="1" x14ac:dyDescent="0.3">
      <c r="A378" s="33">
        <v>1851</v>
      </c>
      <c r="B378" s="34" t="s">
        <v>429</v>
      </c>
      <c r="C378" s="36">
        <v>13645</v>
      </c>
      <c r="D378" s="36">
        <v>2160</v>
      </c>
      <c r="E378" s="37">
        <f t="shared" si="51"/>
        <v>6317.1296296296296</v>
      </c>
      <c r="F378" s="38">
        <f t="shared" si="58"/>
        <v>0.81994818839995254</v>
      </c>
      <c r="G378" s="39">
        <f t="shared" si="52"/>
        <v>832.30427240533027</v>
      </c>
      <c r="H378" s="39">
        <f t="shared" si="53"/>
        <v>215.86020597576146</v>
      </c>
      <c r="I378" s="37">
        <f t="shared" si="54"/>
        <v>1048.1644783810916</v>
      </c>
      <c r="J378" s="40">
        <f t="shared" si="60"/>
        <v>-91.411976040389945</v>
      </c>
      <c r="K378" s="37">
        <f t="shared" si="55"/>
        <v>956.75250234070165</v>
      </c>
      <c r="L378" s="37">
        <f t="shared" si="56"/>
        <v>2264035.2733031576</v>
      </c>
      <c r="M378" s="37">
        <f t="shared" si="57"/>
        <v>2066585.4050559155</v>
      </c>
      <c r="N378" s="41">
        <f>'jan-feb'!M378</f>
        <v>685022.05087232904</v>
      </c>
      <c r="O378" s="41">
        <f t="shared" si="59"/>
        <v>1381563.3541835863</v>
      </c>
      <c r="Q378" s="4"/>
      <c r="R378" s="4"/>
      <c r="S378" s="4"/>
      <c r="T378" s="4"/>
    </row>
    <row r="379" spans="1:20" s="34" customFormat="1" x14ac:dyDescent="0.3">
      <c r="A379" s="33">
        <v>1852</v>
      </c>
      <c r="B379" s="34" t="s">
        <v>430</v>
      </c>
      <c r="C379" s="36">
        <v>7021</v>
      </c>
      <c r="D379" s="36">
        <v>1280</v>
      </c>
      <c r="E379" s="37">
        <f t="shared" si="51"/>
        <v>5485.15625</v>
      </c>
      <c r="F379" s="38">
        <f t="shared" si="58"/>
        <v>0.71196005052406464</v>
      </c>
      <c r="G379" s="39">
        <f t="shared" si="52"/>
        <v>1331.4883001831079</v>
      </c>
      <c r="H379" s="39">
        <f t="shared" si="53"/>
        <v>507.05088884613178</v>
      </c>
      <c r="I379" s="37">
        <f t="shared" si="54"/>
        <v>1838.5391890292397</v>
      </c>
      <c r="J379" s="40">
        <f t="shared" si="60"/>
        <v>-91.411976040389945</v>
      </c>
      <c r="K379" s="37">
        <f t="shared" si="55"/>
        <v>1747.1272129888498</v>
      </c>
      <c r="L379" s="37">
        <f t="shared" si="56"/>
        <v>2353330.1619574269</v>
      </c>
      <c r="M379" s="37">
        <f t="shared" si="57"/>
        <v>2236322.8326257276</v>
      </c>
      <c r="N379" s="41">
        <f>'jan-feb'!M379</f>
        <v>951590.84496137989</v>
      </c>
      <c r="O379" s="41">
        <f t="shared" si="59"/>
        <v>1284731.9876643477</v>
      </c>
      <c r="Q379" s="4"/>
      <c r="R379" s="4"/>
      <c r="S379" s="4"/>
      <c r="T379" s="4"/>
    </row>
    <row r="380" spans="1:20" s="34" customFormat="1" x14ac:dyDescent="0.3">
      <c r="A380" s="33">
        <v>1853</v>
      </c>
      <c r="B380" s="34" t="s">
        <v>431</v>
      </c>
      <c r="C380" s="36">
        <v>7843</v>
      </c>
      <c r="D380" s="36">
        <v>1385</v>
      </c>
      <c r="E380" s="37">
        <f t="shared" si="51"/>
        <v>5662.8158844765339</v>
      </c>
      <c r="F380" s="38">
        <f t="shared" si="58"/>
        <v>0.73501984254694464</v>
      </c>
      <c r="G380" s="39">
        <f t="shared" si="52"/>
        <v>1224.8925194971875</v>
      </c>
      <c r="H380" s="39">
        <f t="shared" si="53"/>
        <v>444.87001677934495</v>
      </c>
      <c r="I380" s="37">
        <f t="shared" si="54"/>
        <v>1669.7625362765325</v>
      </c>
      <c r="J380" s="40">
        <f t="shared" si="60"/>
        <v>-91.411976040389945</v>
      </c>
      <c r="K380" s="37">
        <f t="shared" si="55"/>
        <v>1578.3505602361427</v>
      </c>
      <c r="L380" s="37">
        <f t="shared" si="56"/>
        <v>2312621.1127429977</v>
      </c>
      <c r="M380" s="37">
        <f t="shared" si="57"/>
        <v>2186015.5259270575</v>
      </c>
      <c r="N380" s="41">
        <f>'jan-feb'!M380</f>
        <v>762419.00021211803</v>
      </c>
      <c r="O380" s="41">
        <f t="shared" si="59"/>
        <v>1423596.5257149395</v>
      </c>
      <c r="Q380" s="4"/>
      <c r="R380" s="4"/>
      <c r="S380" s="4"/>
      <c r="T380" s="4"/>
    </row>
    <row r="381" spans="1:20" s="34" customFormat="1" x14ac:dyDescent="0.3">
      <c r="A381" s="33">
        <v>1854</v>
      </c>
      <c r="B381" s="34" t="s">
        <v>432</v>
      </c>
      <c r="C381" s="36">
        <v>13728</v>
      </c>
      <c r="D381" s="36">
        <v>2581</v>
      </c>
      <c r="E381" s="37">
        <f t="shared" si="51"/>
        <v>5318.8686555598606</v>
      </c>
      <c r="F381" s="38">
        <f t="shared" si="58"/>
        <v>0.69037632186745135</v>
      </c>
      <c r="G381" s="39">
        <f t="shared" si="52"/>
        <v>1431.2608568471917</v>
      </c>
      <c r="H381" s="39">
        <f t="shared" si="53"/>
        <v>565.25154690018053</v>
      </c>
      <c r="I381" s="37">
        <f t="shared" si="54"/>
        <v>1996.5124037473722</v>
      </c>
      <c r="J381" s="40">
        <f t="shared" si="60"/>
        <v>-91.411976040389945</v>
      </c>
      <c r="K381" s="37">
        <f t="shared" si="55"/>
        <v>1905.1004277069824</v>
      </c>
      <c r="L381" s="37">
        <f t="shared" si="56"/>
        <v>5152998.5140719675</v>
      </c>
      <c r="M381" s="37">
        <f t="shared" si="57"/>
        <v>4917064.2039117217</v>
      </c>
      <c r="N381" s="41">
        <f>'jan-feb'!M381</f>
        <v>2073587.3209729076</v>
      </c>
      <c r="O381" s="41">
        <f t="shared" si="59"/>
        <v>2843476.8829388143</v>
      </c>
      <c r="Q381" s="4"/>
      <c r="R381" s="4"/>
      <c r="S381" s="4"/>
      <c r="T381" s="4"/>
    </row>
    <row r="382" spans="1:20" s="34" customFormat="1" x14ac:dyDescent="0.3">
      <c r="A382" s="33">
        <v>1856</v>
      </c>
      <c r="B382" s="34" t="s">
        <v>433</v>
      </c>
      <c r="C382" s="36">
        <v>3110</v>
      </c>
      <c r="D382" s="36">
        <v>545</v>
      </c>
      <c r="E382" s="37">
        <f t="shared" si="51"/>
        <v>5706.4220183486241</v>
      </c>
      <c r="F382" s="38">
        <f t="shared" si="58"/>
        <v>0.74067981354134105</v>
      </c>
      <c r="G382" s="39">
        <f t="shared" si="52"/>
        <v>1198.7288391739335</v>
      </c>
      <c r="H382" s="39">
        <f t="shared" si="53"/>
        <v>429.6078699241134</v>
      </c>
      <c r="I382" s="37">
        <f t="shared" si="54"/>
        <v>1628.3367090980469</v>
      </c>
      <c r="J382" s="40">
        <f t="shared" si="60"/>
        <v>-91.411976040389945</v>
      </c>
      <c r="K382" s="37">
        <f t="shared" si="55"/>
        <v>1536.924733057657</v>
      </c>
      <c r="L382" s="37">
        <f t="shared" si="56"/>
        <v>887443.50645843556</v>
      </c>
      <c r="M382" s="37">
        <f t="shared" si="57"/>
        <v>837623.97951642307</v>
      </c>
      <c r="N382" s="41">
        <f>'jan-feb'!M382</f>
        <v>250393.7582062126</v>
      </c>
      <c r="O382" s="41">
        <f t="shared" si="59"/>
        <v>587230.22131021041</v>
      </c>
      <c r="Q382" s="4"/>
      <c r="R382" s="4"/>
      <c r="S382" s="4"/>
      <c r="T382" s="4"/>
    </row>
    <row r="383" spans="1:20" s="34" customFormat="1" x14ac:dyDescent="0.3">
      <c r="A383" s="33">
        <v>1857</v>
      </c>
      <c r="B383" s="34" t="s">
        <v>434</v>
      </c>
      <c r="C383" s="36">
        <v>5037</v>
      </c>
      <c r="D383" s="36">
        <v>780</v>
      </c>
      <c r="E383" s="37">
        <f t="shared" si="51"/>
        <v>6457.6923076923076</v>
      </c>
      <c r="F383" s="38">
        <f t="shared" si="58"/>
        <v>0.83819288496175093</v>
      </c>
      <c r="G383" s="39">
        <f t="shared" si="52"/>
        <v>747.96666556772345</v>
      </c>
      <c r="H383" s="39">
        <f t="shared" si="53"/>
        <v>166.66326865382416</v>
      </c>
      <c r="I383" s="37">
        <f t="shared" si="54"/>
        <v>914.62993422154761</v>
      </c>
      <c r="J383" s="40">
        <f t="shared" si="60"/>
        <v>-91.411976040389945</v>
      </c>
      <c r="K383" s="37">
        <f t="shared" si="55"/>
        <v>823.21795818115766</v>
      </c>
      <c r="L383" s="37">
        <f t="shared" si="56"/>
        <v>713411.34869280714</v>
      </c>
      <c r="M383" s="37">
        <f t="shared" si="57"/>
        <v>642110.007381303</v>
      </c>
      <c r="N383" s="41">
        <f>'jan-feb'!M383</f>
        <v>-107932.97786564573</v>
      </c>
      <c r="O383" s="41">
        <f t="shared" si="59"/>
        <v>750042.98524694878</v>
      </c>
      <c r="Q383" s="4"/>
      <c r="R383" s="4"/>
      <c r="S383" s="4"/>
      <c r="T383" s="4"/>
    </row>
    <row r="384" spans="1:20" s="34" customFormat="1" x14ac:dyDescent="0.3">
      <c r="A384" s="33">
        <v>1859</v>
      </c>
      <c r="B384" s="34" t="s">
        <v>435</v>
      </c>
      <c r="C384" s="36">
        <v>7295</v>
      </c>
      <c r="D384" s="36">
        <v>1358</v>
      </c>
      <c r="E384" s="37">
        <f t="shared" si="51"/>
        <v>5371.8703976435936</v>
      </c>
      <c r="F384" s="38">
        <f t="shared" si="58"/>
        <v>0.69725582014460574</v>
      </c>
      <c r="G384" s="39">
        <f t="shared" si="52"/>
        <v>1399.4598115969518</v>
      </c>
      <c r="H384" s="39">
        <f t="shared" si="53"/>
        <v>546.700937170874</v>
      </c>
      <c r="I384" s="37">
        <f t="shared" si="54"/>
        <v>1946.1607487678257</v>
      </c>
      <c r="J384" s="40">
        <f t="shared" si="60"/>
        <v>-91.411976040389945</v>
      </c>
      <c r="K384" s="37">
        <f t="shared" si="55"/>
        <v>1854.7487727274358</v>
      </c>
      <c r="L384" s="37">
        <f t="shared" si="56"/>
        <v>2642886.2968267072</v>
      </c>
      <c r="M384" s="37">
        <f t="shared" si="57"/>
        <v>2518748.8333638581</v>
      </c>
      <c r="N384" s="41">
        <f>'jan-feb'!M384</f>
        <v>836197.47457621398</v>
      </c>
      <c r="O384" s="41">
        <f t="shared" si="59"/>
        <v>1682551.3587876442</v>
      </c>
      <c r="Q384" s="4"/>
      <c r="R384" s="4"/>
      <c r="S384" s="4"/>
      <c r="T384" s="4"/>
    </row>
    <row r="385" spans="1:20" s="34" customFormat="1" x14ac:dyDescent="0.3">
      <c r="A385" s="33">
        <v>1860</v>
      </c>
      <c r="B385" s="34" t="s">
        <v>436</v>
      </c>
      <c r="C385" s="36">
        <v>63775</v>
      </c>
      <c r="D385" s="36">
        <v>11140</v>
      </c>
      <c r="E385" s="37">
        <f t="shared" si="51"/>
        <v>5724.8653500897663</v>
      </c>
      <c r="F385" s="38">
        <f t="shared" si="58"/>
        <v>0.74307371351424623</v>
      </c>
      <c r="G385" s="39">
        <f t="shared" si="52"/>
        <v>1187.6628401292483</v>
      </c>
      <c r="H385" s="39">
        <f t="shared" si="53"/>
        <v>423.15270381471362</v>
      </c>
      <c r="I385" s="37">
        <f t="shared" si="54"/>
        <v>1610.815543943962</v>
      </c>
      <c r="J385" s="40">
        <f t="shared" si="60"/>
        <v>-91.411976040389945</v>
      </c>
      <c r="K385" s="37">
        <f t="shared" si="55"/>
        <v>1519.4035679035721</v>
      </c>
      <c r="L385" s="37">
        <f t="shared" si="56"/>
        <v>17944485.159535736</v>
      </c>
      <c r="M385" s="37">
        <f t="shared" si="57"/>
        <v>16926155.746445794</v>
      </c>
      <c r="N385" s="41">
        <f>'jan-feb'!M385</f>
        <v>6457160.9475545092</v>
      </c>
      <c r="O385" s="41">
        <f t="shared" si="59"/>
        <v>10468994.798891284</v>
      </c>
      <c r="Q385" s="4"/>
      <c r="R385" s="4"/>
      <c r="S385" s="4"/>
      <c r="T385" s="4"/>
    </row>
    <row r="386" spans="1:20" s="34" customFormat="1" x14ac:dyDescent="0.3">
      <c r="A386" s="33">
        <v>1865</v>
      </c>
      <c r="B386" s="34" t="s">
        <v>437</v>
      </c>
      <c r="C386" s="36">
        <v>54855</v>
      </c>
      <c r="D386" s="36">
        <v>9285</v>
      </c>
      <c r="E386" s="37">
        <f t="shared" si="51"/>
        <v>5907.9159935379648</v>
      </c>
      <c r="F386" s="38">
        <f t="shared" si="58"/>
        <v>0.76683324549801457</v>
      </c>
      <c r="G386" s="39">
        <f t="shared" si="52"/>
        <v>1077.8324540603292</v>
      </c>
      <c r="H386" s="39">
        <f t="shared" si="53"/>
        <v>359.08497860784411</v>
      </c>
      <c r="I386" s="37">
        <f t="shared" si="54"/>
        <v>1436.9174326681732</v>
      </c>
      <c r="J386" s="40">
        <f t="shared" si="60"/>
        <v>-91.411976040389945</v>
      </c>
      <c r="K386" s="37">
        <f t="shared" si="55"/>
        <v>1345.5054566277834</v>
      </c>
      <c r="L386" s="37">
        <f t="shared" si="56"/>
        <v>13341778.362323988</v>
      </c>
      <c r="M386" s="37">
        <f t="shared" si="57"/>
        <v>12493018.164788969</v>
      </c>
      <c r="N386" s="41">
        <f>'jan-feb'!M386</f>
        <v>5196446.8714581365</v>
      </c>
      <c r="O386" s="41">
        <f t="shared" si="59"/>
        <v>7296571.2933308324</v>
      </c>
      <c r="Q386" s="4"/>
      <c r="R386" s="4"/>
      <c r="S386" s="4"/>
      <c r="T386" s="4"/>
    </row>
    <row r="387" spans="1:20" s="34" customFormat="1" x14ac:dyDescent="0.3">
      <c r="A387" s="33">
        <v>1866</v>
      </c>
      <c r="B387" s="34" t="s">
        <v>438</v>
      </c>
      <c r="C387" s="36">
        <v>49640</v>
      </c>
      <c r="D387" s="36">
        <v>8057</v>
      </c>
      <c r="E387" s="37">
        <f t="shared" si="51"/>
        <v>6161.1021472011917</v>
      </c>
      <c r="F387" s="38">
        <f t="shared" si="58"/>
        <v>0.79969619753407817</v>
      </c>
      <c r="G387" s="39">
        <f t="shared" si="52"/>
        <v>925.92076186239296</v>
      </c>
      <c r="H387" s="39">
        <f t="shared" si="53"/>
        <v>270.46982482571474</v>
      </c>
      <c r="I387" s="37">
        <f t="shared" si="54"/>
        <v>1196.3905866881078</v>
      </c>
      <c r="J387" s="40">
        <f t="shared" si="60"/>
        <v>-91.411976040389945</v>
      </c>
      <c r="K387" s="37">
        <f t="shared" si="55"/>
        <v>1104.9786106477179</v>
      </c>
      <c r="L387" s="37">
        <f t="shared" si="56"/>
        <v>9639318.9569460843</v>
      </c>
      <c r="M387" s="37">
        <f t="shared" si="57"/>
        <v>8902812.6659886632</v>
      </c>
      <c r="N387" s="41">
        <f>'jan-feb'!M387</f>
        <v>2488643.7795733111</v>
      </c>
      <c r="O387" s="41">
        <f t="shared" si="59"/>
        <v>6414168.8864153521</v>
      </c>
      <c r="Q387" s="4"/>
      <c r="R387" s="4"/>
      <c r="S387" s="4"/>
      <c r="T387" s="4"/>
    </row>
    <row r="388" spans="1:20" s="34" customFormat="1" x14ac:dyDescent="0.3">
      <c r="A388" s="33">
        <v>1867</v>
      </c>
      <c r="B388" s="34" t="s">
        <v>194</v>
      </c>
      <c r="C388" s="36">
        <v>13403</v>
      </c>
      <c r="D388" s="36">
        <v>2642</v>
      </c>
      <c r="E388" s="37">
        <f t="shared" si="51"/>
        <v>5073.0507191521574</v>
      </c>
      <c r="F388" s="38">
        <f t="shared" si="58"/>
        <v>0.65846974665830393</v>
      </c>
      <c r="G388" s="39">
        <f t="shared" si="52"/>
        <v>1578.7516186918135</v>
      </c>
      <c r="H388" s="39">
        <f t="shared" si="53"/>
        <v>651.28782464287667</v>
      </c>
      <c r="I388" s="37">
        <f t="shared" si="54"/>
        <v>2230.0394433346901</v>
      </c>
      <c r="J388" s="40">
        <f t="shared" si="60"/>
        <v>-91.411976040389945</v>
      </c>
      <c r="K388" s="37">
        <f t="shared" si="55"/>
        <v>2138.6274672943</v>
      </c>
      <c r="L388" s="37">
        <f t="shared" si="56"/>
        <v>5891764.2092902511</v>
      </c>
      <c r="M388" s="37">
        <f t="shared" si="57"/>
        <v>5650253.7685915409</v>
      </c>
      <c r="N388" s="41">
        <f>'jan-feb'!M388</f>
        <v>2102848.9159280979</v>
      </c>
      <c r="O388" s="41">
        <f t="shared" si="59"/>
        <v>3547404.852663443</v>
      </c>
      <c r="Q388" s="4"/>
      <c r="R388" s="4"/>
      <c r="S388" s="4"/>
      <c r="T388" s="4"/>
    </row>
    <row r="389" spans="1:20" s="34" customFormat="1" x14ac:dyDescent="0.3">
      <c r="A389" s="33">
        <v>1868</v>
      </c>
      <c r="B389" s="34" t="s">
        <v>439</v>
      </c>
      <c r="C389" s="36">
        <v>28427</v>
      </c>
      <c r="D389" s="36">
        <v>4563</v>
      </c>
      <c r="E389" s="37">
        <f t="shared" si="51"/>
        <v>6229.8926145079995</v>
      </c>
      <c r="F389" s="38">
        <f t="shared" si="58"/>
        <v>0.80862503426125965</v>
      </c>
      <c r="G389" s="39">
        <f t="shared" si="52"/>
        <v>884.64648147830826</v>
      </c>
      <c r="H389" s="39">
        <f t="shared" si="53"/>
        <v>246.39316126833199</v>
      </c>
      <c r="I389" s="37">
        <f t="shared" si="54"/>
        <v>1131.0396427466403</v>
      </c>
      <c r="J389" s="40">
        <f t="shared" si="60"/>
        <v>-91.411976040389945</v>
      </c>
      <c r="K389" s="37">
        <f t="shared" si="55"/>
        <v>1039.6276667062505</v>
      </c>
      <c r="L389" s="37">
        <f t="shared" si="56"/>
        <v>5160933.8898529196</v>
      </c>
      <c r="M389" s="37">
        <f t="shared" si="57"/>
        <v>4743821.0431806212</v>
      </c>
      <c r="N389" s="41">
        <f>'jan-feb'!M389</f>
        <v>798187.83246779477</v>
      </c>
      <c r="O389" s="41">
        <f t="shared" si="59"/>
        <v>3945633.2107128263</v>
      </c>
      <c r="Q389" s="4"/>
      <c r="R389" s="4"/>
      <c r="S389" s="4"/>
      <c r="T389" s="4"/>
    </row>
    <row r="390" spans="1:20" s="34" customFormat="1" x14ac:dyDescent="0.3">
      <c r="A390" s="33">
        <v>1870</v>
      </c>
      <c r="B390" s="34" t="s">
        <v>440</v>
      </c>
      <c r="C390" s="36">
        <v>63547</v>
      </c>
      <c r="D390" s="36">
        <v>10166</v>
      </c>
      <c r="E390" s="37">
        <f t="shared" si="51"/>
        <v>6250.9344875073775</v>
      </c>
      <c r="F390" s="38">
        <f t="shared" si="58"/>
        <v>0.81135621862155172</v>
      </c>
      <c r="G390" s="39">
        <f t="shared" si="52"/>
        <v>872.02135767868151</v>
      </c>
      <c r="H390" s="39">
        <f t="shared" si="53"/>
        <v>239.02850571854967</v>
      </c>
      <c r="I390" s="37">
        <f t="shared" si="54"/>
        <v>1111.0498633972311</v>
      </c>
      <c r="J390" s="40">
        <f t="shared" si="60"/>
        <v>-91.411976040389945</v>
      </c>
      <c r="K390" s="37">
        <f t="shared" si="55"/>
        <v>1019.6378873568411</v>
      </c>
      <c r="L390" s="37">
        <f t="shared" si="56"/>
        <v>11294932.911296252</v>
      </c>
      <c r="M390" s="37">
        <f t="shared" si="57"/>
        <v>10365638.762869647</v>
      </c>
      <c r="N390" s="41">
        <f>'jan-feb'!M390</f>
        <v>2801080.7264667097</v>
      </c>
      <c r="O390" s="41">
        <f t="shared" si="59"/>
        <v>7564558.036402937</v>
      </c>
      <c r="Q390" s="4"/>
      <c r="R390" s="4"/>
      <c r="S390" s="4"/>
      <c r="T390" s="4"/>
    </row>
    <row r="391" spans="1:20" s="34" customFormat="1" x14ac:dyDescent="0.3">
      <c r="A391" s="33">
        <v>1871</v>
      </c>
      <c r="B391" s="34" t="s">
        <v>441</v>
      </c>
      <c r="C391" s="36">
        <v>30553</v>
      </c>
      <c r="D391" s="36">
        <v>4991</v>
      </c>
      <c r="E391" s="37">
        <f t="shared" si="51"/>
        <v>6121.6189140452816</v>
      </c>
      <c r="F391" s="38">
        <f t="shared" si="58"/>
        <v>0.79457136910780779</v>
      </c>
      <c r="G391" s="39">
        <f t="shared" si="52"/>
        <v>949.61070175593898</v>
      </c>
      <c r="H391" s="39">
        <f t="shared" si="53"/>
        <v>284.28895643028324</v>
      </c>
      <c r="I391" s="37">
        <f t="shared" si="54"/>
        <v>1233.8996581862223</v>
      </c>
      <c r="J391" s="40">
        <f t="shared" si="60"/>
        <v>-91.411976040389945</v>
      </c>
      <c r="K391" s="37">
        <f t="shared" si="55"/>
        <v>1142.4876821458324</v>
      </c>
      <c r="L391" s="37">
        <f t="shared" si="56"/>
        <v>6158393.1940074349</v>
      </c>
      <c r="M391" s="37">
        <f t="shared" si="57"/>
        <v>5702156.0215898501</v>
      </c>
      <c r="N391" s="41">
        <f>'jan-feb'!M391</f>
        <v>2113721.6462517567</v>
      </c>
      <c r="O391" s="41">
        <f t="shared" si="59"/>
        <v>3588434.3753380934</v>
      </c>
      <c r="Q391" s="4"/>
      <c r="R391" s="4"/>
      <c r="S391" s="4"/>
      <c r="T391" s="4"/>
    </row>
    <row r="392" spans="1:20" s="34" customFormat="1" x14ac:dyDescent="0.3">
      <c r="A392" s="33">
        <v>1874</v>
      </c>
      <c r="B392" s="34" t="s">
        <v>442</v>
      </c>
      <c r="C392" s="36">
        <v>7114</v>
      </c>
      <c r="D392" s="36">
        <v>1070</v>
      </c>
      <c r="E392" s="37">
        <f t="shared" ref="E392:E435" si="61">(C392*1000)/D392</f>
        <v>6648.5981308411219</v>
      </c>
      <c r="F392" s="38">
        <f t="shared" si="58"/>
        <v>0.86297200032320809</v>
      </c>
      <c r="G392" s="39">
        <f t="shared" ref="G392:G435" si="62">(E$437-E392)*0.6</f>
        <v>633.42317167843487</v>
      </c>
      <c r="H392" s="39">
        <f t="shared" ref="H392:H435" si="63">IF(E392&gt;=E$437*0.9,0,IF(E392&lt;0.9*E$437,(E$437*0.9-E392)*0.35))</f>
        <v>99.846230551739154</v>
      </c>
      <c r="I392" s="37">
        <f t="shared" ref="I392:I435" si="64">G392+H392</f>
        <v>733.26940223017402</v>
      </c>
      <c r="J392" s="40">
        <f t="shared" si="60"/>
        <v>-91.411976040389945</v>
      </c>
      <c r="K392" s="37">
        <f t="shared" ref="K392:K435" si="65">I392+J392</f>
        <v>641.85742618978406</v>
      </c>
      <c r="L392" s="37">
        <f t="shared" ref="L392:L435" si="66">(I392*D392)</f>
        <v>784598.26038628619</v>
      </c>
      <c r="M392" s="37">
        <f t="shared" ref="M392:M435" si="67">(K392*D392)</f>
        <v>686787.44602306897</v>
      </c>
      <c r="N392" s="41">
        <f>'jan-feb'!M392</f>
        <v>-63669.597841334536</v>
      </c>
      <c r="O392" s="41">
        <f t="shared" si="59"/>
        <v>750457.0438644035</v>
      </c>
      <c r="Q392" s="4"/>
      <c r="R392" s="4"/>
      <c r="S392" s="4"/>
      <c r="T392" s="4"/>
    </row>
    <row r="393" spans="1:20" s="34" customFormat="1" x14ac:dyDescent="0.3">
      <c r="A393" s="33">
        <v>1902</v>
      </c>
      <c r="B393" s="34" t="s">
        <v>443</v>
      </c>
      <c r="C393" s="36">
        <v>548797</v>
      </c>
      <c r="D393" s="36">
        <v>72681</v>
      </c>
      <c r="E393" s="37">
        <f t="shared" si="61"/>
        <v>7550.762922909701</v>
      </c>
      <c r="F393" s="38">
        <f t="shared" ref="F393:F435" si="68">IF(ISNUMBER(C393),E393/E$437,"")</f>
        <v>0.98007081422521458</v>
      </c>
      <c r="G393" s="39">
        <f t="shared" si="62"/>
        <v>92.12429643728737</v>
      </c>
      <c r="H393" s="39">
        <f t="shared" si="63"/>
        <v>0</v>
      </c>
      <c r="I393" s="37">
        <f t="shared" si="64"/>
        <v>92.12429643728737</v>
      </c>
      <c r="J393" s="40">
        <f t="shared" si="60"/>
        <v>-91.411976040389945</v>
      </c>
      <c r="K393" s="37">
        <f t="shared" si="65"/>
        <v>0.71232039689742521</v>
      </c>
      <c r="L393" s="37">
        <f t="shared" si="66"/>
        <v>6695685.9893584829</v>
      </c>
      <c r="M393" s="37">
        <f t="shared" si="67"/>
        <v>51772.158766901761</v>
      </c>
      <c r="N393" s="41">
        <f>'jan-feb'!M393</f>
        <v>-2171554.0567346006</v>
      </c>
      <c r="O393" s="41">
        <f t="shared" ref="O393:O437" si="69">M393-N393</f>
        <v>2223326.2155015022</v>
      </c>
      <c r="Q393" s="4"/>
      <c r="R393" s="4"/>
      <c r="S393" s="4"/>
      <c r="T393" s="4"/>
    </row>
    <row r="394" spans="1:20" s="34" customFormat="1" x14ac:dyDescent="0.3">
      <c r="A394" s="33">
        <v>1903</v>
      </c>
      <c r="B394" s="34" t="s">
        <v>444</v>
      </c>
      <c r="C394" s="36">
        <v>166754</v>
      </c>
      <c r="D394" s="36">
        <v>24676</v>
      </c>
      <c r="E394" s="37">
        <f t="shared" si="61"/>
        <v>6757.7403144756036</v>
      </c>
      <c r="F394" s="38">
        <f t="shared" si="68"/>
        <v>0.87713839249748982</v>
      </c>
      <c r="G394" s="39">
        <f t="shared" si="62"/>
        <v>567.93786149774587</v>
      </c>
      <c r="H394" s="39">
        <f t="shared" si="63"/>
        <v>61.646466279670584</v>
      </c>
      <c r="I394" s="37">
        <f t="shared" si="64"/>
        <v>629.58432777741643</v>
      </c>
      <c r="J394" s="40">
        <f t="shared" ref="J394:J435" si="70">I$439</f>
        <v>-91.411976040389945</v>
      </c>
      <c r="K394" s="37">
        <f t="shared" si="65"/>
        <v>538.17235173702647</v>
      </c>
      <c r="L394" s="37">
        <f t="shared" si="66"/>
        <v>15535622.872235527</v>
      </c>
      <c r="M394" s="37">
        <f t="shared" si="67"/>
        <v>13279940.951462865</v>
      </c>
      <c r="N394" s="41">
        <f>'jan-feb'!M394</f>
        <v>5940369.1330211004</v>
      </c>
      <c r="O394" s="41">
        <f t="shared" si="69"/>
        <v>7339571.8184417645</v>
      </c>
      <c r="Q394" s="4"/>
      <c r="R394" s="4"/>
      <c r="S394" s="4"/>
      <c r="T394" s="4"/>
    </row>
    <row r="395" spans="1:20" s="34" customFormat="1" x14ac:dyDescent="0.3">
      <c r="A395" s="33">
        <v>1911</v>
      </c>
      <c r="B395" s="34" t="s">
        <v>445</v>
      </c>
      <c r="C395" s="36">
        <v>16679</v>
      </c>
      <c r="D395" s="36">
        <v>3076</v>
      </c>
      <c r="E395" s="37">
        <f t="shared" si="61"/>
        <v>5422.3016905071518</v>
      </c>
      <c r="F395" s="38">
        <f t="shared" si="68"/>
        <v>0.70380168031315293</v>
      </c>
      <c r="G395" s="39">
        <f t="shared" si="62"/>
        <v>1369.2010358788168</v>
      </c>
      <c r="H395" s="39">
        <f t="shared" si="63"/>
        <v>529.04998466862867</v>
      </c>
      <c r="I395" s="37">
        <f t="shared" si="64"/>
        <v>1898.2510205474455</v>
      </c>
      <c r="J395" s="40">
        <f t="shared" si="70"/>
        <v>-91.411976040389945</v>
      </c>
      <c r="K395" s="37">
        <f t="shared" si="65"/>
        <v>1806.8390445070556</v>
      </c>
      <c r="L395" s="37">
        <f t="shared" si="66"/>
        <v>5839020.1392039424</v>
      </c>
      <c r="M395" s="37">
        <f t="shared" si="67"/>
        <v>5557836.9009037027</v>
      </c>
      <c r="N395" s="41">
        <f>'jan-feb'!M395</f>
        <v>2341048.6242978163</v>
      </c>
      <c r="O395" s="41">
        <f t="shared" si="69"/>
        <v>3216788.2766058864</v>
      </c>
      <c r="Q395" s="4"/>
      <c r="R395" s="4"/>
      <c r="S395" s="4"/>
      <c r="T395" s="4"/>
    </row>
    <row r="396" spans="1:20" s="34" customFormat="1" x14ac:dyDescent="0.3">
      <c r="A396" s="33">
        <v>1913</v>
      </c>
      <c r="B396" s="34" t="s">
        <v>446</v>
      </c>
      <c r="C396" s="36">
        <v>17946</v>
      </c>
      <c r="D396" s="36">
        <v>2988</v>
      </c>
      <c r="E396" s="37">
        <f t="shared" si="61"/>
        <v>6006.0240963855422</v>
      </c>
      <c r="F396" s="38">
        <f t="shared" si="68"/>
        <v>0.77956744060142324</v>
      </c>
      <c r="G396" s="39">
        <f t="shared" si="62"/>
        <v>1018.9675923517826</v>
      </c>
      <c r="H396" s="39">
        <f t="shared" si="63"/>
        <v>324.74714261119203</v>
      </c>
      <c r="I396" s="37">
        <f t="shared" si="64"/>
        <v>1343.7147349629747</v>
      </c>
      <c r="J396" s="40">
        <f t="shared" si="70"/>
        <v>-91.411976040389945</v>
      </c>
      <c r="K396" s="37">
        <f t="shared" si="65"/>
        <v>1252.3027589225849</v>
      </c>
      <c r="L396" s="37">
        <f t="shared" si="66"/>
        <v>4015019.6280693687</v>
      </c>
      <c r="M396" s="37">
        <f t="shared" si="67"/>
        <v>3741880.6436606837</v>
      </c>
      <c r="N396" s="41">
        <f>'jan-feb'!M396</f>
        <v>1669265.5037067211</v>
      </c>
      <c r="O396" s="41">
        <f t="shared" si="69"/>
        <v>2072615.1399539625</v>
      </c>
      <c r="Q396" s="4"/>
      <c r="R396" s="4"/>
      <c r="S396" s="4"/>
      <c r="T396" s="4"/>
    </row>
    <row r="397" spans="1:20" s="34" customFormat="1" x14ac:dyDescent="0.3">
      <c r="A397" s="33">
        <v>1917</v>
      </c>
      <c r="B397" s="34" t="s">
        <v>447</v>
      </c>
      <c r="C397" s="36">
        <v>7917</v>
      </c>
      <c r="D397" s="36">
        <v>1410</v>
      </c>
      <c r="E397" s="37">
        <f t="shared" si="61"/>
        <v>5614.8936170212764</v>
      </c>
      <c r="F397" s="38">
        <f t="shared" si="68"/>
        <v>0.72879964782438356</v>
      </c>
      <c r="G397" s="39">
        <f t="shared" si="62"/>
        <v>1253.6458799703421</v>
      </c>
      <c r="H397" s="39">
        <f t="shared" si="63"/>
        <v>461.64281038868506</v>
      </c>
      <c r="I397" s="37">
        <f t="shared" si="64"/>
        <v>1715.2886903590272</v>
      </c>
      <c r="J397" s="40">
        <f t="shared" si="70"/>
        <v>-91.411976040389945</v>
      </c>
      <c r="K397" s="37">
        <f t="shared" si="65"/>
        <v>1623.8767143186374</v>
      </c>
      <c r="L397" s="37">
        <f t="shared" si="66"/>
        <v>2418557.0534062283</v>
      </c>
      <c r="M397" s="37">
        <f t="shared" si="67"/>
        <v>2289666.1671892786</v>
      </c>
      <c r="N397" s="41">
        <f>'jan-feb'!M397</f>
        <v>574335.22765277</v>
      </c>
      <c r="O397" s="41">
        <f t="shared" si="69"/>
        <v>1715330.9395365086</v>
      </c>
      <c r="Q397" s="4"/>
      <c r="R397" s="4"/>
      <c r="S397" s="4"/>
      <c r="T397" s="4"/>
    </row>
    <row r="398" spans="1:20" s="34" customFormat="1" x14ac:dyDescent="0.3">
      <c r="A398" s="33">
        <v>1919</v>
      </c>
      <c r="B398" s="34" t="s">
        <v>448</v>
      </c>
      <c r="C398" s="36">
        <v>5904</v>
      </c>
      <c r="D398" s="36">
        <v>1137</v>
      </c>
      <c r="E398" s="37">
        <f t="shared" si="61"/>
        <v>5192.6121372031666</v>
      </c>
      <c r="F398" s="38">
        <f t="shared" si="68"/>
        <v>0.6739885303276526</v>
      </c>
      <c r="G398" s="39">
        <f t="shared" si="62"/>
        <v>1507.0147678612079</v>
      </c>
      <c r="H398" s="39">
        <f t="shared" si="63"/>
        <v>609.44132832502351</v>
      </c>
      <c r="I398" s="37">
        <f t="shared" si="64"/>
        <v>2116.4560961862317</v>
      </c>
      <c r="J398" s="40">
        <f t="shared" si="70"/>
        <v>-91.411976040389945</v>
      </c>
      <c r="K398" s="37">
        <f t="shared" si="65"/>
        <v>2025.0441201458418</v>
      </c>
      <c r="L398" s="37">
        <f t="shared" si="66"/>
        <v>2406410.5813637455</v>
      </c>
      <c r="M398" s="37">
        <f t="shared" si="67"/>
        <v>2302475.1646058219</v>
      </c>
      <c r="N398" s="41">
        <f>'jan-feb'!M398</f>
        <v>915512.02400085074</v>
      </c>
      <c r="O398" s="41">
        <f t="shared" si="69"/>
        <v>1386963.1406049712</v>
      </c>
      <c r="Q398" s="4"/>
      <c r="R398" s="4"/>
      <c r="S398" s="4"/>
      <c r="T398" s="4"/>
    </row>
    <row r="399" spans="1:20" s="34" customFormat="1" x14ac:dyDescent="0.3">
      <c r="A399" s="33">
        <v>1920</v>
      </c>
      <c r="B399" s="34" t="s">
        <v>449</v>
      </c>
      <c r="C399" s="36">
        <v>4712</v>
      </c>
      <c r="D399" s="36">
        <v>1008</v>
      </c>
      <c r="E399" s="37">
        <f t="shared" si="61"/>
        <v>4674.6031746031749</v>
      </c>
      <c r="F399" s="38">
        <f t="shared" si="68"/>
        <v>0.60675221646975497</v>
      </c>
      <c r="G399" s="39">
        <f t="shared" si="62"/>
        <v>1817.8201454212031</v>
      </c>
      <c r="H399" s="39">
        <f t="shared" si="63"/>
        <v>790.74446523502058</v>
      </c>
      <c r="I399" s="37">
        <f t="shared" si="64"/>
        <v>2608.5646106562235</v>
      </c>
      <c r="J399" s="40">
        <f t="shared" si="70"/>
        <v>-91.411976040389945</v>
      </c>
      <c r="K399" s="37">
        <f t="shared" si="65"/>
        <v>2517.1526346158334</v>
      </c>
      <c r="L399" s="37">
        <f t="shared" si="66"/>
        <v>2629433.1275414731</v>
      </c>
      <c r="M399" s="37">
        <f t="shared" si="67"/>
        <v>2537289.8556927601</v>
      </c>
      <c r="N399" s="41">
        <f>'jan-feb'!M399</f>
        <v>1100070.2904070865</v>
      </c>
      <c r="O399" s="41">
        <f t="shared" si="69"/>
        <v>1437219.5652856736</v>
      </c>
      <c r="Q399" s="4"/>
      <c r="R399" s="4"/>
      <c r="S399" s="4"/>
      <c r="T399" s="4"/>
    </row>
    <row r="400" spans="1:20" s="34" customFormat="1" x14ac:dyDescent="0.3">
      <c r="A400" s="33">
        <v>1922</v>
      </c>
      <c r="B400" s="34" t="s">
        <v>450</v>
      </c>
      <c r="C400" s="36">
        <v>29717</v>
      </c>
      <c r="D400" s="36">
        <v>4078</v>
      </c>
      <c r="E400" s="37">
        <f t="shared" si="61"/>
        <v>7287.1505640019614</v>
      </c>
      <c r="F400" s="38">
        <f t="shared" si="68"/>
        <v>0.94585456589742589</v>
      </c>
      <c r="G400" s="39">
        <f t="shared" si="62"/>
        <v>250.29171178193118</v>
      </c>
      <c r="H400" s="39">
        <f t="shared" si="63"/>
        <v>0</v>
      </c>
      <c r="I400" s="37">
        <f t="shared" si="64"/>
        <v>250.29171178193118</v>
      </c>
      <c r="J400" s="40">
        <f t="shared" si="70"/>
        <v>-91.411976040389945</v>
      </c>
      <c r="K400" s="37">
        <f t="shared" si="65"/>
        <v>158.87973574154125</v>
      </c>
      <c r="L400" s="37">
        <f t="shared" si="66"/>
        <v>1020689.6006467154</v>
      </c>
      <c r="M400" s="37">
        <f t="shared" si="67"/>
        <v>647911.56235400517</v>
      </c>
      <c r="N400" s="41">
        <f>'jan-feb'!M400</f>
        <v>-2197528.0560719273</v>
      </c>
      <c r="O400" s="41">
        <f t="shared" si="69"/>
        <v>2845439.6184259327</v>
      </c>
      <c r="Q400" s="4"/>
      <c r="R400" s="4"/>
      <c r="S400" s="4"/>
      <c r="T400" s="4"/>
    </row>
    <row r="401" spans="1:20" s="34" customFormat="1" x14ac:dyDescent="0.3">
      <c r="A401" s="33">
        <v>1923</v>
      </c>
      <c r="B401" s="34" t="s">
        <v>451</v>
      </c>
      <c r="C401" s="36">
        <v>12188</v>
      </c>
      <c r="D401" s="36">
        <v>2219</v>
      </c>
      <c r="E401" s="37">
        <f t="shared" si="61"/>
        <v>5492.5642181162684</v>
      </c>
      <c r="F401" s="38">
        <f t="shared" si="68"/>
        <v>0.71292158691682272</v>
      </c>
      <c r="G401" s="39">
        <f t="shared" si="62"/>
        <v>1327.0435193133469</v>
      </c>
      <c r="H401" s="39">
        <f t="shared" si="63"/>
        <v>504.45810000543787</v>
      </c>
      <c r="I401" s="37">
        <f t="shared" si="64"/>
        <v>1831.5016193187848</v>
      </c>
      <c r="J401" s="40">
        <f t="shared" si="70"/>
        <v>-91.411976040389945</v>
      </c>
      <c r="K401" s="37">
        <f t="shared" si="65"/>
        <v>1740.089643278395</v>
      </c>
      <c r="L401" s="37">
        <f t="shared" si="66"/>
        <v>4064102.0932683838</v>
      </c>
      <c r="M401" s="37">
        <f t="shared" si="67"/>
        <v>3861258.9184347587</v>
      </c>
      <c r="N401" s="41">
        <f>'jan-feb'!M401</f>
        <v>1662078.3476322673</v>
      </c>
      <c r="O401" s="41">
        <f t="shared" si="69"/>
        <v>2199180.5708024912</v>
      </c>
      <c r="Q401" s="4"/>
      <c r="R401" s="4"/>
      <c r="S401" s="4"/>
      <c r="T401" s="4"/>
    </row>
    <row r="402" spans="1:20" s="34" customFormat="1" x14ac:dyDescent="0.3">
      <c r="A402" s="33">
        <v>1924</v>
      </c>
      <c r="B402" s="34" t="s">
        <v>452</v>
      </c>
      <c r="C402" s="36">
        <v>47552</v>
      </c>
      <c r="D402" s="36">
        <v>6693</v>
      </c>
      <c r="E402" s="37">
        <f t="shared" si="61"/>
        <v>7104.7362916479906</v>
      </c>
      <c r="F402" s="38">
        <f t="shared" si="68"/>
        <v>0.92217763334669989</v>
      </c>
      <c r="G402" s="39">
        <f t="shared" si="62"/>
        <v>359.74027519431365</v>
      </c>
      <c r="H402" s="39">
        <f t="shared" si="63"/>
        <v>0</v>
      </c>
      <c r="I402" s="37">
        <f t="shared" si="64"/>
        <v>359.74027519431365</v>
      </c>
      <c r="J402" s="40">
        <f t="shared" si="70"/>
        <v>-91.411976040389945</v>
      </c>
      <c r="K402" s="37">
        <f t="shared" si="65"/>
        <v>268.32829915392369</v>
      </c>
      <c r="L402" s="37">
        <f t="shared" si="66"/>
        <v>2407741.6618755413</v>
      </c>
      <c r="M402" s="37">
        <f t="shared" si="67"/>
        <v>1795921.3062372112</v>
      </c>
      <c r="N402" s="41">
        <f>'jan-feb'!M402</f>
        <v>-321184.12930098211</v>
      </c>
      <c r="O402" s="41">
        <f t="shared" si="69"/>
        <v>2117105.4355381932</v>
      </c>
      <c r="Q402" s="4"/>
      <c r="R402" s="4"/>
      <c r="S402" s="4"/>
      <c r="T402" s="4"/>
    </row>
    <row r="403" spans="1:20" s="34" customFormat="1" x14ac:dyDescent="0.3">
      <c r="A403" s="33">
        <v>1925</v>
      </c>
      <c r="B403" s="34" t="s">
        <v>453</v>
      </c>
      <c r="C403" s="36">
        <v>21416</v>
      </c>
      <c r="D403" s="36">
        <v>3451</v>
      </c>
      <c r="E403" s="37">
        <f t="shared" si="61"/>
        <v>6205.7374674007533</v>
      </c>
      <c r="F403" s="38">
        <f t="shared" si="68"/>
        <v>0.80548975443128379</v>
      </c>
      <c r="G403" s="39">
        <f t="shared" si="62"/>
        <v>899.13956974265602</v>
      </c>
      <c r="H403" s="39">
        <f t="shared" si="63"/>
        <v>254.84746275586815</v>
      </c>
      <c r="I403" s="37">
        <f t="shared" si="64"/>
        <v>1153.9870324985241</v>
      </c>
      <c r="J403" s="40">
        <f t="shared" si="70"/>
        <v>-91.411976040389945</v>
      </c>
      <c r="K403" s="37">
        <f t="shared" si="65"/>
        <v>1062.5750564581342</v>
      </c>
      <c r="L403" s="37">
        <f t="shared" si="66"/>
        <v>3982409.2491524066</v>
      </c>
      <c r="M403" s="37">
        <f t="shared" si="67"/>
        <v>3666946.5198370214</v>
      </c>
      <c r="N403" s="41">
        <f>'jan-feb'!M403</f>
        <v>1244042.0359075957</v>
      </c>
      <c r="O403" s="41">
        <f t="shared" si="69"/>
        <v>2422904.4839294255</v>
      </c>
      <c r="Q403" s="4"/>
      <c r="R403" s="4"/>
      <c r="S403" s="4"/>
      <c r="T403" s="4"/>
    </row>
    <row r="404" spans="1:20" s="34" customFormat="1" x14ac:dyDescent="0.3">
      <c r="A404" s="33">
        <v>1926</v>
      </c>
      <c r="B404" s="34" t="s">
        <v>454</v>
      </c>
      <c r="C404" s="36">
        <v>6302</v>
      </c>
      <c r="D404" s="36">
        <v>1154</v>
      </c>
      <c r="E404" s="37">
        <f t="shared" si="61"/>
        <v>5461.0051993067591</v>
      </c>
      <c r="F404" s="38">
        <f t="shared" si="68"/>
        <v>0.70882530239874575</v>
      </c>
      <c r="G404" s="39">
        <f t="shared" si="62"/>
        <v>1345.9789305990525</v>
      </c>
      <c r="H404" s="39">
        <f t="shared" si="63"/>
        <v>515.50375658876612</v>
      </c>
      <c r="I404" s="37">
        <f t="shared" si="64"/>
        <v>1861.4826871878186</v>
      </c>
      <c r="J404" s="40">
        <f t="shared" si="70"/>
        <v>-91.411976040389945</v>
      </c>
      <c r="K404" s="37">
        <f t="shared" si="65"/>
        <v>1770.0707111474287</v>
      </c>
      <c r="L404" s="37">
        <f t="shared" si="66"/>
        <v>2148151.0210147426</v>
      </c>
      <c r="M404" s="37">
        <f t="shared" si="67"/>
        <v>2042661.6006641327</v>
      </c>
      <c r="N404" s="41">
        <f>'jan-feb'!M404</f>
        <v>861107.05866049393</v>
      </c>
      <c r="O404" s="41">
        <f t="shared" si="69"/>
        <v>1181554.5420036388</v>
      </c>
      <c r="Q404" s="4"/>
      <c r="R404" s="4"/>
      <c r="S404" s="4"/>
      <c r="T404" s="4"/>
    </row>
    <row r="405" spans="1:20" s="34" customFormat="1" x14ac:dyDescent="0.3">
      <c r="A405" s="33">
        <v>1927</v>
      </c>
      <c r="B405" s="34" t="s">
        <v>455</v>
      </c>
      <c r="C405" s="36">
        <v>8385</v>
      </c>
      <c r="D405" s="36">
        <v>1544</v>
      </c>
      <c r="E405" s="37">
        <f t="shared" si="61"/>
        <v>5430.6994818652847</v>
      </c>
      <c r="F405" s="38">
        <f t="shared" si="68"/>
        <v>0.70489169337515589</v>
      </c>
      <c r="G405" s="39">
        <f t="shared" si="62"/>
        <v>1364.1623610639372</v>
      </c>
      <c r="H405" s="39">
        <f t="shared" si="63"/>
        <v>526.11075769328215</v>
      </c>
      <c r="I405" s="37">
        <f t="shared" si="64"/>
        <v>1890.2731187572194</v>
      </c>
      <c r="J405" s="40">
        <f t="shared" si="70"/>
        <v>-91.411976040389945</v>
      </c>
      <c r="K405" s="37">
        <f t="shared" si="65"/>
        <v>1798.8611427168296</v>
      </c>
      <c r="L405" s="37">
        <f t="shared" si="66"/>
        <v>2918581.6953611467</v>
      </c>
      <c r="M405" s="37">
        <f t="shared" si="67"/>
        <v>2777441.6043547848</v>
      </c>
      <c r="N405" s="41">
        <f>'jan-feb'!M405</f>
        <v>919690.20673466439</v>
      </c>
      <c r="O405" s="41">
        <f t="shared" si="69"/>
        <v>1857751.3976201206</v>
      </c>
      <c r="Q405" s="4"/>
      <c r="R405" s="4"/>
      <c r="S405" s="4"/>
      <c r="T405" s="4"/>
    </row>
    <row r="406" spans="1:20" s="34" customFormat="1" x14ac:dyDescent="0.3">
      <c r="A406" s="33">
        <v>1928</v>
      </c>
      <c r="B406" s="34" t="s">
        <v>456</v>
      </c>
      <c r="C406" s="36">
        <v>4949</v>
      </c>
      <c r="D406" s="36">
        <v>884</v>
      </c>
      <c r="E406" s="37">
        <f t="shared" si="61"/>
        <v>5598.4162895927602</v>
      </c>
      <c r="F406" s="38">
        <f t="shared" si="68"/>
        <v>0.72666093046906521</v>
      </c>
      <c r="G406" s="39">
        <f t="shared" si="62"/>
        <v>1263.5322764274517</v>
      </c>
      <c r="H406" s="39">
        <f t="shared" si="63"/>
        <v>467.40987498866571</v>
      </c>
      <c r="I406" s="37">
        <f t="shared" si="64"/>
        <v>1730.9421514161174</v>
      </c>
      <c r="J406" s="40">
        <f t="shared" si="70"/>
        <v>-91.411976040389945</v>
      </c>
      <c r="K406" s="37">
        <f t="shared" si="65"/>
        <v>1639.5301753757276</v>
      </c>
      <c r="L406" s="37">
        <f t="shared" si="66"/>
        <v>1530152.8618518477</v>
      </c>
      <c r="M406" s="37">
        <f t="shared" si="67"/>
        <v>1449344.6750321432</v>
      </c>
      <c r="N406" s="41">
        <f>'jan-feb'!M406</f>
        <v>493091.80230145296</v>
      </c>
      <c r="O406" s="41">
        <f t="shared" si="69"/>
        <v>956252.87273069029</v>
      </c>
      <c r="Q406" s="4"/>
      <c r="R406" s="4"/>
      <c r="S406" s="4"/>
      <c r="T406" s="4"/>
    </row>
    <row r="407" spans="1:20" s="34" customFormat="1" x14ac:dyDescent="0.3">
      <c r="A407" s="33">
        <v>1929</v>
      </c>
      <c r="B407" s="34" t="s">
        <v>457</v>
      </c>
      <c r="C407" s="36">
        <v>5918</v>
      </c>
      <c r="D407" s="36">
        <v>905</v>
      </c>
      <c r="E407" s="37">
        <f t="shared" si="61"/>
        <v>6539.2265193370167</v>
      </c>
      <c r="F407" s="38">
        <f t="shared" si="68"/>
        <v>0.84877582896485149</v>
      </c>
      <c r="G407" s="39">
        <f t="shared" si="62"/>
        <v>699.04613858089795</v>
      </c>
      <c r="H407" s="39">
        <f t="shared" si="63"/>
        <v>138.12629457817596</v>
      </c>
      <c r="I407" s="37">
        <f t="shared" si="64"/>
        <v>837.17243315907388</v>
      </c>
      <c r="J407" s="40">
        <f t="shared" si="70"/>
        <v>-91.411976040389945</v>
      </c>
      <c r="K407" s="37">
        <f t="shared" si="65"/>
        <v>745.76045711868392</v>
      </c>
      <c r="L407" s="37">
        <f t="shared" si="66"/>
        <v>757641.05200896191</v>
      </c>
      <c r="M407" s="37">
        <f t="shared" si="67"/>
        <v>674913.21369240899</v>
      </c>
      <c r="N407" s="41">
        <f>'jan-feb'!M407</f>
        <v>225547.43335160063</v>
      </c>
      <c r="O407" s="41">
        <f t="shared" si="69"/>
        <v>449365.78034080833</v>
      </c>
      <c r="Q407" s="4"/>
      <c r="R407" s="4"/>
      <c r="S407" s="4"/>
      <c r="T407" s="4"/>
    </row>
    <row r="408" spans="1:20" s="34" customFormat="1" x14ac:dyDescent="0.3">
      <c r="A408" s="33">
        <v>1931</v>
      </c>
      <c r="B408" s="34" t="s">
        <v>458</v>
      </c>
      <c r="C408" s="36">
        <v>75307</v>
      </c>
      <c r="D408" s="36">
        <v>11535</v>
      </c>
      <c r="E408" s="37">
        <f t="shared" si="61"/>
        <v>6528.5652362375376</v>
      </c>
      <c r="F408" s="38">
        <f t="shared" si="68"/>
        <v>0.84739202013458226</v>
      </c>
      <c r="G408" s="39">
        <f t="shared" si="62"/>
        <v>705.44290844058537</v>
      </c>
      <c r="H408" s="39">
        <f t="shared" si="63"/>
        <v>141.85774366299364</v>
      </c>
      <c r="I408" s="37">
        <f t="shared" si="64"/>
        <v>847.30065210357907</v>
      </c>
      <c r="J408" s="40">
        <f t="shared" si="70"/>
        <v>-91.411976040389945</v>
      </c>
      <c r="K408" s="37">
        <f t="shared" si="65"/>
        <v>755.88867606318911</v>
      </c>
      <c r="L408" s="37">
        <f t="shared" si="66"/>
        <v>9773613.0220147837</v>
      </c>
      <c r="M408" s="37">
        <f t="shared" si="67"/>
        <v>8719175.8783888873</v>
      </c>
      <c r="N408" s="41">
        <f>'jan-feb'!M408</f>
        <v>2785857.341116813</v>
      </c>
      <c r="O408" s="41">
        <f t="shared" si="69"/>
        <v>5933318.5372720743</v>
      </c>
      <c r="Q408" s="4"/>
      <c r="R408" s="4"/>
      <c r="S408" s="4"/>
      <c r="T408" s="4"/>
    </row>
    <row r="409" spans="1:20" s="34" customFormat="1" x14ac:dyDescent="0.3">
      <c r="A409" s="33">
        <v>1933</v>
      </c>
      <c r="B409" s="34" t="s">
        <v>459</v>
      </c>
      <c r="C409" s="36">
        <v>30991</v>
      </c>
      <c r="D409" s="36">
        <v>5720</v>
      </c>
      <c r="E409" s="37">
        <f t="shared" si="61"/>
        <v>5418.0069930069931</v>
      </c>
      <c r="F409" s="38">
        <f t="shared" si="68"/>
        <v>0.70324423893685695</v>
      </c>
      <c r="G409" s="39">
        <f t="shared" si="62"/>
        <v>1371.777854378912</v>
      </c>
      <c r="H409" s="39">
        <f t="shared" si="63"/>
        <v>530.55312879368421</v>
      </c>
      <c r="I409" s="37">
        <f t="shared" si="64"/>
        <v>1902.3309831725962</v>
      </c>
      <c r="J409" s="40">
        <f t="shared" si="70"/>
        <v>-91.411976040389945</v>
      </c>
      <c r="K409" s="37">
        <f t="shared" si="65"/>
        <v>1810.9190071322064</v>
      </c>
      <c r="L409" s="37">
        <f t="shared" si="66"/>
        <v>10881333.22374725</v>
      </c>
      <c r="M409" s="37">
        <f t="shared" si="67"/>
        <v>10358456.72079622</v>
      </c>
      <c r="N409" s="41">
        <f>'jan-feb'!M409</f>
        <v>4264652.8384211659</v>
      </c>
      <c r="O409" s="41">
        <f t="shared" si="69"/>
        <v>6093803.8823750541</v>
      </c>
      <c r="Q409" s="4"/>
      <c r="R409" s="4"/>
      <c r="S409" s="4"/>
      <c r="T409" s="4"/>
    </row>
    <row r="410" spans="1:20" s="34" customFormat="1" x14ac:dyDescent="0.3">
      <c r="A410" s="33">
        <v>1936</v>
      </c>
      <c r="B410" s="34" t="s">
        <v>460</v>
      </c>
      <c r="C410" s="36">
        <v>12650</v>
      </c>
      <c r="D410" s="36">
        <v>2289</v>
      </c>
      <c r="E410" s="37">
        <f t="shared" si="61"/>
        <v>5526.4307557885541</v>
      </c>
      <c r="F410" s="38">
        <f t="shared" si="68"/>
        <v>0.71731738181732996</v>
      </c>
      <c r="G410" s="39">
        <f t="shared" si="62"/>
        <v>1306.7235967099755</v>
      </c>
      <c r="H410" s="39">
        <f t="shared" si="63"/>
        <v>492.60481182013785</v>
      </c>
      <c r="I410" s="37">
        <f t="shared" si="64"/>
        <v>1799.3284085301134</v>
      </c>
      <c r="J410" s="40">
        <f t="shared" si="70"/>
        <v>-91.411976040389945</v>
      </c>
      <c r="K410" s="37">
        <f t="shared" si="65"/>
        <v>1707.9164324897235</v>
      </c>
      <c r="L410" s="37">
        <f t="shared" si="66"/>
        <v>4118662.7271254295</v>
      </c>
      <c r="M410" s="37">
        <f t="shared" si="67"/>
        <v>3909420.7139689773</v>
      </c>
      <c r="N410" s="41">
        <f>'jan-feb'!M410</f>
        <v>1411513.7844660932</v>
      </c>
      <c r="O410" s="41">
        <f t="shared" si="69"/>
        <v>2497906.9295028839</v>
      </c>
      <c r="Q410" s="4"/>
      <c r="R410" s="4"/>
      <c r="S410" s="4"/>
      <c r="T410" s="4"/>
    </row>
    <row r="411" spans="1:20" s="34" customFormat="1" x14ac:dyDescent="0.3">
      <c r="A411" s="33">
        <v>1938</v>
      </c>
      <c r="B411" s="34" t="s">
        <v>461</v>
      </c>
      <c r="C411" s="36">
        <v>16581</v>
      </c>
      <c r="D411" s="36">
        <v>2922</v>
      </c>
      <c r="E411" s="37">
        <f t="shared" si="61"/>
        <v>5674.5379876796715</v>
      </c>
      <c r="F411" s="38">
        <f t="shared" si="68"/>
        <v>0.73654134326786824</v>
      </c>
      <c r="G411" s="39">
        <f t="shared" si="62"/>
        <v>1217.859257575305</v>
      </c>
      <c r="H411" s="39">
        <f t="shared" si="63"/>
        <v>440.76728065824682</v>
      </c>
      <c r="I411" s="37">
        <f t="shared" si="64"/>
        <v>1658.6265382335519</v>
      </c>
      <c r="J411" s="40">
        <f t="shared" si="70"/>
        <v>-91.411976040389945</v>
      </c>
      <c r="K411" s="37">
        <f t="shared" si="65"/>
        <v>1567.214562193162</v>
      </c>
      <c r="L411" s="37">
        <f t="shared" si="66"/>
        <v>4846506.7447184389</v>
      </c>
      <c r="M411" s="37">
        <f t="shared" si="67"/>
        <v>4579400.9507284192</v>
      </c>
      <c r="N411" s="41">
        <f>'jan-feb'!M411</f>
        <v>1401740.6632634003</v>
      </c>
      <c r="O411" s="41">
        <f t="shared" si="69"/>
        <v>3177660.2874650192</v>
      </c>
      <c r="Q411" s="4"/>
      <c r="R411" s="4"/>
      <c r="S411" s="4"/>
      <c r="T411" s="4"/>
    </row>
    <row r="412" spans="1:20" s="34" customFormat="1" x14ac:dyDescent="0.3">
      <c r="A412" s="33">
        <v>1939</v>
      </c>
      <c r="B412" s="34" t="s">
        <v>462</v>
      </c>
      <c r="C412" s="36">
        <v>13216</v>
      </c>
      <c r="D412" s="36">
        <v>1898</v>
      </c>
      <c r="E412" s="37">
        <f t="shared" si="61"/>
        <v>6963.1190727081139</v>
      </c>
      <c r="F412" s="38">
        <f t="shared" si="68"/>
        <v>0.90379605992269541</v>
      </c>
      <c r="G412" s="39">
        <f t="shared" si="62"/>
        <v>444.71060655823965</v>
      </c>
      <c r="H412" s="39">
        <f t="shared" si="63"/>
        <v>0</v>
      </c>
      <c r="I412" s="37">
        <f t="shared" si="64"/>
        <v>444.71060655823965</v>
      </c>
      <c r="J412" s="40">
        <f t="shared" si="70"/>
        <v>-91.411976040389945</v>
      </c>
      <c r="K412" s="37">
        <f t="shared" si="65"/>
        <v>353.29863051784969</v>
      </c>
      <c r="L412" s="37">
        <f t="shared" si="66"/>
        <v>844060.73124753882</v>
      </c>
      <c r="M412" s="37">
        <f t="shared" si="67"/>
        <v>670560.80072287866</v>
      </c>
      <c r="N412" s="41">
        <f>'jan-feb'!M412</f>
        <v>-670576.91280640464</v>
      </c>
      <c r="O412" s="41">
        <f t="shared" si="69"/>
        <v>1341137.7135292832</v>
      </c>
      <c r="Q412" s="4"/>
      <c r="R412" s="4"/>
      <c r="S412" s="4"/>
      <c r="T412" s="4"/>
    </row>
    <row r="413" spans="1:20" s="34" customFormat="1" x14ac:dyDescent="0.3">
      <c r="A413" s="33">
        <v>1940</v>
      </c>
      <c r="B413" s="34" t="s">
        <v>463</v>
      </c>
      <c r="C413" s="36">
        <v>12937</v>
      </c>
      <c r="D413" s="36">
        <v>2182</v>
      </c>
      <c r="E413" s="37">
        <f t="shared" si="61"/>
        <v>5928.964252978918</v>
      </c>
      <c r="F413" s="38">
        <f t="shared" si="68"/>
        <v>0.7695652588030184</v>
      </c>
      <c r="G413" s="39">
        <f t="shared" si="62"/>
        <v>1065.2034983957572</v>
      </c>
      <c r="H413" s="39">
        <f t="shared" si="63"/>
        <v>351.71808780351051</v>
      </c>
      <c r="I413" s="37">
        <f t="shared" si="64"/>
        <v>1416.9215861992677</v>
      </c>
      <c r="J413" s="40">
        <f t="shared" si="70"/>
        <v>-91.411976040389945</v>
      </c>
      <c r="K413" s="37">
        <f t="shared" si="65"/>
        <v>1325.5096101588779</v>
      </c>
      <c r="L413" s="37">
        <f t="shared" si="66"/>
        <v>3091722.9010868021</v>
      </c>
      <c r="M413" s="37">
        <f t="shared" si="67"/>
        <v>2892261.9693666715</v>
      </c>
      <c r="N413" s="41">
        <f>'jan-feb'!M413</f>
        <v>272158.25935533468</v>
      </c>
      <c r="O413" s="41">
        <f t="shared" si="69"/>
        <v>2620103.710011337</v>
      </c>
      <c r="Q413" s="4"/>
      <c r="R413" s="4"/>
      <c r="S413" s="4"/>
      <c r="T413" s="4"/>
    </row>
    <row r="414" spans="1:20" s="34" customFormat="1" x14ac:dyDescent="0.3">
      <c r="A414" s="33">
        <v>1941</v>
      </c>
      <c r="B414" s="34" t="s">
        <v>464</v>
      </c>
      <c r="C414" s="36">
        <v>15548</v>
      </c>
      <c r="D414" s="36">
        <v>2895</v>
      </c>
      <c r="E414" s="37">
        <f t="shared" si="61"/>
        <v>5370.6390328151983</v>
      </c>
      <c r="F414" s="38">
        <f t="shared" si="68"/>
        <v>0.69709599196005079</v>
      </c>
      <c r="G414" s="39">
        <f t="shared" si="62"/>
        <v>1400.198630493989</v>
      </c>
      <c r="H414" s="39">
        <f t="shared" si="63"/>
        <v>547.13191486081234</v>
      </c>
      <c r="I414" s="37">
        <f t="shared" si="64"/>
        <v>1947.3305453548014</v>
      </c>
      <c r="J414" s="40">
        <f t="shared" si="70"/>
        <v>-91.411976040389945</v>
      </c>
      <c r="K414" s="37">
        <f t="shared" si="65"/>
        <v>1855.9185693144116</v>
      </c>
      <c r="L414" s="37">
        <f t="shared" si="66"/>
        <v>5637521.9288021503</v>
      </c>
      <c r="M414" s="37">
        <f t="shared" si="67"/>
        <v>5372884.2581652217</v>
      </c>
      <c r="N414" s="41">
        <f>'jan-feb'!M414</f>
        <v>1700669.1376274957</v>
      </c>
      <c r="O414" s="41">
        <f t="shared" si="69"/>
        <v>3672215.1205377262</v>
      </c>
      <c r="Q414" s="4"/>
      <c r="R414" s="4"/>
      <c r="S414" s="4"/>
      <c r="T414" s="4"/>
    </row>
    <row r="415" spans="1:20" s="34" customFormat="1" x14ac:dyDescent="0.3">
      <c r="A415" s="33">
        <v>1942</v>
      </c>
      <c r="B415" s="34" t="s">
        <v>465</v>
      </c>
      <c r="C415" s="36">
        <v>27300</v>
      </c>
      <c r="D415" s="36">
        <v>4882</v>
      </c>
      <c r="E415" s="37">
        <f t="shared" si="61"/>
        <v>5591.9705038918473</v>
      </c>
      <c r="F415" s="38">
        <f t="shared" si="68"/>
        <v>0.72582428303294344</v>
      </c>
      <c r="G415" s="39">
        <f t="shared" si="62"/>
        <v>1267.3997478479996</v>
      </c>
      <c r="H415" s="39">
        <f t="shared" si="63"/>
        <v>469.66589998398524</v>
      </c>
      <c r="I415" s="37">
        <f t="shared" si="64"/>
        <v>1737.0656478319847</v>
      </c>
      <c r="J415" s="40">
        <f t="shared" si="70"/>
        <v>-91.411976040389945</v>
      </c>
      <c r="K415" s="37">
        <f t="shared" si="65"/>
        <v>1645.6536717915949</v>
      </c>
      <c r="L415" s="37">
        <f t="shared" si="66"/>
        <v>8480354.4927157499</v>
      </c>
      <c r="M415" s="37">
        <f t="shared" si="67"/>
        <v>8034081.225686566</v>
      </c>
      <c r="N415" s="41">
        <f>'jan-feb'!M415</f>
        <v>2934032.8946105121</v>
      </c>
      <c r="O415" s="41">
        <f t="shared" si="69"/>
        <v>5100048.3310760539</v>
      </c>
      <c r="Q415" s="4"/>
      <c r="R415" s="4"/>
      <c r="S415" s="4"/>
      <c r="T415" s="4"/>
    </row>
    <row r="416" spans="1:20" s="34" customFormat="1" x14ac:dyDescent="0.3">
      <c r="A416" s="33">
        <v>1943</v>
      </c>
      <c r="B416" s="34" t="s">
        <v>466</v>
      </c>
      <c r="C416" s="36">
        <v>8313</v>
      </c>
      <c r="D416" s="36">
        <v>1226</v>
      </c>
      <c r="E416" s="37">
        <f t="shared" si="61"/>
        <v>6780.5872756933113</v>
      </c>
      <c r="F416" s="38">
        <f t="shared" si="68"/>
        <v>0.88010387295447412</v>
      </c>
      <c r="G416" s="39">
        <f t="shared" si="62"/>
        <v>554.22968476712117</v>
      </c>
      <c r="H416" s="39">
        <f t="shared" si="63"/>
        <v>53.650029853472866</v>
      </c>
      <c r="I416" s="37">
        <f t="shared" si="64"/>
        <v>607.87971462059409</v>
      </c>
      <c r="J416" s="40">
        <f t="shared" si="70"/>
        <v>-91.411976040389945</v>
      </c>
      <c r="K416" s="37">
        <f t="shared" si="65"/>
        <v>516.46773858020413</v>
      </c>
      <c r="L416" s="37">
        <f t="shared" si="66"/>
        <v>745260.53012484836</v>
      </c>
      <c r="M416" s="37">
        <f t="shared" si="67"/>
        <v>633189.44749933027</v>
      </c>
      <c r="N416" s="41">
        <f>'jan-feb'!M416</f>
        <v>-220736.19341446355</v>
      </c>
      <c r="O416" s="41">
        <f t="shared" si="69"/>
        <v>853925.64091379382</v>
      </c>
      <c r="Q416" s="4"/>
      <c r="R416" s="4"/>
      <c r="S416" s="4"/>
      <c r="T416" s="4"/>
    </row>
    <row r="417" spans="1:20" s="34" customFormat="1" x14ac:dyDescent="0.3">
      <c r="A417" s="33">
        <v>2002</v>
      </c>
      <c r="B417" s="34" t="s">
        <v>467</v>
      </c>
      <c r="C417" s="36">
        <v>12251</v>
      </c>
      <c r="D417" s="36">
        <v>2128</v>
      </c>
      <c r="E417" s="37">
        <f t="shared" si="61"/>
        <v>5757.0488721804513</v>
      </c>
      <c r="F417" s="38">
        <f t="shared" si="68"/>
        <v>0.74725105705185768</v>
      </c>
      <c r="G417" s="39">
        <f t="shared" si="62"/>
        <v>1168.3527268748371</v>
      </c>
      <c r="H417" s="39">
        <f t="shared" si="63"/>
        <v>411.88847108297387</v>
      </c>
      <c r="I417" s="37">
        <f t="shared" si="64"/>
        <v>1580.241197957811</v>
      </c>
      <c r="J417" s="40">
        <f t="shared" si="70"/>
        <v>-91.411976040389945</v>
      </c>
      <c r="K417" s="37">
        <f t="shared" si="65"/>
        <v>1488.8292219174211</v>
      </c>
      <c r="L417" s="37">
        <f t="shared" si="66"/>
        <v>3362753.2692542216</v>
      </c>
      <c r="M417" s="37">
        <f t="shared" si="67"/>
        <v>3168228.5842402722</v>
      </c>
      <c r="N417" s="41">
        <f>'jan-feb'!M417</f>
        <v>971787.27974829462</v>
      </c>
      <c r="O417" s="41">
        <f t="shared" si="69"/>
        <v>2196441.3044919777</v>
      </c>
      <c r="Q417" s="4"/>
      <c r="R417" s="4"/>
      <c r="S417" s="4"/>
      <c r="T417" s="4"/>
    </row>
    <row r="418" spans="1:20" s="34" customFormat="1" x14ac:dyDescent="0.3">
      <c r="A418" s="33">
        <v>2003</v>
      </c>
      <c r="B418" s="34" t="s">
        <v>468</v>
      </c>
      <c r="C418" s="36">
        <v>41419</v>
      </c>
      <c r="D418" s="36">
        <v>6239</v>
      </c>
      <c r="E418" s="37">
        <f t="shared" si="61"/>
        <v>6638.7241545119414</v>
      </c>
      <c r="F418" s="38">
        <f t="shared" si="68"/>
        <v>0.86169038201266379</v>
      </c>
      <c r="G418" s="39">
        <f t="shared" si="62"/>
        <v>639.34755747594318</v>
      </c>
      <c r="H418" s="39">
        <f t="shared" si="63"/>
        <v>103.30212226695234</v>
      </c>
      <c r="I418" s="37">
        <f t="shared" si="64"/>
        <v>742.6496797428955</v>
      </c>
      <c r="J418" s="40">
        <f t="shared" si="70"/>
        <v>-91.411976040389945</v>
      </c>
      <c r="K418" s="37">
        <f t="shared" si="65"/>
        <v>651.23770370250554</v>
      </c>
      <c r="L418" s="37">
        <f t="shared" si="66"/>
        <v>4633391.3519159248</v>
      </c>
      <c r="M418" s="37">
        <f t="shared" si="67"/>
        <v>4063072.0333999321</v>
      </c>
      <c r="N418" s="41">
        <f>'jan-feb'!M418</f>
        <v>1134777.7200891024</v>
      </c>
      <c r="O418" s="41">
        <f t="shared" si="69"/>
        <v>2928294.3133108299</v>
      </c>
      <c r="Q418" s="4"/>
      <c r="R418" s="4"/>
      <c r="S418" s="4"/>
      <c r="T418" s="4"/>
    </row>
    <row r="419" spans="1:20" s="34" customFormat="1" x14ac:dyDescent="0.3">
      <c r="A419" s="33">
        <v>2004</v>
      </c>
      <c r="B419" s="34" t="s">
        <v>469</v>
      </c>
      <c r="C419" s="36">
        <v>81089</v>
      </c>
      <c r="D419" s="36">
        <v>10417</v>
      </c>
      <c r="E419" s="37">
        <f t="shared" si="61"/>
        <v>7784.2949025631178</v>
      </c>
      <c r="F419" s="38">
        <f t="shared" si="68"/>
        <v>1.0103827018825684</v>
      </c>
      <c r="G419" s="39">
        <f t="shared" si="62"/>
        <v>-47.994891354762693</v>
      </c>
      <c r="H419" s="39">
        <f t="shared" si="63"/>
        <v>0</v>
      </c>
      <c r="I419" s="37">
        <f t="shared" si="64"/>
        <v>-47.994891354762693</v>
      </c>
      <c r="J419" s="40">
        <f t="shared" si="70"/>
        <v>-91.411976040389945</v>
      </c>
      <c r="K419" s="37">
        <f t="shared" si="65"/>
        <v>-139.40686739515263</v>
      </c>
      <c r="L419" s="37">
        <f t="shared" si="66"/>
        <v>-499962.78324256296</v>
      </c>
      <c r="M419" s="37">
        <f t="shared" si="67"/>
        <v>-1452201.3376553049</v>
      </c>
      <c r="N419" s="41">
        <f>'jan-feb'!M419</f>
        <v>-2487076.4492646563</v>
      </c>
      <c r="O419" s="41">
        <f t="shared" si="69"/>
        <v>1034875.1116093514</v>
      </c>
      <c r="Q419" s="4"/>
      <c r="R419" s="4"/>
      <c r="S419" s="4"/>
      <c r="T419" s="4"/>
    </row>
    <row r="420" spans="1:20" s="34" customFormat="1" x14ac:dyDescent="0.3">
      <c r="A420" s="33">
        <v>2011</v>
      </c>
      <c r="B420" s="34" t="s">
        <v>470</v>
      </c>
      <c r="C420" s="36">
        <v>14845</v>
      </c>
      <c r="D420" s="36">
        <v>2914</v>
      </c>
      <c r="E420" s="37">
        <f t="shared" si="61"/>
        <v>5094.3719972546332</v>
      </c>
      <c r="F420" s="38">
        <f t="shared" si="68"/>
        <v>0.661237197127026</v>
      </c>
      <c r="G420" s="39">
        <f t="shared" si="62"/>
        <v>1565.9588518303281</v>
      </c>
      <c r="H420" s="39">
        <f t="shared" si="63"/>
        <v>643.82537730701017</v>
      </c>
      <c r="I420" s="37">
        <f t="shared" si="64"/>
        <v>2209.7842291373381</v>
      </c>
      <c r="J420" s="40">
        <f t="shared" si="70"/>
        <v>-91.411976040389945</v>
      </c>
      <c r="K420" s="37">
        <f t="shared" si="65"/>
        <v>2118.372253096948</v>
      </c>
      <c r="L420" s="37">
        <f t="shared" si="66"/>
        <v>6439311.2437062031</v>
      </c>
      <c r="M420" s="37">
        <f t="shared" si="67"/>
        <v>6172936.745524507</v>
      </c>
      <c r="N420" s="41">
        <f>'jan-feb'!M420</f>
        <v>1838469.4704823911</v>
      </c>
      <c r="O420" s="41">
        <f t="shared" si="69"/>
        <v>4334467.2750421157</v>
      </c>
      <c r="Q420" s="4"/>
      <c r="R420" s="4"/>
      <c r="S420" s="4"/>
      <c r="T420" s="4"/>
    </row>
    <row r="421" spans="1:20" s="34" customFormat="1" x14ac:dyDescent="0.3">
      <c r="A421" s="33">
        <v>2012</v>
      </c>
      <c r="B421" s="34" t="s">
        <v>471</v>
      </c>
      <c r="C421" s="36">
        <v>127469</v>
      </c>
      <c r="D421" s="36">
        <v>19898</v>
      </c>
      <c r="E421" s="37">
        <f t="shared" si="61"/>
        <v>6406.1212182128857</v>
      </c>
      <c r="F421" s="38">
        <f t="shared" si="68"/>
        <v>0.83149908194176392</v>
      </c>
      <c r="G421" s="39">
        <f t="shared" si="62"/>
        <v>778.90931925537654</v>
      </c>
      <c r="H421" s="39">
        <f t="shared" si="63"/>
        <v>184.71314997162185</v>
      </c>
      <c r="I421" s="37">
        <f t="shared" si="64"/>
        <v>963.62246922699842</v>
      </c>
      <c r="J421" s="40">
        <f t="shared" si="70"/>
        <v>-91.411976040389945</v>
      </c>
      <c r="K421" s="37">
        <f t="shared" si="65"/>
        <v>872.21049318660846</v>
      </c>
      <c r="L421" s="37">
        <f t="shared" si="66"/>
        <v>19174159.892678816</v>
      </c>
      <c r="M421" s="37">
        <f t="shared" si="67"/>
        <v>17355244.393427134</v>
      </c>
      <c r="N421" s="41">
        <f>'jan-feb'!M421</f>
        <v>4038711.7445637053</v>
      </c>
      <c r="O421" s="41">
        <f t="shared" si="69"/>
        <v>13316532.648863427</v>
      </c>
      <c r="Q421" s="4"/>
      <c r="R421" s="4"/>
      <c r="S421" s="4"/>
      <c r="T421" s="4"/>
    </row>
    <row r="422" spans="1:20" s="34" customFormat="1" x14ac:dyDescent="0.3">
      <c r="A422" s="33">
        <v>2014</v>
      </c>
      <c r="B422" s="34" t="s">
        <v>472</v>
      </c>
      <c r="C422" s="36">
        <v>5390</v>
      </c>
      <c r="D422" s="36">
        <v>989</v>
      </c>
      <c r="E422" s="37">
        <f t="shared" si="61"/>
        <v>5449.9494438827096</v>
      </c>
      <c r="F422" s="38">
        <f t="shared" si="68"/>
        <v>0.70739029201225256</v>
      </c>
      <c r="G422" s="39">
        <f t="shared" si="62"/>
        <v>1352.6123838534822</v>
      </c>
      <c r="H422" s="39">
        <f t="shared" si="63"/>
        <v>519.37327098718345</v>
      </c>
      <c r="I422" s="37">
        <f t="shared" si="64"/>
        <v>1871.9856548406656</v>
      </c>
      <c r="J422" s="40">
        <f t="shared" si="70"/>
        <v>-91.411976040389945</v>
      </c>
      <c r="K422" s="37">
        <f t="shared" si="65"/>
        <v>1780.5736788002757</v>
      </c>
      <c r="L422" s="37">
        <f t="shared" si="66"/>
        <v>1851393.8126374183</v>
      </c>
      <c r="M422" s="37">
        <f t="shared" si="67"/>
        <v>1760987.3683334726</v>
      </c>
      <c r="N422" s="41">
        <f>'jan-feb'!M422</f>
        <v>630719.95755219122</v>
      </c>
      <c r="O422" s="41">
        <f t="shared" si="69"/>
        <v>1130267.4107812815</v>
      </c>
      <c r="Q422" s="4"/>
      <c r="R422" s="4"/>
      <c r="S422" s="4"/>
      <c r="T422" s="4"/>
    </row>
    <row r="423" spans="1:20" s="34" customFormat="1" x14ac:dyDescent="0.3">
      <c r="A423" s="33">
        <v>2015</v>
      </c>
      <c r="B423" s="34" t="s">
        <v>473</v>
      </c>
      <c r="C423" s="36">
        <v>5425</v>
      </c>
      <c r="D423" s="36">
        <v>1041</v>
      </c>
      <c r="E423" s="37">
        <f t="shared" si="61"/>
        <v>5211.3352545629205</v>
      </c>
      <c r="F423" s="38">
        <f t="shared" si="68"/>
        <v>0.67641874579898364</v>
      </c>
      <c r="G423" s="39">
        <f t="shared" si="62"/>
        <v>1495.7808974453558</v>
      </c>
      <c r="H423" s="39">
        <f t="shared" si="63"/>
        <v>602.88823724910958</v>
      </c>
      <c r="I423" s="37">
        <f t="shared" si="64"/>
        <v>2098.6691346944654</v>
      </c>
      <c r="J423" s="40">
        <f t="shared" si="70"/>
        <v>-91.411976040389945</v>
      </c>
      <c r="K423" s="37">
        <f t="shared" si="65"/>
        <v>2007.2571586540755</v>
      </c>
      <c r="L423" s="37">
        <f t="shared" si="66"/>
        <v>2184714.5692169382</v>
      </c>
      <c r="M423" s="37">
        <f t="shared" si="67"/>
        <v>2089554.7021588925</v>
      </c>
      <c r="N423" s="41">
        <f>'jan-feb'!M423</f>
        <v>652907.71062874713</v>
      </c>
      <c r="O423" s="41">
        <f t="shared" si="69"/>
        <v>1436646.9915301455</v>
      </c>
      <c r="Q423" s="4"/>
      <c r="R423" s="4"/>
      <c r="S423" s="4"/>
      <c r="T423" s="4"/>
    </row>
    <row r="424" spans="1:20" s="34" customFormat="1" x14ac:dyDescent="0.3">
      <c r="A424" s="33">
        <v>2017</v>
      </c>
      <c r="B424" s="34" t="s">
        <v>474</v>
      </c>
      <c r="C424" s="36">
        <v>6318</v>
      </c>
      <c r="D424" s="36">
        <v>1049</v>
      </c>
      <c r="E424" s="37">
        <f t="shared" si="61"/>
        <v>6022.878932316492</v>
      </c>
      <c r="F424" s="38">
        <f t="shared" si="68"/>
        <v>0.78175515764977055</v>
      </c>
      <c r="G424" s="39">
        <f t="shared" si="62"/>
        <v>1008.8546907932127</v>
      </c>
      <c r="H424" s="39">
        <f t="shared" si="63"/>
        <v>318.84795003535964</v>
      </c>
      <c r="I424" s="37">
        <f t="shared" si="64"/>
        <v>1327.7026408285724</v>
      </c>
      <c r="J424" s="40">
        <f t="shared" si="70"/>
        <v>-91.411976040389945</v>
      </c>
      <c r="K424" s="37">
        <f t="shared" si="65"/>
        <v>1236.2906647881825</v>
      </c>
      <c r="L424" s="37">
        <f t="shared" si="66"/>
        <v>1392760.0702291725</v>
      </c>
      <c r="M424" s="37">
        <f t="shared" si="67"/>
        <v>1296868.9073628036</v>
      </c>
      <c r="N424" s="41">
        <f>'jan-feb'!M424</f>
        <v>322578.90340975602</v>
      </c>
      <c r="O424" s="41">
        <f t="shared" si="69"/>
        <v>974290.00395304756</v>
      </c>
      <c r="Q424" s="4"/>
      <c r="R424" s="4"/>
      <c r="S424" s="4"/>
      <c r="T424" s="4"/>
    </row>
    <row r="425" spans="1:20" s="34" customFormat="1" x14ac:dyDescent="0.3">
      <c r="A425" s="33">
        <v>2018</v>
      </c>
      <c r="B425" s="34" t="s">
        <v>475</v>
      </c>
      <c r="C425" s="36">
        <v>8381</v>
      </c>
      <c r="D425" s="36">
        <v>1241</v>
      </c>
      <c r="E425" s="37">
        <f t="shared" si="61"/>
        <v>6753.4246575342468</v>
      </c>
      <c r="F425" s="38">
        <f t="shared" si="68"/>
        <v>0.87657823063628248</v>
      </c>
      <c r="G425" s="39">
        <f t="shared" si="62"/>
        <v>570.52725566255992</v>
      </c>
      <c r="H425" s="39">
        <f t="shared" si="63"/>
        <v>63.15694620914546</v>
      </c>
      <c r="I425" s="37">
        <f t="shared" si="64"/>
        <v>633.68420187170534</v>
      </c>
      <c r="J425" s="40">
        <f t="shared" si="70"/>
        <v>-91.411976040389945</v>
      </c>
      <c r="K425" s="37">
        <f t="shared" si="65"/>
        <v>542.27222583131538</v>
      </c>
      <c r="L425" s="37">
        <f t="shared" si="66"/>
        <v>786402.09452278633</v>
      </c>
      <c r="M425" s="37">
        <f t="shared" si="67"/>
        <v>672959.83225666243</v>
      </c>
      <c r="N425" s="41">
        <f>'jan-feb'!M425</f>
        <v>-192615.6737580336</v>
      </c>
      <c r="O425" s="41">
        <f t="shared" si="69"/>
        <v>865575.50601469609</v>
      </c>
      <c r="Q425" s="4"/>
      <c r="R425" s="4"/>
      <c r="S425" s="4"/>
      <c r="T425" s="4"/>
    </row>
    <row r="426" spans="1:20" s="34" customFormat="1" x14ac:dyDescent="0.3">
      <c r="A426" s="33">
        <v>2019</v>
      </c>
      <c r="B426" s="34" t="s">
        <v>476</v>
      </c>
      <c r="C426" s="36">
        <v>20634</v>
      </c>
      <c r="D426" s="36">
        <v>3278</v>
      </c>
      <c r="E426" s="37">
        <f t="shared" si="61"/>
        <v>6294.6918852959125</v>
      </c>
      <c r="F426" s="38">
        <f t="shared" si="68"/>
        <v>0.81703582330743951</v>
      </c>
      <c r="G426" s="39">
        <f t="shared" si="62"/>
        <v>845.76691900556045</v>
      </c>
      <c r="H426" s="39">
        <f t="shared" si="63"/>
        <v>223.71341649256246</v>
      </c>
      <c r="I426" s="37">
        <f t="shared" si="64"/>
        <v>1069.4803354981229</v>
      </c>
      <c r="J426" s="40">
        <f t="shared" si="70"/>
        <v>-91.411976040389945</v>
      </c>
      <c r="K426" s="37">
        <f t="shared" si="65"/>
        <v>978.06835945773298</v>
      </c>
      <c r="L426" s="37">
        <f t="shared" si="66"/>
        <v>3505756.5397628471</v>
      </c>
      <c r="M426" s="37">
        <f t="shared" si="67"/>
        <v>3206108.0823024488</v>
      </c>
      <c r="N426" s="41">
        <f>'jan-feb'!M426</f>
        <v>612483.74201828381</v>
      </c>
      <c r="O426" s="41">
        <f t="shared" si="69"/>
        <v>2593624.340284165</v>
      </c>
      <c r="Q426" s="4"/>
      <c r="R426" s="4"/>
      <c r="S426" s="4"/>
      <c r="T426" s="4"/>
    </row>
    <row r="427" spans="1:20" s="34" customFormat="1" x14ac:dyDescent="0.3">
      <c r="A427" s="33">
        <v>2020</v>
      </c>
      <c r="B427" s="34" t="s">
        <v>477</v>
      </c>
      <c r="C427" s="36">
        <v>24618</v>
      </c>
      <c r="D427" s="36">
        <v>3925</v>
      </c>
      <c r="E427" s="37">
        <f t="shared" si="61"/>
        <v>6272.1019108280252</v>
      </c>
      <c r="F427" s="38">
        <f t="shared" si="68"/>
        <v>0.81410369911070513</v>
      </c>
      <c r="G427" s="39">
        <f t="shared" si="62"/>
        <v>859.32090368629281</v>
      </c>
      <c r="H427" s="39">
        <f t="shared" si="63"/>
        <v>231.619907556323</v>
      </c>
      <c r="I427" s="37">
        <f t="shared" si="64"/>
        <v>1090.9408112426158</v>
      </c>
      <c r="J427" s="40">
        <f t="shared" si="70"/>
        <v>-91.411976040389945</v>
      </c>
      <c r="K427" s="37">
        <f t="shared" si="65"/>
        <v>999.52883520222588</v>
      </c>
      <c r="L427" s="37">
        <f t="shared" si="66"/>
        <v>4281942.6841272675</v>
      </c>
      <c r="M427" s="37">
        <f t="shared" si="67"/>
        <v>3923150.6781687364</v>
      </c>
      <c r="N427" s="41">
        <f>'jan-feb'!M427</f>
        <v>1426597.7081823568</v>
      </c>
      <c r="O427" s="41">
        <f t="shared" si="69"/>
        <v>2496552.9699863796</v>
      </c>
      <c r="Q427" s="4"/>
      <c r="R427" s="4"/>
      <c r="S427" s="4"/>
      <c r="T427" s="4"/>
    </row>
    <row r="428" spans="1:20" s="34" customFormat="1" x14ac:dyDescent="0.3">
      <c r="A428" s="33">
        <v>2021</v>
      </c>
      <c r="B428" s="34" t="s">
        <v>478</v>
      </c>
      <c r="C428" s="36">
        <v>14852</v>
      </c>
      <c r="D428" s="36">
        <v>2708</v>
      </c>
      <c r="E428" s="37">
        <f t="shared" si="61"/>
        <v>5484.490398818316</v>
      </c>
      <c r="F428" s="38">
        <f t="shared" si="68"/>
        <v>0.71187362464677939</v>
      </c>
      <c r="G428" s="39">
        <f t="shared" si="62"/>
        <v>1331.8878108921183</v>
      </c>
      <c r="H428" s="39">
        <f t="shared" si="63"/>
        <v>507.2839367597212</v>
      </c>
      <c r="I428" s="37">
        <f t="shared" si="64"/>
        <v>1839.1717476518395</v>
      </c>
      <c r="J428" s="40">
        <f t="shared" si="70"/>
        <v>-91.411976040389945</v>
      </c>
      <c r="K428" s="37">
        <f t="shared" si="65"/>
        <v>1747.7597716114497</v>
      </c>
      <c r="L428" s="37">
        <f t="shared" si="66"/>
        <v>4980477.0926411813</v>
      </c>
      <c r="M428" s="37">
        <f t="shared" si="67"/>
        <v>4732933.4615238057</v>
      </c>
      <c r="N428" s="41">
        <f>'jan-feb'!M428</f>
        <v>1702523.7563714194</v>
      </c>
      <c r="O428" s="41">
        <f t="shared" si="69"/>
        <v>3030409.7051523863</v>
      </c>
      <c r="Q428" s="4"/>
      <c r="R428" s="4"/>
      <c r="S428" s="4"/>
      <c r="T428" s="4"/>
    </row>
    <row r="429" spans="1:20" s="34" customFormat="1" x14ac:dyDescent="0.3">
      <c r="A429" s="33">
        <v>2022</v>
      </c>
      <c r="B429" s="34" t="s">
        <v>479</v>
      </c>
      <c r="C429" s="36">
        <v>7996</v>
      </c>
      <c r="D429" s="36">
        <v>1343</v>
      </c>
      <c r="E429" s="37">
        <f t="shared" si="61"/>
        <v>5953.8346984363361</v>
      </c>
      <c r="F429" s="38">
        <f t="shared" si="68"/>
        <v>0.77279338263347797</v>
      </c>
      <c r="G429" s="39">
        <f t="shared" si="62"/>
        <v>1050.2812311213063</v>
      </c>
      <c r="H429" s="39">
        <f t="shared" si="63"/>
        <v>343.01343189341418</v>
      </c>
      <c r="I429" s="37">
        <f t="shared" si="64"/>
        <v>1393.2946630147205</v>
      </c>
      <c r="J429" s="40">
        <f t="shared" si="70"/>
        <v>-91.411976040389945</v>
      </c>
      <c r="K429" s="37">
        <f t="shared" si="65"/>
        <v>1301.8826869743307</v>
      </c>
      <c r="L429" s="37">
        <f t="shared" si="66"/>
        <v>1871194.7324287696</v>
      </c>
      <c r="M429" s="37">
        <f t="shared" si="67"/>
        <v>1748428.448606526</v>
      </c>
      <c r="N429" s="41">
        <f>'jan-feb'!M429</f>
        <v>33163.859905689387</v>
      </c>
      <c r="O429" s="41">
        <f t="shared" si="69"/>
        <v>1715264.5887008365</v>
      </c>
      <c r="Q429" s="4"/>
      <c r="R429" s="4"/>
      <c r="S429" s="4"/>
      <c r="T429" s="4"/>
    </row>
    <row r="430" spans="1:20" s="34" customFormat="1" x14ac:dyDescent="0.3">
      <c r="A430" s="33">
        <v>2023</v>
      </c>
      <c r="B430" s="34" t="s">
        <v>480</v>
      </c>
      <c r="C430" s="36">
        <v>6774</v>
      </c>
      <c r="D430" s="36">
        <v>1116</v>
      </c>
      <c r="E430" s="37">
        <f t="shared" si="61"/>
        <v>6069.8924731182797</v>
      </c>
      <c r="F430" s="38">
        <f t="shared" si="68"/>
        <v>0.78785740184464759</v>
      </c>
      <c r="G430" s="39">
        <f t="shared" si="62"/>
        <v>980.64656631214018</v>
      </c>
      <c r="H430" s="39">
        <f t="shared" si="63"/>
        <v>302.3932107547339</v>
      </c>
      <c r="I430" s="37">
        <f t="shared" si="64"/>
        <v>1283.0397770668742</v>
      </c>
      <c r="J430" s="40">
        <f t="shared" si="70"/>
        <v>-91.411976040389945</v>
      </c>
      <c r="K430" s="37">
        <f t="shared" si="65"/>
        <v>1191.6278010264843</v>
      </c>
      <c r="L430" s="37">
        <f t="shared" si="66"/>
        <v>1431872.3912066317</v>
      </c>
      <c r="M430" s="37">
        <f t="shared" si="67"/>
        <v>1329856.6259455564</v>
      </c>
      <c r="N430" s="41">
        <f>'jan-feb'!M430</f>
        <v>175046.662438384</v>
      </c>
      <c r="O430" s="41">
        <f t="shared" si="69"/>
        <v>1154809.9635071724</v>
      </c>
      <c r="Q430" s="4"/>
      <c r="R430" s="4"/>
      <c r="S430" s="4"/>
      <c r="T430" s="4"/>
    </row>
    <row r="431" spans="1:20" s="34" customFormat="1" x14ac:dyDescent="0.3">
      <c r="A431" s="33">
        <v>2024</v>
      </c>
      <c r="B431" s="34" t="s">
        <v>481</v>
      </c>
      <c r="C431" s="36">
        <v>5804</v>
      </c>
      <c r="D431" s="36">
        <v>1020</v>
      </c>
      <c r="E431" s="37">
        <f t="shared" si="61"/>
        <v>5690.1960784313724</v>
      </c>
      <c r="F431" s="38">
        <f t="shared" si="68"/>
        <v>0.7385737256786139</v>
      </c>
      <c r="G431" s="39">
        <f t="shared" si="62"/>
        <v>1208.4644031242844</v>
      </c>
      <c r="H431" s="39">
        <f t="shared" si="63"/>
        <v>435.28694889515145</v>
      </c>
      <c r="I431" s="37">
        <f t="shared" si="64"/>
        <v>1643.7513520194359</v>
      </c>
      <c r="J431" s="40">
        <f t="shared" si="70"/>
        <v>-91.411976040389945</v>
      </c>
      <c r="K431" s="37">
        <f t="shared" si="65"/>
        <v>1552.3393759790461</v>
      </c>
      <c r="L431" s="37">
        <f t="shared" si="66"/>
        <v>1676626.3790598246</v>
      </c>
      <c r="M431" s="37">
        <f t="shared" si="67"/>
        <v>1583386.163498627</v>
      </c>
      <c r="N431" s="41">
        <f>'jan-feb'!M431</f>
        <v>183252.07957859978</v>
      </c>
      <c r="O431" s="41">
        <f t="shared" si="69"/>
        <v>1400134.0839200271</v>
      </c>
      <c r="Q431" s="4"/>
      <c r="R431" s="4"/>
      <c r="S431" s="4"/>
      <c r="T431" s="4"/>
    </row>
    <row r="432" spans="1:20" s="34" customFormat="1" x14ac:dyDescent="0.3">
      <c r="A432" s="33">
        <v>2025</v>
      </c>
      <c r="B432" s="34" t="s">
        <v>482</v>
      </c>
      <c r="C432" s="36">
        <v>17341</v>
      </c>
      <c r="D432" s="36">
        <v>2909</v>
      </c>
      <c r="E432" s="37">
        <f t="shared" si="61"/>
        <v>5961.1550360948777</v>
      </c>
      <c r="F432" s="38">
        <f t="shared" si="68"/>
        <v>0.77374354480419616</v>
      </c>
      <c r="G432" s="39">
        <f t="shared" si="62"/>
        <v>1045.8890285261814</v>
      </c>
      <c r="H432" s="39">
        <f t="shared" si="63"/>
        <v>340.45131371292462</v>
      </c>
      <c r="I432" s="37">
        <f t="shared" si="64"/>
        <v>1386.3403422391061</v>
      </c>
      <c r="J432" s="40">
        <f t="shared" si="70"/>
        <v>-91.411976040389945</v>
      </c>
      <c r="K432" s="37">
        <f t="shared" si="65"/>
        <v>1294.9283661987163</v>
      </c>
      <c r="L432" s="37">
        <f t="shared" si="66"/>
        <v>4032864.0555735598</v>
      </c>
      <c r="M432" s="37">
        <f t="shared" si="67"/>
        <v>3766946.6172720655</v>
      </c>
      <c r="N432" s="41">
        <f>'jan-feb'!M432</f>
        <v>1305706.2249942611</v>
      </c>
      <c r="O432" s="41">
        <f t="shared" si="69"/>
        <v>2461240.3922778042</v>
      </c>
      <c r="Q432" s="4"/>
      <c r="R432" s="4"/>
      <c r="S432" s="4"/>
      <c r="T432" s="4"/>
    </row>
    <row r="433" spans="1:20" s="34" customFormat="1" x14ac:dyDescent="0.3">
      <c r="A433" s="33">
        <v>2027</v>
      </c>
      <c r="B433" s="34" t="s">
        <v>483</v>
      </c>
      <c r="C433" s="36">
        <v>5039</v>
      </c>
      <c r="D433" s="36">
        <v>934</v>
      </c>
      <c r="E433" s="37">
        <f t="shared" si="61"/>
        <v>5395.0749464668097</v>
      </c>
      <c r="F433" s="38">
        <f t="shared" si="68"/>
        <v>0.70026771461024928</v>
      </c>
      <c r="G433" s="39">
        <f t="shared" si="62"/>
        <v>1385.5370823030221</v>
      </c>
      <c r="H433" s="39">
        <f t="shared" si="63"/>
        <v>538.57934508274843</v>
      </c>
      <c r="I433" s="37">
        <f t="shared" si="64"/>
        <v>1924.1164273857705</v>
      </c>
      <c r="J433" s="40">
        <f t="shared" si="70"/>
        <v>-91.411976040389945</v>
      </c>
      <c r="K433" s="37">
        <f t="shared" si="65"/>
        <v>1832.7044513453807</v>
      </c>
      <c r="L433" s="37">
        <f t="shared" si="66"/>
        <v>1797124.7431783096</v>
      </c>
      <c r="M433" s="37">
        <f t="shared" si="67"/>
        <v>1711745.9575565855</v>
      </c>
      <c r="N433" s="41">
        <f>'jan-feb'!M433</f>
        <v>583374.2571827569</v>
      </c>
      <c r="O433" s="41">
        <f t="shared" si="69"/>
        <v>1128371.7003738286</v>
      </c>
      <c r="Q433" s="4"/>
      <c r="R433" s="4"/>
      <c r="S433" s="4"/>
      <c r="T433" s="4"/>
    </row>
    <row r="434" spans="1:20" s="34" customFormat="1" x14ac:dyDescent="0.3">
      <c r="A434" s="33">
        <v>2028</v>
      </c>
      <c r="B434" s="34" t="s">
        <v>484</v>
      </c>
      <c r="C434" s="36">
        <v>14024</v>
      </c>
      <c r="D434" s="36">
        <v>2235</v>
      </c>
      <c r="E434" s="37">
        <f t="shared" si="61"/>
        <v>6274.7203579418347</v>
      </c>
      <c r="F434" s="38">
        <f t="shared" si="68"/>
        <v>0.81444356723013056</v>
      </c>
      <c r="G434" s="39">
        <f t="shared" si="62"/>
        <v>857.74983541800714</v>
      </c>
      <c r="H434" s="39">
        <f t="shared" si="63"/>
        <v>230.70345106648969</v>
      </c>
      <c r="I434" s="37">
        <f t="shared" si="64"/>
        <v>1088.4532864844969</v>
      </c>
      <c r="J434" s="40">
        <f t="shared" si="70"/>
        <v>-91.411976040389945</v>
      </c>
      <c r="K434" s="37">
        <f t="shared" si="65"/>
        <v>997.0413104441069</v>
      </c>
      <c r="L434" s="37">
        <f t="shared" si="66"/>
        <v>2432693.0952928504</v>
      </c>
      <c r="M434" s="37">
        <f t="shared" si="67"/>
        <v>2228387.3288425789</v>
      </c>
      <c r="N434" s="41">
        <f>'jan-feb'!M434</f>
        <v>-116242.57119194612</v>
      </c>
      <c r="O434" s="41">
        <f t="shared" si="69"/>
        <v>2344629.900034525</v>
      </c>
      <c r="Q434" s="4"/>
      <c r="R434" s="4"/>
      <c r="S434" s="4"/>
      <c r="T434" s="4"/>
    </row>
    <row r="435" spans="1:20" s="34" customFormat="1" x14ac:dyDescent="0.3">
      <c r="A435" s="33">
        <v>2030</v>
      </c>
      <c r="B435" s="34" t="s">
        <v>485</v>
      </c>
      <c r="C435" s="36">
        <v>75794</v>
      </c>
      <c r="D435" s="36">
        <v>10221</v>
      </c>
      <c r="E435" s="37">
        <f t="shared" si="61"/>
        <v>7415.5170726934739</v>
      </c>
      <c r="F435" s="38">
        <f t="shared" si="68"/>
        <v>0.96251622909318391</v>
      </c>
      <c r="G435" s="39">
        <f t="shared" si="62"/>
        <v>173.27180656702367</v>
      </c>
      <c r="H435" s="39">
        <f t="shared" si="63"/>
        <v>0</v>
      </c>
      <c r="I435" s="37">
        <f t="shared" si="64"/>
        <v>173.27180656702367</v>
      </c>
      <c r="J435" s="40">
        <f t="shared" si="70"/>
        <v>-91.411976040389945</v>
      </c>
      <c r="K435" s="37">
        <f t="shared" si="65"/>
        <v>81.859830526633729</v>
      </c>
      <c r="L435" s="37">
        <f t="shared" si="66"/>
        <v>1771011.1349215489</v>
      </c>
      <c r="M435" s="37">
        <f t="shared" si="67"/>
        <v>836689.32781272335</v>
      </c>
      <c r="N435" s="41">
        <f>'jan-feb'!M435</f>
        <v>-1173397.9061086723</v>
      </c>
      <c r="O435" s="41">
        <f t="shared" si="69"/>
        <v>2010087.2339213956</v>
      </c>
      <c r="Q435" s="4"/>
      <c r="R435" s="4"/>
      <c r="S435" s="4"/>
      <c r="T435" s="4"/>
    </row>
    <row r="436" spans="1:20" s="34" customFormat="1" x14ac:dyDescent="0.3">
      <c r="A436" s="33"/>
      <c r="C436" s="36"/>
      <c r="D436" s="36"/>
      <c r="E436" s="37"/>
      <c r="F436" s="38"/>
      <c r="G436" s="39"/>
      <c r="H436" s="39"/>
      <c r="I436" s="37"/>
      <c r="J436" s="40"/>
      <c r="K436" s="37"/>
      <c r="L436" s="37"/>
      <c r="M436" s="37"/>
      <c r="N436" s="41"/>
      <c r="O436" s="41"/>
      <c r="Q436" s="4"/>
      <c r="R436" s="4"/>
      <c r="S436" s="4"/>
      <c r="T436" s="4"/>
    </row>
    <row r="437" spans="1:20" s="60" customFormat="1" ht="14.4" thickBot="1" x14ac:dyDescent="0.35">
      <c r="A437" s="44"/>
      <c r="B437" s="44" t="s">
        <v>33</v>
      </c>
      <c r="C437" s="45">
        <f>SUM(C8:C435)</f>
        <v>39798906</v>
      </c>
      <c r="D437" s="46">
        <f>SUM(D8:D435)</f>
        <v>5165802</v>
      </c>
      <c r="E437" s="46">
        <f>(C437*1000)/D437</f>
        <v>7704.3034169718467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472216168.65339845</v>
      </c>
      <c r="M437" s="46">
        <f>SUM(M8:M435)</f>
        <v>-3.6973506212234497E-7</v>
      </c>
      <c r="N437" s="46">
        <f>jan!M437</f>
        <v>-1.1047814041376114E-7</v>
      </c>
      <c r="O437" s="46">
        <f t="shared" si="69"/>
        <v>-2.5925692170858383E-7</v>
      </c>
      <c r="Q437" s="4"/>
      <c r="R437" s="4"/>
      <c r="S437" s="4"/>
      <c r="T437" s="4"/>
    </row>
    <row r="438" spans="1:20" s="34" customFormat="1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O438" s="51"/>
      <c r="Q438" s="4"/>
      <c r="R438" s="4"/>
      <c r="S438" s="4"/>
      <c r="T438" s="4"/>
    </row>
    <row r="439" spans="1:20" s="34" customFormat="1" x14ac:dyDescent="0.3">
      <c r="A439" s="52" t="s">
        <v>34</v>
      </c>
      <c r="B439" s="52"/>
      <c r="C439" s="52"/>
      <c r="D439" s="53">
        <f>L437</f>
        <v>472216168.65339845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-91.411976040389945</v>
      </c>
      <c r="J439" s="57" t="s">
        <v>37</v>
      </c>
      <c r="M439" s="58"/>
      <c r="Q439" s="4"/>
      <c r="R439" s="4"/>
      <c r="S439" s="4"/>
      <c r="T439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9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9.44140625" defaultRowHeight="13.8" x14ac:dyDescent="0.3"/>
  <cols>
    <col min="1" max="1" width="6.5546875" style="2" customWidth="1"/>
    <col min="2" max="2" width="14" style="2" bestFit="1" customWidth="1"/>
    <col min="3" max="6" width="11.44140625" style="2" customWidth="1"/>
    <col min="7" max="8" width="11.44140625" style="61" customWidth="1"/>
    <col min="9" max="9" width="11.44140625" style="2" customWidth="1"/>
    <col min="10" max="10" width="11.44140625" style="62" customWidth="1"/>
    <col min="11" max="15" width="11.44140625" style="2" customWidth="1"/>
    <col min="16" max="16384" width="9.44140625" style="2"/>
  </cols>
  <sheetData>
    <row r="1" spans="1:18" ht="22.5" customHeight="1" x14ac:dyDescent="0.3">
      <c r="A1" s="77" t="s">
        <v>490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3"/>
      <c r="O1" s="3"/>
    </row>
    <row r="2" spans="1:18" x14ac:dyDescent="0.3">
      <c r="A2" s="79" t="s">
        <v>0</v>
      </c>
      <c r="B2" s="79" t="s">
        <v>1</v>
      </c>
      <c r="C2" s="5" t="s">
        <v>2</v>
      </c>
      <c r="D2" s="6" t="s">
        <v>3</v>
      </c>
      <c r="E2" s="82" t="s">
        <v>489</v>
      </c>
      <c r="F2" s="83"/>
      <c r="G2" s="82" t="s">
        <v>4</v>
      </c>
      <c r="H2" s="84"/>
      <c r="I2" s="84"/>
      <c r="J2" s="84"/>
      <c r="K2" s="83"/>
      <c r="L2" s="82" t="s">
        <v>5</v>
      </c>
      <c r="M2" s="83"/>
      <c r="N2" s="7" t="s">
        <v>6</v>
      </c>
      <c r="O2" s="7" t="s">
        <v>7</v>
      </c>
    </row>
    <row r="3" spans="1:18" x14ac:dyDescent="0.3">
      <c r="A3" s="80"/>
      <c r="B3" s="80"/>
      <c r="C3" s="8" t="s">
        <v>39</v>
      </c>
      <c r="D3" s="9" t="s">
        <v>487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3">
      <c r="A4" s="80"/>
      <c r="B4" s="80"/>
      <c r="C4" s="9" t="s">
        <v>18</v>
      </c>
      <c r="D4" s="9"/>
      <c r="E4" s="18"/>
      <c r="F4" s="16" t="s">
        <v>19</v>
      </c>
      <c r="G4" s="19" t="s">
        <v>20</v>
      </c>
      <c r="H4" s="72" t="s">
        <v>21</v>
      </c>
      <c r="I4" s="18" t="s">
        <v>16</v>
      </c>
      <c r="J4" s="20" t="s">
        <v>22</v>
      </c>
      <c r="K4" s="15" t="s">
        <v>23</v>
      </c>
      <c r="L4" s="15" t="s">
        <v>24</v>
      </c>
      <c r="M4" s="16" t="s">
        <v>16</v>
      </c>
      <c r="N4" s="21" t="s">
        <v>25</v>
      </c>
      <c r="O4" s="17" t="s">
        <v>26</v>
      </c>
    </row>
    <row r="5" spans="1:18" s="34" customFormat="1" x14ac:dyDescent="0.3">
      <c r="A5" s="81"/>
      <c r="B5" s="81"/>
      <c r="C5" s="1"/>
      <c r="D5" s="22"/>
      <c r="E5" s="22"/>
      <c r="F5" s="23" t="s">
        <v>27</v>
      </c>
      <c r="G5" s="24" t="s">
        <v>28</v>
      </c>
      <c r="H5" s="25" t="s">
        <v>29</v>
      </c>
      <c r="I5" s="22"/>
      <c r="J5" s="26" t="s">
        <v>30</v>
      </c>
      <c r="K5" s="22"/>
      <c r="L5" s="23" t="s">
        <v>31</v>
      </c>
      <c r="M5" s="23" t="s">
        <v>63</v>
      </c>
      <c r="N5" s="27"/>
      <c r="O5" s="27"/>
    </row>
    <row r="6" spans="1:18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8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8" s="34" customFormat="1" x14ac:dyDescent="0.3">
      <c r="A8" s="33">
        <v>101</v>
      </c>
      <c r="B8" s="34" t="s">
        <v>64</v>
      </c>
      <c r="C8" s="36">
        <v>75807</v>
      </c>
      <c r="D8" s="36">
        <v>30328</v>
      </c>
      <c r="E8" s="37">
        <f t="shared" ref="E8:E71" si="1">(C8*1000)/D8</f>
        <v>2499.571353204959</v>
      </c>
      <c r="F8" s="38">
        <f>IF(ISNUMBER(C8),E8/E$437,"")</f>
        <v>0.75133989105053911</v>
      </c>
      <c r="G8" s="39">
        <f t="shared" ref="G8:G71" si="2">(E$437-E8)*0.6</f>
        <v>496.34821131020306</v>
      </c>
      <c r="H8" s="39">
        <f t="shared" ref="H8:H71" si="3">IF(E8&gt;=E$437*0.9,0,IF(E8&lt;0.9*E$437,(E$437*0.9-E8)*0.35))</f>
        <v>173.09781357568312</v>
      </c>
      <c r="I8" s="37">
        <f t="shared" ref="I8:I71" si="4">G8+H8</f>
        <v>669.44602488588612</v>
      </c>
      <c r="J8" s="40">
        <f>I$439</f>
        <v>-41.3897128045191</v>
      </c>
      <c r="K8" s="37">
        <f t="shared" ref="K8:K71" si="5">I8+J8</f>
        <v>628.05631208136697</v>
      </c>
      <c r="L8" s="37">
        <f t="shared" ref="L8:L71" si="6">(I8*D8)</f>
        <v>20302959.042739153</v>
      </c>
      <c r="M8" s="37">
        <f t="shared" ref="M8:M71" si="7">(K8*D8)</f>
        <v>19047691.832803696</v>
      </c>
      <c r="N8" s="41">
        <f>jan!M8</f>
        <v>16581679.966749722</v>
      </c>
      <c r="O8" s="41">
        <f>M8-N8</f>
        <v>2466011.8660539743</v>
      </c>
      <c r="P8" s="4"/>
      <c r="Q8" s="65"/>
      <c r="R8" s="4"/>
    </row>
    <row r="9" spans="1:18" s="34" customFormat="1" x14ac:dyDescent="0.3">
      <c r="A9" s="33">
        <v>104</v>
      </c>
      <c r="B9" s="34" t="s">
        <v>65</v>
      </c>
      <c r="C9" s="36">
        <v>84925</v>
      </c>
      <c r="D9" s="36">
        <v>31802</v>
      </c>
      <c r="E9" s="37">
        <f t="shared" si="1"/>
        <v>2670.4295327337904</v>
      </c>
      <c r="F9" s="38">
        <f t="shared" ref="F9:F72" si="8">IF(ISNUMBER(C9),E9/E$437,"")</f>
        <v>0.80269772319551302</v>
      </c>
      <c r="G9" s="39">
        <f t="shared" si="2"/>
        <v>393.8333035929042</v>
      </c>
      <c r="H9" s="39">
        <f t="shared" si="3"/>
        <v>113.29745074059211</v>
      </c>
      <c r="I9" s="37">
        <f t="shared" si="4"/>
        <v>507.13075433349633</v>
      </c>
      <c r="J9" s="40">
        <f>I$439</f>
        <v>-41.3897128045191</v>
      </c>
      <c r="K9" s="37">
        <f t="shared" si="5"/>
        <v>465.74104152897723</v>
      </c>
      <c r="L9" s="37">
        <f t="shared" si="6"/>
        <v>16127772.24931385</v>
      </c>
      <c r="M9" s="37">
        <f t="shared" si="7"/>
        <v>14811496.602704534</v>
      </c>
      <c r="N9" s="41">
        <f>jan!M9</f>
        <v>10824008.361994674</v>
      </c>
      <c r="O9" s="41">
        <f t="shared" ref="O9:O72" si="9">M9-N9</f>
        <v>3987488.2407098599</v>
      </c>
      <c r="P9" s="4"/>
      <c r="Q9" s="65"/>
      <c r="R9" s="4"/>
    </row>
    <row r="10" spans="1:18" s="34" customFormat="1" x14ac:dyDescent="0.3">
      <c r="A10" s="33">
        <v>105</v>
      </c>
      <c r="B10" s="34" t="s">
        <v>66</v>
      </c>
      <c r="C10" s="36">
        <v>141068</v>
      </c>
      <c r="D10" s="36">
        <v>54192</v>
      </c>
      <c r="E10" s="37">
        <f t="shared" si="1"/>
        <v>2603.114850900502</v>
      </c>
      <c r="F10" s="38">
        <f t="shared" si="8"/>
        <v>0.78246377162222602</v>
      </c>
      <c r="G10" s="39">
        <f t="shared" si="2"/>
        <v>434.22211269287726</v>
      </c>
      <c r="H10" s="39">
        <f t="shared" si="3"/>
        <v>136.85758938224308</v>
      </c>
      <c r="I10" s="37">
        <f t="shared" si="4"/>
        <v>571.07970207512039</v>
      </c>
      <c r="J10" s="40">
        <f t="shared" ref="J10:J73" si="10">I$439</f>
        <v>-41.3897128045191</v>
      </c>
      <c r="K10" s="37">
        <f t="shared" si="5"/>
        <v>529.68998927060125</v>
      </c>
      <c r="L10" s="37">
        <f t="shared" si="6"/>
        <v>30947951.214854926</v>
      </c>
      <c r="M10" s="37">
        <f t="shared" si="7"/>
        <v>28704959.898552421</v>
      </c>
      <c r="N10" s="41">
        <f>jan!M10</f>
        <v>25383330.254487634</v>
      </c>
      <c r="O10" s="41">
        <f t="shared" si="9"/>
        <v>3321629.6440647878</v>
      </c>
      <c r="P10" s="4"/>
      <c r="Q10" s="65"/>
      <c r="R10" s="4"/>
    </row>
    <row r="11" spans="1:18" s="34" customFormat="1" x14ac:dyDescent="0.3">
      <c r="A11" s="33">
        <v>106</v>
      </c>
      <c r="B11" s="34" t="s">
        <v>67</v>
      </c>
      <c r="C11" s="36">
        <v>209835</v>
      </c>
      <c r="D11" s="36">
        <v>78159</v>
      </c>
      <c r="E11" s="37">
        <f t="shared" si="1"/>
        <v>2684.719610025717</v>
      </c>
      <c r="F11" s="38">
        <f t="shared" si="8"/>
        <v>0.80699314172871606</v>
      </c>
      <c r="G11" s="39">
        <f t="shared" si="2"/>
        <v>385.25925721774826</v>
      </c>
      <c r="H11" s="39">
        <f t="shared" si="3"/>
        <v>108.29592368841783</v>
      </c>
      <c r="I11" s="37">
        <f t="shared" si="4"/>
        <v>493.55518090616607</v>
      </c>
      <c r="J11" s="40">
        <f t="shared" si="10"/>
        <v>-41.3897128045191</v>
      </c>
      <c r="K11" s="37">
        <f t="shared" si="5"/>
        <v>452.16546810164698</v>
      </c>
      <c r="L11" s="37">
        <f t="shared" si="6"/>
        <v>38575779.384445034</v>
      </c>
      <c r="M11" s="37">
        <f t="shared" si="7"/>
        <v>35340800.821356624</v>
      </c>
      <c r="N11" s="41">
        <f>jan!M11</f>
        <v>26240104.236058787</v>
      </c>
      <c r="O11" s="41">
        <f t="shared" si="9"/>
        <v>9100696.5852978379</v>
      </c>
      <c r="P11" s="4"/>
      <c r="Q11" s="65"/>
      <c r="R11" s="4"/>
    </row>
    <row r="12" spans="1:18" s="34" customFormat="1" x14ac:dyDescent="0.3">
      <c r="A12" s="33">
        <v>111</v>
      </c>
      <c r="B12" s="34" t="s">
        <v>68</v>
      </c>
      <c r="C12" s="36">
        <v>12794</v>
      </c>
      <c r="D12" s="36">
        <v>4480</v>
      </c>
      <c r="E12" s="37">
        <f t="shared" si="1"/>
        <v>2855.8035714285716</v>
      </c>
      <c r="F12" s="38">
        <f t="shared" si="8"/>
        <v>0.8584188410815663</v>
      </c>
      <c r="G12" s="39">
        <f t="shared" si="2"/>
        <v>282.60888037603553</v>
      </c>
      <c r="H12" s="39">
        <f t="shared" si="3"/>
        <v>48.416537197418734</v>
      </c>
      <c r="I12" s="37">
        <f t="shared" si="4"/>
        <v>331.02541757345426</v>
      </c>
      <c r="J12" s="40">
        <f t="shared" si="10"/>
        <v>-41.3897128045191</v>
      </c>
      <c r="K12" s="37">
        <f t="shared" si="5"/>
        <v>289.63570476893517</v>
      </c>
      <c r="L12" s="37">
        <f t="shared" si="6"/>
        <v>1482993.870729075</v>
      </c>
      <c r="M12" s="37">
        <f t="shared" si="7"/>
        <v>1297567.9573648295</v>
      </c>
      <c r="N12" s="41">
        <f>jan!M12</f>
        <v>891385.42109729338</v>
      </c>
      <c r="O12" s="41">
        <f t="shared" si="9"/>
        <v>406182.53626753611</v>
      </c>
      <c r="P12" s="4"/>
      <c r="Q12" s="65"/>
      <c r="R12" s="4"/>
    </row>
    <row r="13" spans="1:18" s="34" customFormat="1" x14ac:dyDescent="0.3">
      <c r="A13" s="33">
        <v>118</v>
      </c>
      <c r="B13" s="34" t="s">
        <v>69</v>
      </c>
      <c r="C13" s="36">
        <v>3292</v>
      </c>
      <c r="D13" s="36">
        <v>1406</v>
      </c>
      <c r="E13" s="37">
        <f t="shared" si="1"/>
        <v>2341.3940256045521</v>
      </c>
      <c r="F13" s="38">
        <f t="shared" si="8"/>
        <v>0.70379376441823804</v>
      </c>
      <c r="G13" s="39">
        <f t="shared" si="2"/>
        <v>591.25460787044722</v>
      </c>
      <c r="H13" s="39">
        <f t="shared" si="3"/>
        <v>228.45987823582553</v>
      </c>
      <c r="I13" s="37">
        <f t="shared" si="4"/>
        <v>819.71448610627272</v>
      </c>
      <c r="J13" s="40">
        <f t="shared" si="10"/>
        <v>-41.3897128045191</v>
      </c>
      <c r="K13" s="37">
        <f t="shared" si="5"/>
        <v>778.32477330175357</v>
      </c>
      <c r="L13" s="37">
        <f t="shared" si="6"/>
        <v>1152518.5674654194</v>
      </c>
      <c r="M13" s="37">
        <f t="shared" si="7"/>
        <v>1094324.6312622656</v>
      </c>
      <c r="N13" s="41">
        <f>jan!M13</f>
        <v>785622.94688901701</v>
      </c>
      <c r="O13" s="41">
        <f t="shared" si="9"/>
        <v>308701.6843732486</v>
      </c>
      <c r="P13" s="4"/>
      <c r="Q13" s="65"/>
      <c r="R13" s="4"/>
    </row>
    <row r="14" spans="1:18" s="34" customFormat="1" x14ac:dyDescent="0.3">
      <c r="A14" s="33">
        <v>119</v>
      </c>
      <c r="B14" s="34" t="s">
        <v>70</v>
      </c>
      <c r="C14" s="36">
        <v>8273</v>
      </c>
      <c r="D14" s="36">
        <v>3613</v>
      </c>
      <c r="E14" s="37">
        <f t="shared" si="1"/>
        <v>2289.7868807085524</v>
      </c>
      <c r="F14" s="38">
        <f t="shared" si="8"/>
        <v>0.68828130202188631</v>
      </c>
      <c r="G14" s="39">
        <f t="shared" si="2"/>
        <v>622.21889480804703</v>
      </c>
      <c r="H14" s="39">
        <f t="shared" si="3"/>
        <v>246.52237894942542</v>
      </c>
      <c r="I14" s="37">
        <f t="shared" si="4"/>
        <v>868.74127375747241</v>
      </c>
      <c r="J14" s="40">
        <f t="shared" si="10"/>
        <v>-41.3897128045191</v>
      </c>
      <c r="K14" s="37">
        <f t="shared" si="5"/>
        <v>827.35156095295326</v>
      </c>
      <c r="L14" s="37">
        <f t="shared" si="6"/>
        <v>3138762.2220857479</v>
      </c>
      <c r="M14" s="37">
        <f t="shared" si="7"/>
        <v>2989221.18972302</v>
      </c>
      <c r="N14" s="41">
        <f>jan!M14</f>
        <v>2583003.4545590458</v>
      </c>
      <c r="O14" s="41">
        <f t="shared" si="9"/>
        <v>406217.73516397411</v>
      </c>
      <c r="P14" s="4"/>
      <c r="Q14" s="65"/>
      <c r="R14" s="4"/>
    </row>
    <row r="15" spans="1:18" s="34" customFormat="1" x14ac:dyDescent="0.3">
      <c r="A15" s="33">
        <v>121</v>
      </c>
      <c r="B15" s="34" t="s">
        <v>71</v>
      </c>
      <c r="C15" s="36">
        <v>1862</v>
      </c>
      <c r="D15" s="36">
        <v>672</v>
      </c>
      <c r="E15" s="37">
        <f t="shared" si="1"/>
        <v>2770.8333333333335</v>
      </c>
      <c r="F15" s="38">
        <f t="shared" si="8"/>
        <v>0.83287785008278703</v>
      </c>
      <c r="G15" s="39">
        <f t="shared" si="2"/>
        <v>333.59102323317836</v>
      </c>
      <c r="H15" s="39">
        <f t="shared" si="3"/>
        <v>78.156120530752048</v>
      </c>
      <c r="I15" s="37">
        <f t="shared" si="4"/>
        <v>411.74714376393041</v>
      </c>
      <c r="J15" s="40">
        <f t="shared" si="10"/>
        <v>-41.3897128045191</v>
      </c>
      <c r="K15" s="37">
        <f t="shared" si="5"/>
        <v>370.35743095941132</v>
      </c>
      <c r="L15" s="37">
        <f t="shared" si="6"/>
        <v>276694.08060936123</v>
      </c>
      <c r="M15" s="37">
        <f t="shared" si="7"/>
        <v>248880.19360472439</v>
      </c>
      <c r="N15" s="41">
        <f>jan!M15</f>
        <v>150380.31316459412</v>
      </c>
      <c r="O15" s="41">
        <f t="shared" si="9"/>
        <v>98499.880440130277</v>
      </c>
      <c r="P15" s="4"/>
      <c r="Q15" s="65"/>
      <c r="R15" s="4"/>
    </row>
    <row r="16" spans="1:18" s="34" customFormat="1" x14ac:dyDescent="0.3">
      <c r="A16" s="33">
        <v>122</v>
      </c>
      <c r="B16" s="34" t="s">
        <v>72</v>
      </c>
      <c r="C16" s="36">
        <v>13423</v>
      </c>
      <c r="D16" s="36">
        <v>5346</v>
      </c>
      <c r="E16" s="37">
        <f t="shared" si="1"/>
        <v>2510.8492330714553</v>
      </c>
      <c r="F16" s="38">
        <f t="shared" si="8"/>
        <v>0.7547298807058892</v>
      </c>
      <c r="G16" s="39">
        <f t="shared" si="2"/>
        <v>489.58148339030527</v>
      </c>
      <c r="H16" s="39">
        <f t="shared" si="3"/>
        <v>169.15055562240943</v>
      </c>
      <c r="I16" s="37">
        <f t="shared" si="4"/>
        <v>658.73203901271472</v>
      </c>
      <c r="J16" s="40">
        <f t="shared" si="10"/>
        <v>-41.3897128045191</v>
      </c>
      <c r="K16" s="37">
        <f t="shared" si="5"/>
        <v>617.34232620819557</v>
      </c>
      <c r="L16" s="37">
        <f t="shared" si="6"/>
        <v>3521581.4805619731</v>
      </c>
      <c r="M16" s="37">
        <f t="shared" si="7"/>
        <v>3300312.0759090134</v>
      </c>
      <c r="N16" s="41">
        <f>jan!M16</f>
        <v>2986476.8663361911</v>
      </c>
      <c r="O16" s="41">
        <f t="shared" si="9"/>
        <v>313835.20957282232</v>
      </c>
      <c r="P16" s="4"/>
      <c r="Q16" s="65"/>
      <c r="R16" s="4"/>
    </row>
    <row r="17" spans="1:18" s="34" customFormat="1" x14ac:dyDescent="0.3">
      <c r="A17" s="33">
        <v>123</v>
      </c>
      <c r="B17" s="34" t="s">
        <v>73</v>
      </c>
      <c r="C17" s="36">
        <v>17381</v>
      </c>
      <c r="D17" s="36">
        <v>5692</v>
      </c>
      <c r="E17" s="37">
        <f t="shared" si="1"/>
        <v>3053.5839775122981</v>
      </c>
      <c r="F17" s="38">
        <f t="shared" si="8"/>
        <v>0.91786915786021828</v>
      </c>
      <c r="G17" s="39">
        <f t="shared" si="2"/>
        <v>163.94063672579958</v>
      </c>
      <c r="H17" s="39">
        <f t="shared" si="3"/>
        <v>0</v>
      </c>
      <c r="I17" s="37">
        <f t="shared" si="4"/>
        <v>163.94063672579958</v>
      </c>
      <c r="J17" s="40">
        <f t="shared" si="10"/>
        <v>-41.3897128045191</v>
      </c>
      <c r="K17" s="37">
        <f t="shared" si="5"/>
        <v>122.55092392128049</v>
      </c>
      <c r="L17" s="37">
        <f t="shared" si="6"/>
        <v>933150.10424325115</v>
      </c>
      <c r="M17" s="37">
        <f t="shared" si="7"/>
        <v>697559.8589599285</v>
      </c>
      <c r="N17" s="41">
        <f>jan!M17</f>
        <v>2574697.2359120073</v>
      </c>
      <c r="O17" s="41">
        <f t="shared" si="9"/>
        <v>-1877137.3769520787</v>
      </c>
      <c r="P17" s="4"/>
      <c r="Q17" s="65"/>
      <c r="R17" s="4"/>
    </row>
    <row r="18" spans="1:18" s="34" customFormat="1" x14ac:dyDescent="0.3">
      <c r="A18" s="33">
        <v>124</v>
      </c>
      <c r="B18" s="34" t="s">
        <v>74</v>
      </c>
      <c r="C18" s="36">
        <v>50850</v>
      </c>
      <c r="D18" s="36">
        <v>15513</v>
      </c>
      <c r="E18" s="37">
        <f t="shared" si="1"/>
        <v>3277.8959582285825</v>
      </c>
      <c r="F18" s="38">
        <f t="shared" si="8"/>
        <v>0.98529453418988699</v>
      </c>
      <c r="G18" s="39">
        <f t="shared" si="2"/>
        <v>29.353448296029001</v>
      </c>
      <c r="H18" s="39">
        <f t="shared" si="3"/>
        <v>0</v>
      </c>
      <c r="I18" s="37">
        <f t="shared" si="4"/>
        <v>29.353448296029001</v>
      </c>
      <c r="J18" s="40">
        <f t="shared" si="10"/>
        <v>-41.3897128045191</v>
      </c>
      <c r="K18" s="37">
        <f t="shared" si="5"/>
        <v>-12.036264508490099</v>
      </c>
      <c r="L18" s="37">
        <f t="shared" si="6"/>
        <v>455360.04341629788</v>
      </c>
      <c r="M18" s="37">
        <f t="shared" si="7"/>
        <v>-186718.57132020692</v>
      </c>
      <c r="N18" s="41">
        <f>jan!M18</f>
        <v>8464706.916848734</v>
      </c>
      <c r="O18" s="41">
        <f t="shared" si="9"/>
        <v>-8651425.4881689418</v>
      </c>
      <c r="P18" s="4"/>
      <c r="Q18" s="65"/>
      <c r="R18" s="4"/>
    </row>
    <row r="19" spans="1:18" s="34" customFormat="1" x14ac:dyDescent="0.3">
      <c r="A19" s="33">
        <v>125</v>
      </c>
      <c r="B19" s="34" t="s">
        <v>75</v>
      </c>
      <c r="C19" s="36">
        <v>27750</v>
      </c>
      <c r="D19" s="36">
        <v>11353</v>
      </c>
      <c r="E19" s="37">
        <f t="shared" si="1"/>
        <v>2444.2878534308111</v>
      </c>
      <c r="F19" s="38">
        <f t="shared" si="8"/>
        <v>0.73472236235149146</v>
      </c>
      <c r="G19" s="39">
        <f t="shared" si="2"/>
        <v>529.5183111746918</v>
      </c>
      <c r="H19" s="39">
        <f t="shared" si="3"/>
        <v>192.44703849663489</v>
      </c>
      <c r="I19" s="37">
        <f t="shared" si="4"/>
        <v>721.96534967132675</v>
      </c>
      <c r="J19" s="40">
        <f t="shared" si="10"/>
        <v>-41.3897128045191</v>
      </c>
      <c r="K19" s="37">
        <f t="shared" si="5"/>
        <v>680.5756368668076</v>
      </c>
      <c r="L19" s="37">
        <f t="shared" si="6"/>
        <v>8196472.614818573</v>
      </c>
      <c r="M19" s="37">
        <f t="shared" si="7"/>
        <v>7726575.205348867</v>
      </c>
      <c r="N19" s="41">
        <f>jan!M19</f>
        <v>6355238.3115441026</v>
      </c>
      <c r="O19" s="41">
        <f t="shared" si="9"/>
        <v>1371336.8938047644</v>
      </c>
      <c r="P19" s="4"/>
      <c r="Q19" s="65"/>
      <c r="R19" s="4"/>
    </row>
    <row r="20" spans="1:18" s="34" customFormat="1" x14ac:dyDescent="0.3">
      <c r="A20" s="33">
        <v>127</v>
      </c>
      <c r="B20" s="34" t="s">
        <v>76</v>
      </c>
      <c r="C20" s="36">
        <v>10163</v>
      </c>
      <c r="D20" s="36">
        <v>3731</v>
      </c>
      <c r="E20" s="37">
        <f t="shared" si="1"/>
        <v>2723.9346019833824</v>
      </c>
      <c r="F20" s="38">
        <f t="shared" si="8"/>
        <v>0.81878067791856779</v>
      </c>
      <c r="G20" s="39">
        <f t="shared" si="2"/>
        <v>361.73026204314903</v>
      </c>
      <c r="H20" s="39">
        <f t="shared" si="3"/>
        <v>94.570676503234921</v>
      </c>
      <c r="I20" s="37">
        <f t="shared" si="4"/>
        <v>456.30093854638392</v>
      </c>
      <c r="J20" s="40">
        <f t="shared" si="10"/>
        <v>-41.3897128045191</v>
      </c>
      <c r="K20" s="37">
        <f t="shared" si="5"/>
        <v>414.91122574186483</v>
      </c>
      <c r="L20" s="37">
        <f t="shared" si="6"/>
        <v>1702458.8017165584</v>
      </c>
      <c r="M20" s="37">
        <f t="shared" si="7"/>
        <v>1548033.7832428976</v>
      </c>
      <c r="N20" s="41">
        <f>jan!M20</f>
        <v>2299734.9678825904</v>
      </c>
      <c r="O20" s="41">
        <f t="shared" si="9"/>
        <v>-751701.18463969277</v>
      </c>
      <c r="P20" s="4"/>
      <c r="Q20" s="65"/>
      <c r="R20" s="4"/>
    </row>
    <row r="21" spans="1:18" s="34" customFormat="1" x14ac:dyDescent="0.3">
      <c r="A21" s="33">
        <v>128</v>
      </c>
      <c r="B21" s="34" t="s">
        <v>77</v>
      </c>
      <c r="C21" s="36">
        <v>19325</v>
      </c>
      <c r="D21" s="36">
        <v>8020</v>
      </c>
      <c r="E21" s="37">
        <f t="shared" si="1"/>
        <v>2409.6009975062343</v>
      </c>
      <c r="F21" s="38">
        <f t="shared" si="8"/>
        <v>0.72429592722778868</v>
      </c>
      <c r="G21" s="39">
        <f t="shared" si="2"/>
        <v>550.33042472943782</v>
      </c>
      <c r="H21" s="39">
        <f t="shared" si="3"/>
        <v>204.58743807023677</v>
      </c>
      <c r="I21" s="37">
        <f t="shared" si="4"/>
        <v>754.91786279967459</v>
      </c>
      <c r="J21" s="40">
        <f t="shared" si="10"/>
        <v>-41.3897128045191</v>
      </c>
      <c r="K21" s="37">
        <f t="shared" si="5"/>
        <v>713.52814999515545</v>
      </c>
      <c r="L21" s="37">
        <f t="shared" si="6"/>
        <v>6054441.2596533904</v>
      </c>
      <c r="M21" s="37">
        <f t="shared" si="7"/>
        <v>5722495.7629611464</v>
      </c>
      <c r="N21" s="41">
        <f>jan!M21</f>
        <v>4910530.8208036385</v>
      </c>
      <c r="O21" s="41">
        <f t="shared" si="9"/>
        <v>811964.94215750787</v>
      </c>
      <c r="P21" s="4"/>
      <c r="Q21" s="65"/>
      <c r="R21" s="4"/>
    </row>
    <row r="22" spans="1:18" s="34" customFormat="1" x14ac:dyDescent="0.3">
      <c r="A22" s="33">
        <v>135</v>
      </c>
      <c r="B22" s="34" t="s">
        <v>78</v>
      </c>
      <c r="C22" s="36">
        <v>19810</v>
      </c>
      <c r="D22" s="36">
        <v>7206</v>
      </c>
      <c r="E22" s="37">
        <f t="shared" si="1"/>
        <v>2749.0979739106301</v>
      </c>
      <c r="F22" s="38">
        <f t="shared" si="8"/>
        <v>0.82634447284606238</v>
      </c>
      <c r="G22" s="39">
        <f t="shared" si="2"/>
        <v>346.63223888680039</v>
      </c>
      <c r="H22" s="39">
        <f t="shared" si="3"/>
        <v>85.763496328698238</v>
      </c>
      <c r="I22" s="37">
        <f t="shared" si="4"/>
        <v>432.39573521549863</v>
      </c>
      <c r="J22" s="40">
        <f t="shared" si="10"/>
        <v>-41.3897128045191</v>
      </c>
      <c r="K22" s="37">
        <f t="shared" si="5"/>
        <v>391.00602241097954</v>
      </c>
      <c r="L22" s="37">
        <f t="shared" si="6"/>
        <v>3115843.6679628831</v>
      </c>
      <c r="M22" s="37">
        <f t="shared" si="7"/>
        <v>2817589.3974935184</v>
      </c>
      <c r="N22" s="41">
        <f>jan!M22</f>
        <v>2036896.483131048</v>
      </c>
      <c r="O22" s="41">
        <f t="shared" si="9"/>
        <v>780692.91436247039</v>
      </c>
      <c r="P22" s="4"/>
      <c r="Q22" s="65"/>
      <c r="R22" s="4"/>
    </row>
    <row r="23" spans="1:18" s="34" customFormat="1" x14ac:dyDescent="0.3">
      <c r="A23" s="33">
        <v>136</v>
      </c>
      <c r="B23" s="34" t="s">
        <v>79</v>
      </c>
      <c r="C23" s="36">
        <v>42477</v>
      </c>
      <c r="D23" s="36">
        <v>15242</v>
      </c>
      <c r="E23" s="37">
        <f t="shared" si="1"/>
        <v>2786.838997506889</v>
      </c>
      <c r="F23" s="38">
        <f t="shared" si="8"/>
        <v>0.8376889525787935</v>
      </c>
      <c r="G23" s="39">
        <f t="shared" si="2"/>
        <v>323.98762472904508</v>
      </c>
      <c r="H23" s="39">
        <f t="shared" si="3"/>
        <v>72.554138070007639</v>
      </c>
      <c r="I23" s="37">
        <f t="shared" si="4"/>
        <v>396.54176279905272</v>
      </c>
      <c r="J23" s="40">
        <f t="shared" si="10"/>
        <v>-41.3897128045191</v>
      </c>
      <c r="K23" s="37">
        <f t="shared" si="5"/>
        <v>355.15204999453363</v>
      </c>
      <c r="L23" s="37">
        <f t="shared" si="6"/>
        <v>6044089.5485831611</v>
      </c>
      <c r="M23" s="37">
        <f t="shared" si="7"/>
        <v>5413227.5460166819</v>
      </c>
      <c r="N23" s="41">
        <f>jan!M23</f>
        <v>3744825.6447243202</v>
      </c>
      <c r="O23" s="41">
        <f t="shared" si="9"/>
        <v>1668401.9012923618</v>
      </c>
      <c r="P23" s="4"/>
      <c r="Q23" s="65"/>
      <c r="R23" s="4"/>
    </row>
    <row r="24" spans="1:18" s="34" customFormat="1" x14ac:dyDescent="0.3">
      <c r="A24" s="33">
        <v>137</v>
      </c>
      <c r="B24" s="34" t="s">
        <v>80</v>
      </c>
      <c r="C24" s="36">
        <v>13540</v>
      </c>
      <c r="D24" s="36">
        <v>5100</v>
      </c>
      <c r="E24" s="37">
        <f t="shared" si="1"/>
        <v>2654.9019607843138</v>
      </c>
      <c r="F24" s="38">
        <f t="shared" si="8"/>
        <v>0.79803032924340989</v>
      </c>
      <c r="G24" s="39">
        <f t="shared" si="2"/>
        <v>403.14984676259019</v>
      </c>
      <c r="H24" s="39">
        <f t="shared" si="3"/>
        <v>118.73210092290894</v>
      </c>
      <c r="I24" s="37">
        <f t="shared" si="4"/>
        <v>521.88194768549909</v>
      </c>
      <c r="J24" s="40">
        <f t="shared" si="10"/>
        <v>-41.3897128045191</v>
      </c>
      <c r="K24" s="37">
        <f t="shared" si="5"/>
        <v>480.49223488097999</v>
      </c>
      <c r="L24" s="37">
        <f t="shared" si="6"/>
        <v>2661597.9331960455</v>
      </c>
      <c r="M24" s="37">
        <f t="shared" si="7"/>
        <v>2450510.3978929981</v>
      </c>
      <c r="N24" s="41">
        <f>jan!M24</f>
        <v>1972308.6266955801</v>
      </c>
      <c r="O24" s="41">
        <f t="shared" si="9"/>
        <v>478201.77119741798</v>
      </c>
      <c r="P24" s="4"/>
      <c r="Q24" s="65"/>
      <c r="R24" s="4"/>
    </row>
    <row r="25" spans="1:18" s="34" customFormat="1" x14ac:dyDescent="0.3">
      <c r="A25" s="33">
        <v>138</v>
      </c>
      <c r="B25" s="34" t="s">
        <v>81</v>
      </c>
      <c r="C25" s="36">
        <v>14161</v>
      </c>
      <c r="D25" s="36">
        <v>5343</v>
      </c>
      <c r="E25" s="37">
        <f t="shared" si="1"/>
        <v>2650.3836795807597</v>
      </c>
      <c r="F25" s="38">
        <f t="shared" si="8"/>
        <v>0.79667219041578197</v>
      </c>
      <c r="G25" s="39">
        <f t="shared" si="2"/>
        <v>405.86081548472265</v>
      </c>
      <c r="H25" s="39">
        <f t="shared" si="3"/>
        <v>120.31349934415287</v>
      </c>
      <c r="I25" s="37">
        <f t="shared" si="4"/>
        <v>526.17431482887548</v>
      </c>
      <c r="J25" s="40">
        <f t="shared" si="10"/>
        <v>-41.3897128045191</v>
      </c>
      <c r="K25" s="37">
        <f t="shared" si="5"/>
        <v>484.78460202435639</v>
      </c>
      <c r="L25" s="37">
        <f t="shared" si="6"/>
        <v>2811349.3641306818</v>
      </c>
      <c r="M25" s="37">
        <f t="shared" si="7"/>
        <v>2590204.128616136</v>
      </c>
      <c r="N25" s="41">
        <f>jan!M25</f>
        <v>1973805.3024381353</v>
      </c>
      <c r="O25" s="41">
        <f t="shared" si="9"/>
        <v>616398.82617800077</v>
      </c>
      <c r="P25" s="4"/>
      <c r="Q25" s="65"/>
      <c r="R25" s="4"/>
    </row>
    <row r="26" spans="1:18" s="34" customFormat="1" x14ac:dyDescent="0.3">
      <c r="A26" s="33">
        <v>211</v>
      </c>
      <c r="B26" s="34" t="s">
        <v>82</v>
      </c>
      <c r="C26" s="36">
        <v>50530</v>
      </c>
      <c r="D26" s="36">
        <v>16310</v>
      </c>
      <c r="E26" s="37">
        <f t="shared" si="1"/>
        <v>3098.0993255671369</v>
      </c>
      <c r="F26" s="38">
        <f t="shared" si="8"/>
        <v>0.93124991481069086</v>
      </c>
      <c r="G26" s="39">
        <f t="shared" si="2"/>
        <v>137.23142789289631</v>
      </c>
      <c r="H26" s="39">
        <f t="shared" si="3"/>
        <v>0</v>
      </c>
      <c r="I26" s="37">
        <f>G26+H26</f>
        <v>137.23142789289631</v>
      </c>
      <c r="J26" s="40">
        <f>I$439</f>
        <v>-41.3897128045191</v>
      </c>
      <c r="K26" s="37">
        <f t="shared" si="5"/>
        <v>95.841715088377214</v>
      </c>
      <c r="L26" s="37">
        <f t="shared" si="6"/>
        <v>2238244.5889331386</v>
      </c>
      <c r="M26" s="37">
        <f t="shared" si="7"/>
        <v>1563178.3730914323</v>
      </c>
      <c r="N26" s="41">
        <f>jan!M26</f>
        <v>567534.18006182835</v>
      </c>
      <c r="O26" s="41">
        <f t="shared" si="9"/>
        <v>995644.19302960392</v>
      </c>
      <c r="P26" s="4"/>
      <c r="Q26" s="65"/>
      <c r="R26" s="4"/>
    </row>
    <row r="27" spans="1:18" s="34" customFormat="1" x14ac:dyDescent="0.3">
      <c r="A27" s="33">
        <v>213</v>
      </c>
      <c r="B27" s="34" t="s">
        <v>83</v>
      </c>
      <c r="C27" s="36">
        <v>102068</v>
      </c>
      <c r="D27" s="36">
        <v>29775</v>
      </c>
      <c r="E27" s="37">
        <f t="shared" si="1"/>
        <v>3427.9764903442483</v>
      </c>
      <c r="F27" s="38">
        <f t="shared" si="8"/>
        <v>1.0304068653517913</v>
      </c>
      <c r="G27" s="39">
        <f t="shared" si="2"/>
        <v>-60.694870973370506</v>
      </c>
      <c r="H27" s="39">
        <f t="shared" si="3"/>
        <v>0</v>
      </c>
      <c r="I27" s="37">
        <f t="shared" si="4"/>
        <v>-60.694870973370506</v>
      </c>
      <c r="J27" s="40">
        <f>I$439</f>
        <v>-41.3897128045191</v>
      </c>
      <c r="K27" s="37">
        <f>I27+J27</f>
        <v>-102.08458377788961</v>
      </c>
      <c r="L27" s="37">
        <f t="shared" si="6"/>
        <v>-1807189.7832321068</v>
      </c>
      <c r="M27" s="37">
        <f t="shared" si="7"/>
        <v>-3039568.4819866628</v>
      </c>
      <c r="N27" s="41">
        <f>jan!M27</f>
        <v>-5176143.3959938157</v>
      </c>
      <c r="O27" s="41">
        <f t="shared" si="9"/>
        <v>2136574.9140071529</v>
      </c>
      <c r="P27" s="4"/>
      <c r="Q27" s="65"/>
      <c r="R27" s="4"/>
    </row>
    <row r="28" spans="1:18" s="34" customFormat="1" x14ac:dyDescent="0.3">
      <c r="A28" s="33">
        <v>214</v>
      </c>
      <c r="B28" s="34" t="s">
        <v>84</v>
      </c>
      <c r="C28" s="36">
        <v>57774</v>
      </c>
      <c r="D28" s="36">
        <v>18503</v>
      </c>
      <c r="E28" s="37">
        <f t="shared" si="1"/>
        <v>3122.4125817435011</v>
      </c>
      <c r="F28" s="38">
        <f t="shared" si="8"/>
        <v>0.93855817557436561</v>
      </c>
      <c r="G28" s="39">
        <f t="shared" si="2"/>
        <v>122.64347418707784</v>
      </c>
      <c r="H28" s="39">
        <f t="shared" si="3"/>
        <v>0</v>
      </c>
      <c r="I28" s="37">
        <f t="shared" si="4"/>
        <v>122.64347418707784</v>
      </c>
      <c r="J28" s="40">
        <f t="shared" si="10"/>
        <v>-41.3897128045191</v>
      </c>
      <c r="K28" s="37">
        <f t="shared" si="5"/>
        <v>81.253761382558736</v>
      </c>
      <c r="L28" s="37">
        <f t="shared" si="6"/>
        <v>2269272.2028835015</v>
      </c>
      <c r="M28" s="37">
        <f t="shared" si="7"/>
        <v>1503438.3468614842</v>
      </c>
      <c r="N28" s="41">
        <f>jan!M28</f>
        <v>868400.53548031917</v>
      </c>
      <c r="O28" s="41">
        <f t="shared" si="9"/>
        <v>635037.81138116505</v>
      </c>
      <c r="P28" s="4"/>
      <c r="Q28" s="65"/>
      <c r="R28" s="4"/>
    </row>
    <row r="29" spans="1:18" s="34" customFormat="1" x14ac:dyDescent="0.3">
      <c r="A29" s="33">
        <v>215</v>
      </c>
      <c r="B29" s="34" t="s">
        <v>85</v>
      </c>
      <c r="C29" s="36">
        <v>57152</v>
      </c>
      <c r="D29" s="36">
        <v>15656</v>
      </c>
      <c r="E29" s="37">
        <f t="shared" si="1"/>
        <v>3650.4854368932038</v>
      </c>
      <c r="F29" s="38">
        <f t="shared" si="8"/>
        <v>1.0972902721581239</v>
      </c>
      <c r="G29" s="39">
        <f t="shared" si="2"/>
        <v>-194.20023890274379</v>
      </c>
      <c r="H29" s="39">
        <f t="shared" si="3"/>
        <v>0</v>
      </c>
      <c r="I29" s="37">
        <f t="shared" si="4"/>
        <v>-194.20023890274379</v>
      </c>
      <c r="J29" s="40">
        <f t="shared" si="10"/>
        <v>-41.3897128045191</v>
      </c>
      <c r="K29" s="37">
        <f t="shared" si="5"/>
        <v>-235.58995170726288</v>
      </c>
      <c r="L29" s="37">
        <f t="shared" si="6"/>
        <v>-3040398.940261357</v>
      </c>
      <c r="M29" s="37">
        <f t="shared" si="7"/>
        <v>-3688396.2839289079</v>
      </c>
      <c r="N29" s="41">
        <f>jan!M29</f>
        <v>-4421111.0531546324</v>
      </c>
      <c r="O29" s="41">
        <f t="shared" si="9"/>
        <v>732714.76922572451</v>
      </c>
      <c r="P29" s="4"/>
      <c r="Q29" s="65"/>
      <c r="R29" s="4"/>
    </row>
    <row r="30" spans="1:18" s="34" customFormat="1" x14ac:dyDescent="0.3">
      <c r="A30" s="33">
        <v>216</v>
      </c>
      <c r="B30" s="34" t="s">
        <v>86</v>
      </c>
      <c r="C30" s="36">
        <v>61621</v>
      </c>
      <c r="D30" s="36">
        <v>18372</v>
      </c>
      <c r="E30" s="37">
        <f t="shared" si="1"/>
        <v>3354.0714130198126</v>
      </c>
      <c r="F30" s="38">
        <f t="shared" si="8"/>
        <v>1.0081919233082983</v>
      </c>
      <c r="G30" s="39">
        <f t="shared" si="2"/>
        <v>-16.351824578709056</v>
      </c>
      <c r="H30" s="39">
        <f t="shared" si="3"/>
        <v>0</v>
      </c>
      <c r="I30" s="37">
        <f t="shared" si="4"/>
        <v>-16.351824578709056</v>
      </c>
      <c r="J30" s="40">
        <f t="shared" si="10"/>
        <v>-41.3897128045191</v>
      </c>
      <c r="K30" s="37">
        <f t="shared" si="5"/>
        <v>-57.741537383228156</v>
      </c>
      <c r="L30" s="37">
        <f t="shared" si="6"/>
        <v>-300415.7211600428</v>
      </c>
      <c r="M30" s="37">
        <f t="shared" si="7"/>
        <v>-1060827.5248046676</v>
      </c>
      <c r="N30" s="41">
        <f>jan!M30</f>
        <v>-2399138.4944147202</v>
      </c>
      <c r="O30" s="41">
        <f t="shared" si="9"/>
        <v>1338310.9696100526</v>
      </c>
      <c r="P30" s="4"/>
      <c r="Q30" s="65"/>
      <c r="R30" s="4"/>
    </row>
    <row r="31" spans="1:18" s="34" customFormat="1" x14ac:dyDescent="0.3">
      <c r="A31" s="33">
        <v>217</v>
      </c>
      <c r="B31" s="34" t="s">
        <v>87</v>
      </c>
      <c r="C31" s="36">
        <v>106189</v>
      </c>
      <c r="D31" s="36">
        <v>26580</v>
      </c>
      <c r="E31" s="37">
        <f t="shared" si="1"/>
        <v>3995.0714823175322</v>
      </c>
      <c r="F31" s="38">
        <f t="shared" si="8"/>
        <v>1.2008685282837939</v>
      </c>
      <c r="G31" s="39">
        <f t="shared" si="2"/>
        <v>-400.95186615734082</v>
      </c>
      <c r="H31" s="39">
        <f t="shared" si="3"/>
        <v>0</v>
      </c>
      <c r="I31" s="37">
        <f t="shared" si="4"/>
        <v>-400.95186615734082</v>
      </c>
      <c r="J31" s="40">
        <f t="shared" si="10"/>
        <v>-41.3897128045191</v>
      </c>
      <c r="K31" s="37">
        <f t="shared" si="5"/>
        <v>-442.34157896185991</v>
      </c>
      <c r="L31" s="37">
        <f t="shared" si="6"/>
        <v>-10657300.602462118</v>
      </c>
      <c r="M31" s="37">
        <f t="shared" si="7"/>
        <v>-11757439.168806236</v>
      </c>
      <c r="N31" s="41">
        <f>jan!M31</f>
        <v>-13819025.842670549</v>
      </c>
      <c r="O31" s="41">
        <f t="shared" si="9"/>
        <v>2061586.6738643125</v>
      </c>
      <c r="P31" s="4"/>
      <c r="Q31" s="65"/>
      <c r="R31" s="4"/>
    </row>
    <row r="32" spans="1:18" s="34" customFormat="1" x14ac:dyDescent="0.3">
      <c r="A32" s="33">
        <v>219</v>
      </c>
      <c r="B32" s="34" t="s">
        <v>88</v>
      </c>
      <c r="C32" s="36">
        <v>556337</v>
      </c>
      <c r="D32" s="36">
        <v>120685</v>
      </c>
      <c r="E32" s="37">
        <f t="shared" si="1"/>
        <v>4609.8272361933959</v>
      </c>
      <c r="F32" s="38">
        <f t="shared" si="8"/>
        <v>1.3856564202347661</v>
      </c>
      <c r="G32" s="39">
        <f t="shared" si="2"/>
        <v>-769.80531848285909</v>
      </c>
      <c r="H32" s="39">
        <f t="shared" si="3"/>
        <v>0</v>
      </c>
      <c r="I32" s="37">
        <f t="shared" si="4"/>
        <v>-769.80531848285909</v>
      </c>
      <c r="J32" s="40">
        <f t="shared" si="10"/>
        <v>-41.3897128045191</v>
      </c>
      <c r="K32" s="37">
        <f t="shared" si="5"/>
        <v>-811.19503128737824</v>
      </c>
      <c r="L32" s="37">
        <f t="shared" si="6"/>
        <v>-92903954.861103848</v>
      </c>
      <c r="M32" s="37">
        <f t="shared" si="7"/>
        <v>-97899072.35091725</v>
      </c>
      <c r="N32" s="41">
        <f>jan!M32</f>
        <v>-105845856.31387113</v>
      </c>
      <c r="O32" s="41">
        <f t="shared" si="9"/>
        <v>7946783.9629538804</v>
      </c>
      <c r="P32" s="4"/>
      <c r="Q32" s="65"/>
      <c r="R32" s="4"/>
    </row>
    <row r="33" spans="1:18" s="34" customFormat="1" x14ac:dyDescent="0.3">
      <c r="A33" s="33">
        <v>220</v>
      </c>
      <c r="B33" s="34" t="s">
        <v>89</v>
      </c>
      <c r="C33" s="36">
        <v>260505</v>
      </c>
      <c r="D33" s="36">
        <v>59571</v>
      </c>
      <c r="E33" s="37">
        <f t="shared" si="1"/>
        <v>4373.0170720652668</v>
      </c>
      <c r="F33" s="38">
        <f t="shared" si="8"/>
        <v>1.3144742462641961</v>
      </c>
      <c r="G33" s="39">
        <f t="shared" si="2"/>
        <v>-627.71922000598158</v>
      </c>
      <c r="H33" s="39">
        <f t="shared" si="3"/>
        <v>0</v>
      </c>
      <c r="I33" s="37">
        <f t="shared" si="4"/>
        <v>-627.71922000598158</v>
      </c>
      <c r="J33" s="40">
        <f t="shared" si="10"/>
        <v>-41.3897128045191</v>
      </c>
      <c r="K33" s="37">
        <f t="shared" si="5"/>
        <v>-669.10893281050073</v>
      </c>
      <c r="L33" s="37">
        <f t="shared" si="6"/>
        <v>-37393861.654976331</v>
      </c>
      <c r="M33" s="37">
        <f t="shared" si="7"/>
        <v>-39859488.236454338</v>
      </c>
      <c r="N33" s="41">
        <f>jan!M33</f>
        <v>-43335638.550554052</v>
      </c>
      <c r="O33" s="41">
        <f t="shared" si="9"/>
        <v>3476150.3140997142</v>
      </c>
      <c r="P33" s="4"/>
      <c r="Q33" s="65"/>
      <c r="R33" s="4"/>
    </row>
    <row r="34" spans="1:18" s="34" customFormat="1" x14ac:dyDescent="0.3">
      <c r="A34" s="33">
        <v>221</v>
      </c>
      <c r="B34" s="34" t="s">
        <v>90</v>
      </c>
      <c r="C34" s="36">
        <v>39310</v>
      </c>
      <c r="D34" s="36">
        <v>15726</v>
      </c>
      <c r="E34" s="37">
        <f t="shared" si="1"/>
        <v>2499.6820551952183</v>
      </c>
      <c r="F34" s="38">
        <f t="shared" si="8"/>
        <v>0.75137316668445675</v>
      </c>
      <c r="G34" s="39">
        <f t="shared" si="2"/>
        <v>496.28179011604749</v>
      </c>
      <c r="H34" s="39">
        <f t="shared" si="3"/>
        <v>173.05906787909237</v>
      </c>
      <c r="I34" s="37">
        <f t="shared" si="4"/>
        <v>669.34085799513991</v>
      </c>
      <c r="J34" s="40">
        <f t="shared" si="10"/>
        <v>-41.3897128045191</v>
      </c>
      <c r="K34" s="37">
        <f t="shared" si="5"/>
        <v>627.95114519062076</v>
      </c>
      <c r="L34" s="37">
        <f t="shared" si="6"/>
        <v>10526054.332831571</v>
      </c>
      <c r="M34" s="37">
        <f t="shared" si="7"/>
        <v>9875159.709267702</v>
      </c>
      <c r="N34" s="41">
        <f>jan!M34</f>
        <v>8088387.9536107229</v>
      </c>
      <c r="O34" s="41">
        <f t="shared" si="9"/>
        <v>1786771.755656979</v>
      </c>
      <c r="P34" s="4"/>
      <c r="Q34" s="65"/>
      <c r="R34" s="4"/>
    </row>
    <row r="35" spans="1:18" s="34" customFormat="1" x14ac:dyDescent="0.3">
      <c r="A35" s="33">
        <v>226</v>
      </c>
      <c r="B35" s="34" t="s">
        <v>91</v>
      </c>
      <c r="C35" s="36">
        <v>57752</v>
      </c>
      <c r="D35" s="36">
        <v>17089</v>
      </c>
      <c r="E35" s="37">
        <f t="shared" si="1"/>
        <v>3379.4838785183451</v>
      </c>
      <c r="F35" s="38">
        <f t="shared" si="8"/>
        <v>1.015830592648348</v>
      </c>
      <c r="G35" s="39">
        <f t="shared" si="2"/>
        <v>-31.599303877828604</v>
      </c>
      <c r="H35" s="39">
        <f t="shared" si="3"/>
        <v>0</v>
      </c>
      <c r="I35" s="37">
        <f t="shared" si="4"/>
        <v>-31.599303877828604</v>
      </c>
      <c r="J35" s="40">
        <f t="shared" si="10"/>
        <v>-41.3897128045191</v>
      </c>
      <c r="K35" s="37">
        <f t="shared" si="5"/>
        <v>-72.98901668234771</v>
      </c>
      <c r="L35" s="37">
        <f t="shared" si="6"/>
        <v>-540000.50396821299</v>
      </c>
      <c r="M35" s="37">
        <f t="shared" si="7"/>
        <v>-1247309.3060846401</v>
      </c>
      <c r="N35" s="41">
        <f>jan!M35</f>
        <v>-372181.05437911948</v>
      </c>
      <c r="O35" s="41">
        <f t="shared" si="9"/>
        <v>-875128.25170552055</v>
      </c>
      <c r="P35" s="4"/>
      <c r="Q35" s="65"/>
      <c r="R35" s="4"/>
    </row>
    <row r="36" spans="1:18" s="34" customFormat="1" x14ac:dyDescent="0.3">
      <c r="A36" s="33">
        <v>227</v>
      </c>
      <c r="B36" s="34" t="s">
        <v>92</v>
      </c>
      <c r="C36" s="36">
        <v>38415</v>
      </c>
      <c r="D36" s="36">
        <v>11199</v>
      </c>
      <c r="E36" s="37">
        <f t="shared" si="1"/>
        <v>3430.2169836592552</v>
      </c>
      <c r="F36" s="38">
        <f t="shared" si="8"/>
        <v>1.0310803296243907</v>
      </c>
      <c r="G36" s="39">
        <f t="shared" si="2"/>
        <v>-62.039166962374651</v>
      </c>
      <c r="H36" s="39">
        <f t="shared" si="3"/>
        <v>0</v>
      </c>
      <c r="I36" s="37">
        <f t="shared" si="4"/>
        <v>-62.039166962374651</v>
      </c>
      <c r="J36" s="40">
        <f t="shared" si="10"/>
        <v>-41.3897128045191</v>
      </c>
      <c r="K36" s="37">
        <f t="shared" si="5"/>
        <v>-103.42887976689374</v>
      </c>
      <c r="L36" s="37">
        <f t="shared" si="6"/>
        <v>-694776.63081163366</v>
      </c>
      <c r="M36" s="37">
        <f t="shared" si="7"/>
        <v>-1158300.024509443</v>
      </c>
      <c r="N36" s="41">
        <f>jan!M36</f>
        <v>-2014987.8183622067</v>
      </c>
      <c r="O36" s="41">
        <f t="shared" si="9"/>
        <v>856687.79385276372</v>
      </c>
      <c r="P36" s="4"/>
      <c r="Q36" s="65"/>
      <c r="R36" s="4"/>
    </row>
    <row r="37" spans="1:18" s="34" customFormat="1" x14ac:dyDescent="0.3">
      <c r="A37" s="33">
        <v>228</v>
      </c>
      <c r="B37" s="34" t="s">
        <v>93</v>
      </c>
      <c r="C37" s="36">
        <v>56491</v>
      </c>
      <c r="D37" s="36">
        <v>17185</v>
      </c>
      <c r="E37" s="37">
        <f t="shared" si="1"/>
        <v>3287.2272330520805</v>
      </c>
      <c r="F37" s="38">
        <f t="shared" si="8"/>
        <v>0.98809939871206198</v>
      </c>
      <c r="G37" s="39">
        <f t="shared" si="2"/>
        <v>23.754683401930198</v>
      </c>
      <c r="H37" s="39">
        <f t="shared" si="3"/>
        <v>0</v>
      </c>
      <c r="I37" s="37">
        <f t="shared" si="4"/>
        <v>23.754683401930198</v>
      </c>
      <c r="J37" s="40">
        <f t="shared" si="10"/>
        <v>-41.3897128045191</v>
      </c>
      <c r="K37" s="37">
        <f t="shared" si="5"/>
        <v>-17.635029402588902</v>
      </c>
      <c r="L37" s="37">
        <f t="shared" si="6"/>
        <v>408224.23426217044</v>
      </c>
      <c r="M37" s="37">
        <f t="shared" si="7"/>
        <v>-303057.98028349027</v>
      </c>
      <c r="N37" s="41">
        <f>jan!M37</f>
        <v>-1531989.0935400086</v>
      </c>
      <c r="O37" s="41">
        <f t="shared" si="9"/>
        <v>1228931.1132565183</v>
      </c>
      <c r="P37" s="4"/>
      <c r="Q37" s="65"/>
      <c r="R37" s="4"/>
    </row>
    <row r="38" spans="1:18" s="34" customFormat="1" x14ac:dyDescent="0.3">
      <c r="A38" s="33">
        <v>229</v>
      </c>
      <c r="B38" s="34" t="s">
        <v>94</v>
      </c>
      <c r="C38" s="36">
        <v>31644</v>
      </c>
      <c r="D38" s="36">
        <v>10760</v>
      </c>
      <c r="E38" s="37">
        <f t="shared" si="1"/>
        <v>2940.8921933085503</v>
      </c>
      <c r="F38" s="38">
        <f t="shared" si="8"/>
        <v>0.88399541676562188</v>
      </c>
      <c r="G38" s="39">
        <f t="shared" si="2"/>
        <v>231.55570724804829</v>
      </c>
      <c r="H38" s="39">
        <f t="shared" si="3"/>
        <v>18.63551953942617</v>
      </c>
      <c r="I38" s="37">
        <f t="shared" si="4"/>
        <v>250.19122678747448</v>
      </c>
      <c r="J38" s="40">
        <f t="shared" si="10"/>
        <v>-41.3897128045191</v>
      </c>
      <c r="K38" s="37">
        <f t="shared" si="5"/>
        <v>208.80151398295538</v>
      </c>
      <c r="L38" s="37">
        <f t="shared" si="6"/>
        <v>2692057.6002332252</v>
      </c>
      <c r="M38" s="37">
        <f t="shared" si="7"/>
        <v>2246704.2904566</v>
      </c>
      <c r="N38" s="41">
        <f>jan!M38</f>
        <v>1520498.9440505991</v>
      </c>
      <c r="O38" s="41">
        <f t="shared" si="9"/>
        <v>726205.3464060009</v>
      </c>
      <c r="P38" s="4"/>
      <c r="Q38" s="65"/>
      <c r="R38" s="4"/>
    </row>
    <row r="39" spans="1:18" s="34" customFormat="1" x14ac:dyDescent="0.3">
      <c r="A39" s="33">
        <v>230</v>
      </c>
      <c r="B39" s="34" t="s">
        <v>95</v>
      </c>
      <c r="C39" s="36">
        <v>122655</v>
      </c>
      <c r="D39" s="36">
        <v>35139</v>
      </c>
      <c r="E39" s="37">
        <f t="shared" si="1"/>
        <v>3490.566037735849</v>
      </c>
      <c r="F39" s="38">
        <f t="shared" si="8"/>
        <v>1.0492205006008155</v>
      </c>
      <c r="G39" s="39">
        <f t="shared" si="2"/>
        <v>-98.248599408330932</v>
      </c>
      <c r="H39" s="39">
        <f t="shared" si="3"/>
        <v>0</v>
      </c>
      <c r="I39" s="37">
        <f t="shared" si="4"/>
        <v>-98.248599408330932</v>
      </c>
      <c r="J39" s="40">
        <f t="shared" si="10"/>
        <v>-41.3897128045191</v>
      </c>
      <c r="K39" s="37">
        <f t="shared" si="5"/>
        <v>-139.63831221285002</v>
      </c>
      <c r="L39" s="37">
        <f t="shared" si="6"/>
        <v>-3452357.5346093406</v>
      </c>
      <c r="M39" s="37">
        <f t="shared" si="7"/>
        <v>-4906750.6528473366</v>
      </c>
      <c r="N39" s="41">
        <f>jan!M39</f>
        <v>-7520792.5841083657</v>
      </c>
      <c r="O39" s="41">
        <f t="shared" si="9"/>
        <v>2614041.9312610291</v>
      </c>
      <c r="P39" s="4"/>
      <c r="Q39" s="65"/>
      <c r="R39" s="4"/>
    </row>
    <row r="40" spans="1:18" s="34" customFormat="1" x14ac:dyDescent="0.3">
      <c r="A40" s="33">
        <v>231</v>
      </c>
      <c r="B40" s="34" t="s">
        <v>96</v>
      </c>
      <c r="C40" s="36">
        <v>176555</v>
      </c>
      <c r="D40" s="36">
        <v>51725</v>
      </c>
      <c r="E40" s="37">
        <f t="shared" si="1"/>
        <v>3413.3397776703723</v>
      </c>
      <c r="F40" s="38">
        <f t="shared" si="8"/>
        <v>1.0260072525575306</v>
      </c>
      <c r="G40" s="39">
        <f t="shared" si="2"/>
        <v>-51.912843369044914</v>
      </c>
      <c r="H40" s="39">
        <f t="shared" si="3"/>
        <v>0</v>
      </c>
      <c r="I40" s="37">
        <f t="shared" si="4"/>
        <v>-51.912843369044914</v>
      </c>
      <c r="J40" s="40">
        <f t="shared" si="10"/>
        <v>-41.3897128045191</v>
      </c>
      <c r="K40" s="37">
        <f t="shared" si="5"/>
        <v>-93.302556173564014</v>
      </c>
      <c r="L40" s="37">
        <f t="shared" si="6"/>
        <v>-2685191.8232638482</v>
      </c>
      <c r="M40" s="37">
        <f t="shared" si="7"/>
        <v>-4826074.7180775991</v>
      </c>
      <c r="N40" s="41">
        <f>jan!M40</f>
        <v>-8545681.5166340899</v>
      </c>
      <c r="O40" s="41">
        <f t="shared" si="9"/>
        <v>3719606.7985564908</v>
      </c>
      <c r="P40" s="4"/>
      <c r="Q40" s="65"/>
      <c r="R40" s="4"/>
    </row>
    <row r="41" spans="1:18" s="34" customFormat="1" x14ac:dyDescent="0.3">
      <c r="A41" s="33">
        <v>233</v>
      </c>
      <c r="B41" s="34" t="s">
        <v>97</v>
      </c>
      <c r="C41" s="36">
        <v>80609</v>
      </c>
      <c r="D41" s="36">
        <v>22706</v>
      </c>
      <c r="E41" s="37">
        <f t="shared" si="1"/>
        <v>3550.1189113009777</v>
      </c>
      <c r="F41" s="38">
        <f t="shared" si="8"/>
        <v>1.0671213496719167</v>
      </c>
      <c r="G41" s="39">
        <f t="shared" si="2"/>
        <v>-133.98032354740818</v>
      </c>
      <c r="H41" s="39">
        <f t="shared" si="3"/>
        <v>0</v>
      </c>
      <c r="I41" s="37">
        <f t="shared" si="4"/>
        <v>-133.98032354740818</v>
      </c>
      <c r="J41" s="40">
        <f t="shared" si="10"/>
        <v>-41.3897128045191</v>
      </c>
      <c r="K41" s="37">
        <f t="shared" si="5"/>
        <v>-175.37003635192727</v>
      </c>
      <c r="L41" s="37">
        <f t="shared" si="6"/>
        <v>-3042157.2264674501</v>
      </c>
      <c r="M41" s="37">
        <f t="shared" si="7"/>
        <v>-3981952.0454068608</v>
      </c>
      <c r="N41" s="41">
        <f>jan!M41</f>
        <v>-5677201.4290322578</v>
      </c>
      <c r="O41" s="41">
        <f t="shared" si="9"/>
        <v>1695249.383625397</v>
      </c>
      <c r="P41" s="4"/>
      <c r="Q41" s="65"/>
      <c r="R41" s="4"/>
    </row>
    <row r="42" spans="1:18" s="34" customFormat="1" x14ac:dyDescent="0.3">
      <c r="A42" s="33">
        <v>234</v>
      </c>
      <c r="B42" s="34" t="s">
        <v>98</v>
      </c>
      <c r="C42" s="36">
        <v>22066</v>
      </c>
      <c r="D42" s="36">
        <v>6326</v>
      </c>
      <c r="E42" s="37">
        <f t="shared" si="1"/>
        <v>3488.1441669301298</v>
      </c>
      <c r="F42" s="38">
        <f t="shared" si="8"/>
        <v>1.0484925165226757</v>
      </c>
      <c r="G42" s="39">
        <f t="shared" si="2"/>
        <v>-96.795476924899404</v>
      </c>
      <c r="H42" s="39">
        <f t="shared" si="3"/>
        <v>0</v>
      </c>
      <c r="I42" s="37">
        <f t="shared" si="4"/>
        <v>-96.795476924899404</v>
      </c>
      <c r="J42" s="40">
        <f t="shared" si="10"/>
        <v>-41.3897128045191</v>
      </c>
      <c r="K42" s="37">
        <f t="shared" si="5"/>
        <v>-138.18518972941851</v>
      </c>
      <c r="L42" s="37">
        <f t="shared" si="6"/>
        <v>-612328.18702691363</v>
      </c>
      <c r="M42" s="37">
        <f t="shared" si="7"/>
        <v>-874159.51022830151</v>
      </c>
      <c r="N42" s="41">
        <f>jan!M42</f>
        <v>-1173429.7472059396</v>
      </c>
      <c r="O42" s="41">
        <f t="shared" si="9"/>
        <v>299270.23697763809</v>
      </c>
      <c r="P42" s="4"/>
      <c r="Q42" s="65"/>
      <c r="R42" s="4"/>
    </row>
    <row r="43" spans="1:18" s="34" customFormat="1" x14ac:dyDescent="0.3">
      <c r="A43" s="33">
        <v>235</v>
      </c>
      <c r="B43" s="34" t="s">
        <v>99</v>
      </c>
      <c r="C43" s="36">
        <v>102893</v>
      </c>
      <c r="D43" s="36">
        <v>33310</v>
      </c>
      <c r="E43" s="37">
        <f t="shared" si="1"/>
        <v>3088.9522665866107</v>
      </c>
      <c r="F43" s="38">
        <f t="shared" si="8"/>
        <v>0.92850042326725102</v>
      </c>
      <c r="G43" s="39">
        <f t="shared" si="2"/>
        <v>142.71966328121206</v>
      </c>
      <c r="H43" s="39">
        <f t="shared" si="3"/>
        <v>0</v>
      </c>
      <c r="I43" s="37">
        <f t="shared" si="4"/>
        <v>142.71966328121206</v>
      </c>
      <c r="J43" s="40">
        <f t="shared" si="10"/>
        <v>-41.3897128045191</v>
      </c>
      <c r="K43" s="37">
        <f t="shared" si="5"/>
        <v>101.32995047669297</v>
      </c>
      <c r="L43" s="37">
        <f t="shared" si="6"/>
        <v>4753991.9838971738</v>
      </c>
      <c r="M43" s="37">
        <f t="shared" si="7"/>
        <v>3375300.6503786431</v>
      </c>
      <c r="N43" s="41">
        <f>jan!M43</f>
        <v>926510.57865478378</v>
      </c>
      <c r="O43" s="41">
        <f t="shared" si="9"/>
        <v>2448790.0717238593</v>
      </c>
      <c r="P43" s="4"/>
      <c r="Q43" s="65"/>
      <c r="R43" s="4"/>
    </row>
    <row r="44" spans="1:18" s="34" customFormat="1" x14ac:dyDescent="0.3">
      <c r="A44" s="33">
        <v>236</v>
      </c>
      <c r="B44" s="34" t="s">
        <v>100</v>
      </c>
      <c r="C44" s="36">
        <v>54880</v>
      </c>
      <c r="D44" s="36">
        <v>20410</v>
      </c>
      <c r="E44" s="37">
        <f t="shared" si="1"/>
        <v>2688.878000979912</v>
      </c>
      <c r="F44" s="38">
        <f t="shared" si="8"/>
        <v>0.80824310204789807</v>
      </c>
      <c r="G44" s="39">
        <f t="shared" si="2"/>
        <v>382.76422264523126</v>
      </c>
      <c r="H44" s="39">
        <f t="shared" si="3"/>
        <v>106.84048685444957</v>
      </c>
      <c r="I44" s="37">
        <f t="shared" si="4"/>
        <v>489.60470949968084</v>
      </c>
      <c r="J44" s="40">
        <f t="shared" si="10"/>
        <v>-41.3897128045191</v>
      </c>
      <c r="K44" s="37">
        <f t="shared" si="5"/>
        <v>448.21499669516174</v>
      </c>
      <c r="L44" s="37">
        <f t="shared" si="6"/>
        <v>9992832.1208884865</v>
      </c>
      <c r="M44" s="37">
        <f t="shared" si="7"/>
        <v>9148068.0825482514</v>
      </c>
      <c r="N44" s="41">
        <f>jan!M44</f>
        <v>7868239.7197758434</v>
      </c>
      <c r="O44" s="41">
        <f t="shared" si="9"/>
        <v>1279828.3627724079</v>
      </c>
      <c r="P44" s="4"/>
      <c r="Q44" s="65"/>
      <c r="R44" s="4"/>
    </row>
    <row r="45" spans="1:18" s="34" customFormat="1" x14ac:dyDescent="0.3">
      <c r="A45" s="33">
        <v>237</v>
      </c>
      <c r="B45" s="34" t="s">
        <v>101</v>
      </c>
      <c r="C45" s="36">
        <v>62392</v>
      </c>
      <c r="D45" s="36">
        <v>23238</v>
      </c>
      <c r="E45" s="37">
        <f t="shared" si="1"/>
        <v>2684.9126430846027</v>
      </c>
      <c r="F45" s="38">
        <f t="shared" si="8"/>
        <v>0.80705116505229368</v>
      </c>
      <c r="G45" s="39">
        <f t="shared" si="2"/>
        <v>385.14343738241683</v>
      </c>
      <c r="H45" s="39">
        <f t="shared" si="3"/>
        <v>108.22836211780783</v>
      </c>
      <c r="I45" s="37">
        <f t="shared" si="4"/>
        <v>493.37179950022465</v>
      </c>
      <c r="J45" s="40">
        <f t="shared" si="10"/>
        <v>-41.3897128045191</v>
      </c>
      <c r="K45" s="37">
        <f t="shared" si="5"/>
        <v>451.98208669570556</v>
      </c>
      <c r="L45" s="37">
        <f t="shared" si="6"/>
        <v>11464973.876786221</v>
      </c>
      <c r="M45" s="37">
        <f t="shared" si="7"/>
        <v>10503159.730634807</v>
      </c>
      <c r="N45" s="41">
        <f>jan!M45</f>
        <v>8212883.954343508</v>
      </c>
      <c r="O45" s="41">
        <f t="shared" si="9"/>
        <v>2290275.7762912987</v>
      </c>
      <c r="P45" s="4"/>
      <c r="Q45" s="65"/>
      <c r="R45" s="4"/>
    </row>
    <row r="46" spans="1:18" s="34" customFormat="1" x14ac:dyDescent="0.3">
      <c r="A46" s="33">
        <v>238</v>
      </c>
      <c r="B46" s="34" t="s">
        <v>102</v>
      </c>
      <c r="C46" s="36">
        <v>33290</v>
      </c>
      <c r="D46" s="36">
        <v>11882</v>
      </c>
      <c r="E46" s="37">
        <f t="shared" si="1"/>
        <v>2801.7168826796837</v>
      </c>
      <c r="F46" s="38">
        <f t="shared" si="8"/>
        <v>0.84216105881031078</v>
      </c>
      <c r="G46" s="39">
        <f t="shared" si="2"/>
        <v>315.06089362536824</v>
      </c>
      <c r="H46" s="39">
        <f t="shared" si="3"/>
        <v>67.346878259529461</v>
      </c>
      <c r="I46" s="37">
        <f t="shared" si="4"/>
        <v>382.40777188489767</v>
      </c>
      <c r="J46" s="40">
        <f t="shared" si="10"/>
        <v>-41.3897128045191</v>
      </c>
      <c r="K46" s="37">
        <f t="shared" si="5"/>
        <v>341.01805908037858</v>
      </c>
      <c r="L46" s="37">
        <f t="shared" si="6"/>
        <v>4543769.1455363538</v>
      </c>
      <c r="M46" s="37">
        <f t="shared" si="7"/>
        <v>4051976.5779930581</v>
      </c>
      <c r="N46" s="41">
        <f>jan!M46</f>
        <v>2867524.078901351</v>
      </c>
      <c r="O46" s="41">
        <f t="shared" si="9"/>
        <v>1184452.4990917072</v>
      </c>
      <c r="P46" s="4"/>
      <c r="Q46" s="65"/>
      <c r="R46" s="4"/>
    </row>
    <row r="47" spans="1:18" s="34" customFormat="1" x14ac:dyDescent="0.3">
      <c r="A47" s="33">
        <v>239</v>
      </c>
      <c r="B47" s="34" t="s">
        <v>103</v>
      </c>
      <c r="C47" s="36">
        <v>6468</v>
      </c>
      <c r="D47" s="36">
        <v>2752</v>
      </c>
      <c r="E47" s="37">
        <f t="shared" si="1"/>
        <v>2350.2906976744184</v>
      </c>
      <c r="F47" s="38">
        <f t="shared" si="8"/>
        <v>0.70646799278748018</v>
      </c>
      <c r="G47" s="39">
        <f t="shared" si="2"/>
        <v>585.91660462852735</v>
      </c>
      <c r="H47" s="39">
        <f t="shared" si="3"/>
        <v>225.3460430113723</v>
      </c>
      <c r="I47" s="37">
        <f t="shared" si="4"/>
        <v>811.26264763989968</v>
      </c>
      <c r="J47" s="40">
        <f t="shared" si="10"/>
        <v>-41.3897128045191</v>
      </c>
      <c r="K47" s="37">
        <f t="shared" si="5"/>
        <v>769.87293483538053</v>
      </c>
      <c r="L47" s="37">
        <f t="shared" si="6"/>
        <v>2232594.8063050038</v>
      </c>
      <c r="M47" s="37">
        <f t="shared" si="7"/>
        <v>2118690.3166669672</v>
      </c>
      <c r="N47" s="41">
        <f>jan!M47</f>
        <v>1805514.6158169098</v>
      </c>
      <c r="O47" s="41">
        <f t="shared" si="9"/>
        <v>313175.70085005742</v>
      </c>
      <c r="P47" s="4"/>
      <c r="Q47" s="65"/>
      <c r="R47" s="4"/>
    </row>
    <row r="48" spans="1:18" s="34" customFormat="1" x14ac:dyDescent="0.3">
      <c r="A48" s="33">
        <v>301</v>
      </c>
      <c r="B48" s="34" t="s">
        <v>104</v>
      </c>
      <c r="C48" s="36">
        <v>2597688</v>
      </c>
      <c r="D48" s="36">
        <v>647676</v>
      </c>
      <c r="E48" s="37">
        <f t="shared" si="1"/>
        <v>4010.7831693624589</v>
      </c>
      <c r="F48" s="38">
        <f t="shared" si="8"/>
        <v>1.2055912649311871</v>
      </c>
      <c r="G48" s="39">
        <f t="shared" si="2"/>
        <v>-410.37887838429685</v>
      </c>
      <c r="H48" s="39">
        <f t="shared" si="3"/>
        <v>0</v>
      </c>
      <c r="I48" s="37">
        <f t="shared" si="4"/>
        <v>-410.37887838429685</v>
      </c>
      <c r="J48" s="40">
        <f t="shared" si="10"/>
        <v>-41.3897128045191</v>
      </c>
      <c r="K48" s="37">
        <f t="shared" si="5"/>
        <v>-451.76859118881595</v>
      </c>
      <c r="L48" s="37">
        <f t="shared" si="6"/>
        <v>-265792550.43642786</v>
      </c>
      <c r="M48" s="37">
        <f t="shared" si="7"/>
        <v>-292599674.06680757</v>
      </c>
      <c r="N48" s="41">
        <f>jan!M48</f>
        <v>-343978437.2038182</v>
      </c>
      <c r="O48" s="41">
        <f t="shared" si="9"/>
        <v>51378763.137010634</v>
      </c>
      <c r="P48" s="4"/>
      <c r="Q48" s="65"/>
      <c r="R48" s="4"/>
    </row>
    <row r="49" spans="1:18" s="34" customFormat="1" x14ac:dyDescent="0.3">
      <c r="A49" s="33">
        <v>402</v>
      </c>
      <c r="B49" s="34" t="s">
        <v>105</v>
      </c>
      <c r="C49" s="36">
        <v>44672</v>
      </c>
      <c r="D49" s="36">
        <v>17881</v>
      </c>
      <c r="E49" s="37">
        <f t="shared" si="1"/>
        <v>2498.2942788434652</v>
      </c>
      <c r="F49" s="38">
        <f t="shared" si="8"/>
        <v>0.75095601846758686</v>
      </c>
      <c r="G49" s="39">
        <f t="shared" si="2"/>
        <v>497.1144559270993</v>
      </c>
      <c r="H49" s="39">
        <f t="shared" si="3"/>
        <v>173.54478960220592</v>
      </c>
      <c r="I49" s="37">
        <f t="shared" si="4"/>
        <v>670.65924552930528</v>
      </c>
      <c r="J49" s="40">
        <f t="shared" si="10"/>
        <v>-41.3897128045191</v>
      </c>
      <c r="K49" s="37">
        <f t="shared" si="5"/>
        <v>629.26953272478613</v>
      </c>
      <c r="L49" s="37">
        <f t="shared" si="6"/>
        <v>11992057.969309507</v>
      </c>
      <c r="M49" s="37">
        <f t="shared" si="7"/>
        <v>11251968.5146519</v>
      </c>
      <c r="N49" s="41">
        <f>jan!M49</f>
        <v>9318161.3537144437</v>
      </c>
      <c r="O49" s="41">
        <f t="shared" si="9"/>
        <v>1933807.1609374564</v>
      </c>
      <c r="P49" s="4"/>
      <c r="Q49" s="65"/>
      <c r="R49" s="4"/>
    </row>
    <row r="50" spans="1:18" s="34" customFormat="1" x14ac:dyDescent="0.3">
      <c r="A50" s="33">
        <v>403</v>
      </c>
      <c r="B50" s="34" t="s">
        <v>106</v>
      </c>
      <c r="C50" s="36">
        <v>86752</v>
      </c>
      <c r="D50" s="36">
        <v>29847</v>
      </c>
      <c r="E50" s="37">
        <f t="shared" si="1"/>
        <v>2906.5567728749957</v>
      </c>
      <c r="F50" s="38">
        <f t="shared" si="8"/>
        <v>0.8736746187557376</v>
      </c>
      <c r="G50" s="39">
        <f t="shared" si="2"/>
        <v>252.15695950818107</v>
      </c>
      <c r="H50" s="39">
        <f t="shared" si="3"/>
        <v>30.652916691170297</v>
      </c>
      <c r="I50" s="37">
        <f t="shared" si="4"/>
        <v>282.80987619935138</v>
      </c>
      <c r="J50" s="40">
        <f t="shared" si="10"/>
        <v>-41.3897128045191</v>
      </c>
      <c r="K50" s="37">
        <f t="shared" si="5"/>
        <v>241.42016339483229</v>
      </c>
      <c r="L50" s="37">
        <f t="shared" si="6"/>
        <v>8441026.3749220408</v>
      </c>
      <c r="M50" s="37">
        <f t="shared" si="7"/>
        <v>7205667.6168455593</v>
      </c>
      <c r="N50" s="41">
        <f>jan!M50</f>
        <v>4050650.5746355229</v>
      </c>
      <c r="O50" s="41">
        <f t="shared" si="9"/>
        <v>3155017.0422100364</v>
      </c>
      <c r="P50" s="4"/>
      <c r="Q50" s="65"/>
      <c r="R50" s="4"/>
    </row>
    <row r="51" spans="1:18" s="34" customFormat="1" x14ac:dyDescent="0.3">
      <c r="A51" s="33">
        <v>412</v>
      </c>
      <c r="B51" s="34" t="s">
        <v>107</v>
      </c>
      <c r="C51" s="36">
        <v>83360</v>
      </c>
      <c r="D51" s="36">
        <v>33603</v>
      </c>
      <c r="E51" s="37">
        <f t="shared" si="1"/>
        <v>2480.7308871231735</v>
      </c>
      <c r="F51" s="38">
        <f t="shared" si="8"/>
        <v>0.74567668255077779</v>
      </c>
      <c r="G51" s="39">
        <f t="shared" si="2"/>
        <v>507.65249095927436</v>
      </c>
      <c r="H51" s="39">
        <f t="shared" si="3"/>
        <v>179.69197670430805</v>
      </c>
      <c r="I51" s="37">
        <f t="shared" si="4"/>
        <v>687.34446766358246</v>
      </c>
      <c r="J51" s="40">
        <f t="shared" si="10"/>
        <v>-41.3897128045191</v>
      </c>
      <c r="K51" s="37">
        <f t="shared" si="5"/>
        <v>645.95475485906331</v>
      </c>
      <c r="L51" s="37">
        <f t="shared" si="6"/>
        <v>23096836.146899361</v>
      </c>
      <c r="M51" s="37">
        <f t="shared" si="7"/>
        <v>21706017.627529103</v>
      </c>
      <c r="N51" s="41">
        <f>jan!M51</f>
        <v>17909137.222127773</v>
      </c>
      <c r="O51" s="41">
        <f t="shared" si="9"/>
        <v>3796880.4054013304</v>
      </c>
      <c r="P51" s="4"/>
      <c r="Q51" s="65"/>
      <c r="R51" s="4"/>
    </row>
    <row r="52" spans="1:18" s="34" customFormat="1" x14ac:dyDescent="0.3">
      <c r="A52" s="33">
        <v>415</v>
      </c>
      <c r="B52" s="34" t="s">
        <v>108</v>
      </c>
      <c r="C52" s="36">
        <v>17857</v>
      </c>
      <c r="D52" s="36">
        <v>7552</v>
      </c>
      <c r="E52" s="37">
        <f t="shared" si="1"/>
        <v>2364.539194915254</v>
      </c>
      <c r="F52" s="38">
        <f t="shared" si="8"/>
        <v>0.71075091287729353</v>
      </c>
      <c r="G52" s="39">
        <f t="shared" si="2"/>
        <v>577.36750628402604</v>
      </c>
      <c r="H52" s="39">
        <f t="shared" si="3"/>
        <v>220.35906897707986</v>
      </c>
      <c r="I52" s="37">
        <f t="shared" si="4"/>
        <v>797.72657526110584</v>
      </c>
      <c r="J52" s="40">
        <f t="shared" si="10"/>
        <v>-41.3897128045191</v>
      </c>
      <c r="K52" s="37">
        <f t="shared" si="5"/>
        <v>756.33686245658669</v>
      </c>
      <c r="L52" s="37">
        <f t="shared" si="6"/>
        <v>6024431.0963718714</v>
      </c>
      <c r="M52" s="37">
        <f t="shared" si="7"/>
        <v>5711855.985272143</v>
      </c>
      <c r="N52" s="41">
        <f>jan!M52</f>
        <v>4668916.8527068663</v>
      </c>
      <c r="O52" s="41">
        <f t="shared" si="9"/>
        <v>1042939.1325652767</v>
      </c>
      <c r="P52" s="4"/>
      <c r="Q52" s="65"/>
      <c r="R52" s="4"/>
    </row>
    <row r="53" spans="1:18" s="34" customFormat="1" x14ac:dyDescent="0.3">
      <c r="A53" s="33">
        <v>417</v>
      </c>
      <c r="B53" s="34" t="s">
        <v>109</v>
      </c>
      <c r="C53" s="36">
        <v>49916</v>
      </c>
      <c r="D53" s="36">
        <v>20013</v>
      </c>
      <c r="E53" s="37">
        <f t="shared" si="1"/>
        <v>2494.1787837905363</v>
      </c>
      <c r="F53" s="38">
        <f t="shared" si="8"/>
        <v>0.74971895211990214</v>
      </c>
      <c r="G53" s="39">
        <f t="shared" si="2"/>
        <v>499.58375295885668</v>
      </c>
      <c r="H53" s="39">
        <f t="shared" si="3"/>
        <v>174.98521287073106</v>
      </c>
      <c r="I53" s="37">
        <f t="shared" si="4"/>
        <v>674.5689658295878</v>
      </c>
      <c r="J53" s="40">
        <f t="shared" si="10"/>
        <v>-41.3897128045191</v>
      </c>
      <c r="K53" s="37">
        <f t="shared" si="5"/>
        <v>633.17925302506865</v>
      </c>
      <c r="L53" s="37">
        <f t="shared" si="6"/>
        <v>13500148.71314754</v>
      </c>
      <c r="M53" s="37">
        <f t="shared" si="7"/>
        <v>12671816.390790699</v>
      </c>
      <c r="N53" s="41">
        <f>jan!M53</f>
        <v>10247002.763933066</v>
      </c>
      <c r="O53" s="41">
        <f t="shared" si="9"/>
        <v>2424813.6268576328</v>
      </c>
      <c r="P53" s="4"/>
      <c r="Q53" s="65"/>
      <c r="R53" s="4"/>
    </row>
    <row r="54" spans="1:18" s="34" customFormat="1" x14ac:dyDescent="0.3">
      <c r="A54" s="33">
        <v>418</v>
      </c>
      <c r="B54" s="34" t="s">
        <v>110</v>
      </c>
      <c r="C54" s="36">
        <v>11391</v>
      </c>
      <c r="D54" s="36">
        <v>5128</v>
      </c>
      <c r="E54" s="37">
        <f t="shared" si="1"/>
        <v>2221.3338533541341</v>
      </c>
      <c r="F54" s="38">
        <f t="shared" si="8"/>
        <v>0.667705178020224</v>
      </c>
      <c r="G54" s="39">
        <f t="shared" si="2"/>
        <v>663.29071122069797</v>
      </c>
      <c r="H54" s="39">
        <f t="shared" si="3"/>
        <v>270.48093852347182</v>
      </c>
      <c r="I54" s="37">
        <f t="shared" si="4"/>
        <v>933.77164974416974</v>
      </c>
      <c r="J54" s="40">
        <f t="shared" si="10"/>
        <v>-41.3897128045191</v>
      </c>
      <c r="K54" s="37">
        <f t="shared" si="5"/>
        <v>892.38193693965059</v>
      </c>
      <c r="L54" s="37">
        <f t="shared" si="6"/>
        <v>4788381.0198881021</v>
      </c>
      <c r="M54" s="37">
        <f t="shared" si="7"/>
        <v>4576134.5726265283</v>
      </c>
      <c r="N54" s="41">
        <f>jan!M54</f>
        <v>3872993.2230774392</v>
      </c>
      <c r="O54" s="41">
        <f t="shared" si="9"/>
        <v>703141.34954908909</v>
      </c>
      <c r="P54" s="4"/>
      <c r="Q54" s="65"/>
      <c r="R54" s="4"/>
    </row>
    <row r="55" spans="1:18" s="34" customFormat="1" x14ac:dyDescent="0.3">
      <c r="A55" s="33">
        <v>419</v>
      </c>
      <c r="B55" s="34" t="s">
        <v>111</v>
      </c>
      <c r="C55" s="36">
        <v>19495</v>
      </c>
      <c r="D55" s="36">
        <v>7800</v>
      </c>
      <c r="E55" s="37">
        <f t="shared" si="1"/>
        <v>2499.3589743589741</v>
      </c>
      <c r="F55" s="38">
        <f t="shared" si="8"/>
        <v>0.75127605262528308</v>
      </c>
      <c r="G55" s="39">
        <f t="shared" si="2"/>
        <v>496.47563861779395</v>
      </c>
      <c r="H55" s="39">
        <f t="shared" si="3"/>
        <v>173.17214617177783</v>
      </c>
      <c r="I55" s="37">
        <f t="shared" si="4"/>
        <v>669.6477847895718</v>
      </c>
      <c r="J55" s="40">
        <f t="shared" si="10"/>
        <v>-41.3897128045191</v>
      </c>
      <c r="K55" s="37">
        <f t="shared" si="5"/>
        <v>628.25807198505265</v>
      </c>
      <c r="L55" s="37">
        <f t="shared" si="6"/>
        <v>5223252.7213586597</v>
      </c>
      <c r="M55" s="37">
        <f t="shared" si="7"/>
        <v>4900412.9614834106</v>
      </c>
      <c r="N55" s="41">
        <f>jan!M55</f>
        <v>4154516.1349461838</v>
      </c>
      <c r="O55" s="41">
        <f t="shared" si="9"/>
        <v>745896.82653722679</v>
      </c>
      <c r="P55" s="4"/>
      <c r="Q55" s="65"/>
      <c r="R55" s="4"/>
    </row>
    <row r="56" spans="1:18" s="34" customFormat="1" x14ac:dyDescent="0.3">
      <c r="A56" s="33">
        <v>420</v>
      </c>
      <c r="B56" s="34" t="s">
        <v>112</v>
      </c>
      <c r="C56" s="36">
        <v>12955</v>
      </c>
      <c r="D56" s="36">
        <v>6219</v>
      </c>
      <c r="E56" s="37">
        <f t="shared" si="1"/>
        <v>2083.1323363884867</v>
      </c>
      <c r="F56" s="38">
        <f t="shared" si="8"/>
        <v>0.62616353026255966</v>
      </c>
      <c r="G56" s="39">
        <f t="shared" si="2"/>
        <v>746.21162140008641</v>
      </c>
      <c r="H56" s="39">
        <f t="shared" si="3"/>
        <v>318.8514694614484</v>
      </c>
      <c r="I56" s="37">
        <f t="shared" si="4"/>
        <v>1065.0630908615349</v>
      </c>
      <c r="J56" s="40">
        <f t="shared" si="10"/>
        <v>-41.3897128045191</v>
      </c>
      <c r="K56" s="37">
        <f t="shared" si="5"/>
        <v>1023.6733780570157</v>
      </c>
      <c r="L56" s="37">
        <f t="shared" si="6"/>
        <v>6623627.3620678857</v>
      </c>
      <c r="M56" s="37">
        <f t="shared" si="7"/>
        <v>6366224.7381365811</v>
      </c>
      <c r="N56" s="41">
        <f>jan!M56</f>
        <v>5631551.9606705513</v>
      </c>
      <c r="O56" s="41">
        <f t="shared" si="9"/>
        <v>734672.77746602986</v>
      </c>
      <c r="P56" s="4"/>
      <c r="Q56" s="65"/>
      <c r="R56" s="4"/>
    </row>
    <row r="57" spans="1:18" s="34" customFormat="1" x14ac:dyDescent="0.3">
      <c r="A57" s="33">
        <v>423</v>
      </c>
      <c r="B57" s="34" t="s">
        <v>113</v>
      </c>
      <c r="C57" s="36">
        <v>10881</v>
      </c>
      <c r="D57" s="36">
        <v>4853</v>
      </c>
      <c r="E57" s="37">
        <f t="shared" si="1"/>
        <v>2242.1182773542141</v>
      </c>
      <c r="F57" s="38">
        <f t="shared" si="8"/>
        <v>0.67395271596057726</v>
      </c>
      <c r="G57" s="39">
        <f t="shared" si="2"/>
        <v>650.82005682064994</v>
      </c>
      <c r="H57" s="39">
        <f t="shared" si="3"/>
        <v>263.20639012344384</v>
      </c>
      <c r="I57" s="37">
        <f t="shared" si="4"/>
        <v>914.02644694409378</v>
      </c>
      <c r="J57" s="40">
        <f t="shared" si="10"/>
        <v>-41.3897128045191</v>
      </c>
      <c r="K57" s="37">
        <f t="shared" si="5"/>
        <v>872.63673413957463</v>
      </c>
      <c r="L57" s="37">
        <f t="shared" si="6"/>
        <v>4435770.3470196873</v>
      </c>
      <c r="M57" s="37">
        <f t="shared" si="7"/>
        <v>4234906.0707793552</v>
      </c>
      <c r="N57" s="41">
        <f>jan!M57</f>
        <v>3905049.8657556181</v>
      </c>
      <c r="O57" s="41">
        <f t="shared" si="9"/>
        <v>329856.20502373716</v>
      </c>
      <c r="P57" s="4"/>
      <c r="Q57" s="65"/>
      <c r="R57" s="4"/>
    </row>
    <row r="58" spans="1:18" s="34" customFormat="1" x14ac:dyDescent="0.3">
      <c r="A58" s="33">
        <v>425</v>
      </c>
      <c r="B58" s="34" t="s">
        <v>114</v>
      </c>
      <c r="C58" s="36">
        <v>16608</v>
      </c>
      <c r="D58" s="36">
        <v>7561</v>
      </c>
      <c r="E58" s="37">
        <f t="shared" si="1"/>
        <v>2196.534849887581</v>
      </c>
      <c r="F58" s="38">
        <f t="shared" si="8"/>
        <v>0.66025090769550154</v>
      </c>
      <c r="G58" s="39">
        <f t="shared" si="2"/>
        <v>678.17011330062985</v>
      </c>
      <c r="H58" s="39">
        <f t="shared" si="3"/>
        <v>279.16058973676542</v>
      </c>
      <c r="I58" s="37">
        <f t="shared" si="4"/>
        <v>957.33070303739532</v>
      </c>
      <c r="J58" s="40">
        <f t="shared" si="10"/>
        <v>-41.3897128045191</v>
      </c>
      <c r="K58" s="37">
        <f t="shared" si="5"/>
        <v>915.94099023287617</v>
      </c>
      <c r="L58" s="37">
        <f t="shared" si="6"/>
        <v>7238377.445665746</v>
      </c>
      <c r="M58" s="37">
        <f t="shared" si="7"/>
        <v>6925429.827150777</v>
      </c>
      <c r="N58" s="41">
        <f>jan!M58</f>
        <v>6183131.5444010366</v>
      </c>
      <c r="O58" s="41">
        <f t="shared" si="9"/>
        <v>742298.28274974041</v>
      </c>
      <c r="P58" s="4"/>
      <c r="Q58" s="65"/>
      <c r="R58" s="4"/>
    </row>
    <row r="59" spans="1:18" s="34" customFormat="1" x14ac:dyDescent="0.3">
      <c r="A59" s="33">
        <v>426</v>
      </c>
      <c r="B59" s="34" t="s">
        <v>80</v>
      </c>
      <c r="C59" s="36">
        <v>8891</v>
      </c>
      <c r="D59" s="36">
        <v>3790</v>
      </c>
      <c r="E59" s="37">
        <f t="shared" si="1"/>
        <v>2345.9102902374671</v>
      </c>
      <c r="F59" s="38">
        <f t="shared" si="8"/>
        <v>0.7051512970899495</v>
      </c>
      <c r="G59" s="39">
        <f t="shared" si="2"/>
        <v>588.54484909069822</v>
      </c>
      <c r="H59" s="39">
        <f t="shared" si="3"/>
        <v>226.8791856143053</v>
      </c>
      <c r="I59" s="37">
        <f t="shared" si="4"/>
        <v>815.42403470500358</v>
      </c>
      <c r="J59" s="40">
        <f t="shared" si="10"/>
        <v>-41.3897128045191</v>
      </c>
      <c r="K59" s="37">
        <f t="shared" si="5"/>
        <v>774.03432190048443</v>
      </c>
      <c r="L59" s="37">
        <f t="shared" si="6"/>
        <v>3090457.0915319636</v>
      </c>
      <c r="M59" s="37">
        <f t="shared" si="7"/>
        <v>2933590.080002836</v>
      </c>
      <c r="N59" s="41">
        <f>jan!M59</f>
        <v>3013575.7245443631</v>
      </c>
      <c r="O59" s="41">
        <f t="shared" si="9"/>
        <v>-79985.644541527145</v>
      </c>
      <c r="P59" s="4"/>
      <c r="Q59" s="65"/>
      <c r="R59" s="4"/>
    </row>
    <row r="60" spans="1:18" s="34" customFormat="1" x14ac:dyDescent="0.3">
      <c r="A60" s="33">
        <v>427</v>
      </c>
      <c r="B60" s="34" t="s">
        <v>115</v>
      </c>
      <c r="C60" s="36">
        <v>55985</v>
      </c>
      <c r="D60" s="36">
        <v>20794</v>
      </c>
      <c r="E60" s="37">
        <f t="shared" si="1"/>
        <v>2692.3631816870252</v>
      </c>
      <c r="F60" s="38">
        <f t="shared" si="8"/>
        <v>0.80929070378545853</v>
      </c>
      <c r="G60" s="39">
        <f t="shared" si="2"/>
        <v>380.67311422096333</v>
      </c>
      <c r="H60" s="39">
        <f t="shared" si="3"/>
        <v>105.62067360695995</v>
      </c>
      <c r="I60" s="37">
        <f t="shared" si="4"/>
        <v>486.29378782792327</v>
      </c>
      <c r="J60" s="40">
        <f t="shared" si="10"/>
        <v>-41.3897128045191</v>
      </c>
      <c r="K60" s="37">
        <f t="shared" si="5"/>
        <v>444.90407502340418</v>
      </c>
      <c r="L60" s="37">
        <f t="shared" si="6"/>
        <v>10111993.024093837</v>
      </c>
      <c r="M60" s="37">
        <f t="shared" si="7"/>
        <v>9251335.3360366672</v>
      </c>
      <c r="N60" s="41">
        <f>jan!M60</f>
        <v>7792399.898727037</v>
      </c>
      <c r="O60" s="41">
        <f t="shared" si="9"/>
        <v>1458935.4373096302</v>
      </c>
      <c r="P60" s="4"/>
      <c r="Q60" s="65"/>
      <c r="R60" s="4"/>
    </row>
    <row r="61" spans="1:18" s="34" customFormat="1" x14ac:dyDescent="0.3">
      <c r="A61" s="33">
        <v>428</v>
      </c>
      <c r="B61" s="34" t="s">
        <v>116</v>
      </c>
      <c r="C61" s="36">
        <v>15275</v>
      </c>
      <c r="D61" s="36">
        <v>6569</v>
      </c>
      <c r="E61" s="37">
        <f t="shared" si="1"/>
        <v>2325.3158776069417</v>
      </c>
      <c r="F61" s="38">
        <f t="shared" si="8"/>
        <v>0.69896087419114772</v>
      </c>
      <c r="G61" s="39">
        <f t="shared" si="2"/>
        <v>600.90149666901345</v>
      </c>
      <c r="H61" s="39">
        <f t="shared" si="3"/>
        <v>234.08723003498915</v>
      </c>
      <c r="I61" s="37">
        <f t="shared" si="4"/>
        <v>834.9887267040026</v>
      </c>
      <c r="J61" s="40">
        <f t="shared" si="10"/>
        <v>-41.3897128045191</v>
      </c>
      <c r="K61" s="37">
        <f t="shared" si="5"/>
        <v>793.59901389948345</v>
      </c>
      <c r="L61" s="37">
        <f t="shared" si="6"/>
        <v>5485040.945718593</v>
      </c>
      <c r="M61" s="37">
        <f t="shared" si="7"/>
        <v>5213151.9223057069</v>
      </c>
      <c r="N61" s="41">
        <f>jan!M61</f>
        <v>5067734.415443778</v>
      </c>
      <c r="O61" s="41">
        <f t="shared" si="9"/>
        <v>145417.50686192885</v>
      </c>
      <c r="P61" s="4"/>
      <c r="Q61" s="65"/>
      <c r="R61" s="4"/>
    </row>
    <row r="62" spans="1:18" s="34" customFormat="1" x14ac:dyDescent="0.3">
      <c r="A62" s="33">
        <v>429</v>
      </c>
      <c r="B62" s="34" t="s">
        <v>117</v>
      </c>
      <c r="C62" s="36">
        <v>13688</v>
      </c>
      <c r="D62" s="36">
        <v>4456</v>
      </c>
      <c r="E62" s="37">
        <f t="shared" si="1"/>
        <v>3071.8132854578098</v>
      </c>
      <c r="F62" s="38">
        <f t="shared" si="8"/>
        <v>0.92334865986689063</v>
      </c>
      <c r="G62" s="39">
        <f t="shared" si="2"/>
        <v>153.00305195849259</v>
      </c>
      <c r="H62" s="39">
        <f t="shared" si="3"/>
        <v>0</v>
      </c>
      <c r="I62" s="37">
        <f t="shared" si="4"/>
        <v>153.00305195849259</v>
      </c>
      <c r="J62" s="40">
        <f t="shared" si="10"/>
        <v>-41.3897128045191</v>
      </c>
      <c r="K62" s="37">
        <f t="shared" si="5"/>
        <v>111.6133391539735</v>
      </c>
      <c r="L62" s="37">
        <f t="shared" si="6"/>
        <v>681781.59952704294</v>
      </c>
      <c r="M62" s="37">
        <f t="shared" si="7"/>
        <v>497349.03927010589</v>
      </c>
      <c r="N62" s="41">
        <f>jan!M62</f>
        <v>2140862.9099128447</v>
      </c>
      <c r="O62" s="41">
        <f t="shared" si="9"/>
        <v>-1643513.8706427389</v>
      </c>
      <c r="P62" s="4"/>
      <c r="Q62" s="65"/>
      <c r="R62" s="4"/>
    </row>
    <row r="63" spans="1:18" s="34" customFormat="1" x14ac:dyDescent="0.3">
      <c r="A63" s="33">
        <v>430</v>
      </c>
      <c r="B63" s="34" t="s">
        <v>118</v>
      </c>
      <c r="C63" s="36">
        <v>6366</v>
      </c>
      <c r="D63" s="36">
        <v>2619</v>
      </c>
      <c r="E63" s="37">
        <f t="shared" si="1"/>
        <v>2430.6987399770906</v>
      </c>
      <c r="F63" s="38">
        <f t="shared" si="8"/>
        <v>0.73063764478233684</v>
      </c>
      <c r="G63" s="39">
        <f t="shared" si="2"/>
        <v>537.67177924692407</v>
      </c>
      <c r="H63" s="39">
        <f t="shared" si="3"/>
        <v>197.20322820543709</v>
      </c>
      <c r="I63" s="37">
        <f t="shared" si="4"/>
        <v>734.87500745236116</v>
      </c>
      <c r="J63" s="40">
        <f t="shared" si="10"/>
        <v>-41.3897128045191</v>
      </c>
      <c r="K63" s="37">
        <f t="shared" si="5"/>
        <v>693.48529464784201</v>
      </c>
      <c r="L63" s="37">
        <f t="shared" si="6"/>
        <v>1924637.6445177339</v>
      </c>
      <c r="M63" s="37">
        <f t="shared" si="7"/>
        <v>1816237.9866826981</v>
      </c>
      <c r="N63" s="41">
        <f>jan!M63</f>
        <v>1856175.2830030839</v>
      </c>
      <c r="O63" s="41">
        <f t="shared" si="9"/>
        <v>-39937.296320385765</v>
      </c>
      <c r="P63" s="4"/>
      <c r="Q63" s="65"/>
      <c r="R63" s="4"/>
    </row>
    <row r="64" spans="1:18" s="34" customFormat="1" x14ac:dyDescent="0.3">
      <c r="A64" s="33">
        <v>432</v>
      </c>
      <c r="B64" s="34" t="s">
        <v>119</v>
      </c>
      <c r="C64" s="36">
        <v>6379</v>
      </c>
      <c r="D64" s="36">
        <v>1885</v>
      </c>
      <c r="E64" s="37">
        <f t="shared" si="1"/>
        <v>3384.0848806366048</v>
      </c>
      <c r="F64" s="38">
        <f t="shared" si="8"/>
        <v>1.0172135963484921</v>
      </c>
      <c r="G64" s="39">
        <f t="shared" si="2"/>
        <v>-34.359905148784399</v>
      </c>
      <c r="H64" s="39">
        <f t="shared" si="3"/>
        <v>0</v>
      </c>
      <c r="I64" s="37">
        <f t="shared" si="4"/>
        <v>-34.359905148784399</v>
      </c>
      <c r="J64" s="40">
        <f t="shared" si="10"/>
        <v>-41.3897128045191</v>
      </c>
      <c r="K64" s="37">
        <f t="shared" si="5"/>
        <v>-75.749617953303499</v>
      </c>
      <c r="L64" s="37">
        <f t="shared" si="6"/>
        <v>-64768.421205458595</v>
      </c>
      <c r="M64" s="37">
        <f t="shared" si="7"/>
        <v>-142788.02984197708</v>
      </c>
      <c r="N64" s="41">
        <f>jan!M64</f>
        <v>1661732.6492786605</v>
      </c>
      <c r="O64" s="41">
        <f t="shared" si="9"/>
        <v>-1804520.6791206377</v>
      </c>
      <c r="P64" s="4"/>
      <c r="Q64" s="65"/>
      <c r="R64" s="4"/>
    </row>
    <row r="65" spans="1:18" s="34" customFormat="1" x14ac:dyDescent="0.3">
      <c r="A65" s="33">
        <v>434</v>
      </c>
      <c r="B65" s="34" t="s">
        <v>120</v>
      </c>
      <c r="C65" s="36">
        <v>2715</v>
      </c>
      <c r="D65" s="36">
        <v>1359</v>
      </c>
      <c r="E65" s="37">
        <f t="shared" si="1"/>
        <v>1997.7924944812362</v>
      </c>
      <c r="F65" s="38">
        <f t="shared" si="8"/>
        <v>0.6005114409798713</v>
      </c>
      <c r="G65" s="39">
        <f t="shared" si="2"/>
        <v>797.41552654443672</v>
      </c>
      <c r="H65" s="39">
        <f t="shared" si="3"/>
        <v>348.72041412898608</v>
      </c>
      <c r="I65" s="37">
        <f t="shared" si="4"/>
        <v>1146.1359406734227</v>
      </c>
      <c r="J65" s="40">
        <f t="shared" si="10"/>
        <v>-41.3897128045191</v>
      </c>
      <c r="K65" s="37">
        <f t="shared" si="5"/>
        <v>1104.7462278689036</v>
      </c>
      <c r="L65" s="37">
        <f t="shared" si="6"/>
        <v>1557598.7433751815</v>
      </c>
      <c r="M65" s="37">
        <f t="shared" si="7"/>
        <v>1501350.12367384</v>
      </c>
      <c r="N65" s="41">
        <f>jan!M65</f>
        <v>1356068.4458194694</v>
      </c>
      <c r="O65" s="41">
        <f t="shared" si="9"/>
        <v>145281.67785437056</v>
      </c>
      <c r="P65" s="4"/>
      <c r="Q65" s="65"/>
      <c r="R65" s="4"/>
    </row>
    <row r="66" spans="1:18" s="34" customFormat="1" x14ac:dyDescent="0.3">
      <c r="A66" s="33">
        <v>436</v>
      </c>
      <c r="B66" s="34" t="s">
        <v>121</v>
      </c>
      <c r="C66" s="36">
        <v>3277</v>
      </c>
      <c r="D66" s="36">
        <v>1656</v>
      </c>
      <c r="E66" s="37">
        <f t="shared" si="1"/>
        <v>1978.8647342995168</v>
      </c>
      <c r="F66" s="38">
        <f t="shared" si="8"/>
        <v>0.59482199296530303</v>
      </c>
      <c r="G66" s="39">
        <f t="shared" si="2"/>
        <v>808.77218265346835</v>
      </c>
      <c r="H66" s="39">
        <f t="shared" si="3"/>
        <v>355.34513019258787</v>
      </c>
      <c r="I66" s="37">
        <f t="shared" si="4"/>
        <v>1164.1173128460562</v>
      </c>
      <c r="J66" s="40">
        <f t="shared" si="10"/>
        <v>-41.3897128045191</v>
      </c>
      <c r="K66" s="37">
        <f t="shared" si="5"/>
        <v>1122.727600041537</v>
      </c>
      <c r="L66" s="37">
        <f t="shared" si="6"/>
        <v>1927778.270073069</v>
      </c>
      <c r="M66" s="37">
        <f t="shared" si="7"/>
        <v>1859236.9056687853</v>
      </c>
      <c r="N66" s="41">
        <f>jan!M66</f>
        <v>1649653.2717270355</v>
      </c>
      <c r="O66" s="41">
        <f t="shared" si="9"/>
        <v>209583.63394174981</v>
      </c>
      <c r="P66" s="4"/>
      <c r="Q66" s="65"/>
      <c r="R66" s="4"/>
    </row>
    <row r="67" spans="1:18" s="34" customFormat="1" x14ac:dyDescent="0.3">
      <c r="A67" s="33">
        <v>437</v>
      </c>
      <c r="B67" s="34" t="s">
        <v>122</v>
      </c>
      <c r="C67" s="36">
        <v>15387</v>
      </c>
      <c r="D67" s="36">
        <v>5562</v>
      </c>
      <c r="E67" s="37">
        <f t="shared" si="1"/>
        <v>2766.4509169363537</v>
      </c>
      <c r="F67" s="38">
        <f t="shared" si="8"/>
        <v>0.83156055051699418</v>
      </c>
      <c r="G67" s="39">
        <f t="shared" si="2"/>
        <v>336.22047307136626</v>
      </c>
      <c r="H67" s="39">
        <f t="shared" si="3"/>
        <v>79.689966269694992</v>
      </c>
      <c r="I67" s="37">
        <f t="shared" si="4"/>
        <v>415.91043934106125</v>
      </c>
      <c r="J67" s="40">
        <f t="shared" si="10"/>
        <v>-41.3897128045191</v>
      </c>
      <c r="K67" s="37">
        <f t="shared" si="5"/>
        <v>374.52072653654216</v>
      </c>
      <c r="L67" s="37">
        <f t="shared" si="6"/>
        <v>2313293.8636149825</v>
      </c>
      <c r="M67" s="37">
        <f t="shared" si="7"/>
        <v>2083084.2809962474</v>
      </c>
      <c r="N67" s="41">
        <f>jan!M67</f>
        <v>3345429.46699624</v>
      </c>
      <c r="O67" s="41">
        <f t="shared" si="9"/>
        <v>-1262345.1859999925</v>
      </c>
      <c r="P67" s="4"/>
      <c r="Q67" s="65"/>
      <c r="R67" s="4"/>
    </row>
    <row r="68" spans="1:18" s="34" customFormat="1" x14ac:dyDescent="0.3">
      <c r="A68" s="33">
        <v>438</v>
      </c>
      <c r="B68" s="34" t="s">
        <v>123</v>
      </c>
      <c r="C68" s="36">
        <v>6986</v>
      </c>
      <c r="D68" s="36">
        <v>2418</v>
      </c>
      <c r="E68" s="37">
        <f t="shared" si="1"/>
        <v>2889.1645988420182</v>
      </c>
      <c r="F68" s="38">
        <f t="shared" si="8"/>
        <v>0.86844674873461813</v>
      </c>
      <c r="G68" s="39">
        <f t="shared" si="2"/>
        <v>262.59226392796751</v>
      </c>
      <c r="H68" s="39">
        <f t="shared" si="3"/>
        <v>36.7401776027124</v>
      </c>
      <c r="I68" s="37">
        <f t="shared" si="4"/>
        <v>299.33244153067989</v>
      </c>
      <c r="J68" s="40">
        <f t="shared" si="10"/>
        <v>-41.3897128045191</v>
      </c>
      <c r="K68" s="37">
        <f t="shared" si="5"/>
        <v>257.94272872616079</v>
      </c>
      <c r="L68" s="37">
        <f t="shared" si="6"/>
        <v>723785.843621184</v>
      </c>
      <c r="M68" s="37">
        <f t="shared" si="7"/>
        <v>623705.51805985684</v>
      </c>
      <c r="N68" s="41">
        <f>jan!M68</f>
        <v>1607280.5018333159</v>
      </c>
      <c r="O68" s="41">
        <f t="shared" si="9"/>
        <v>-983574.9837734591</v>
      </c>
      <c r="P68" s="4"/>
      <c r="Q68" s="65"/>
      <c r="R68" s="4"/>
    </row>
    <row r="69" spans="1:18" s="34" customFormat="1" x14ac:dyDescent="0.3">
      <c r="A69" s="33">
        <v>439</v>
      </c>
      <c r="B69" s="34" t="s">
        <v>124</v>
      </c>
      <c r="C69" s="36">
        <v>4131</v>
      </c>
      <c r="D69" s="36">
        <v>1597</v>
      </c>
      <c r="E69" s="37">
        <f t="shared" si="1"/>
        <v>2586.7251095804636</v>
      </c>
      <c r="F69" s="38">
        <f t="shared" si="8"/>
        <v>0.77753722033896111</v>
      </c>
      <c r="G69" s="39">
        <f t="shared" si="2"/>
        <v>444.05595748490032</v>
      </c>
      <c r="H69" s="39">
        <f t="shared" si="3"/>
        <v>142.5939988442565</v>
      </c>
      <c r="I69" s="37">
        <f t="shared" si="4"/>
        <v>586.64995632915679</v>
      </c>
      <c r="J69" s="40">
        <f t="shared" si="10"/>
        <v>-41.3897128045191</v>
      </c>
      <c r="K69" s="37">
        <f t="shared" si="5"/>
        <v>545.26024352463764</v>
      </c>
      <c r="L69" s="37">
        <f t="shared" si="6"/>
        <v>936879.98025766341</v>
      </c>
      <c r="M69" s="37">
        <f t="shared" si="7"/>
        <v>870780.60890884628</v>
      </c>
      <c r="N69" s="41">
        <f>jan!M69</f>
        <v>1298712.5150652633</v>
      </c>
      <c r="O69" s="41">
        <f t="shared" si="9"/>
        <v>-427931.90615641698</v>
      </c>
      <c r="P69" s="4"/>
      <c r="Q69" s="65"/>
      <c r="R69" s="4"/>
    </row>
    <row r="70" spans="1:18" s="34" customFormat="1" x14ac:dyDescent="0.3">
      <c r="A70" s="33">
        <v>441</v>
      </c>
      <c r="B70" s="34" t="s">
        <v>125</v>
      </c>
      <c r="C70" s="36">
        <v>4874</v>
      </c>
      <c r="D70" s="36">
        <v>1991</v>
      </c>
      <c r="E70" s="37">
        <f t="shared" si="1"/>
        <v>2448.0160723254644</v>
      </c>
      <c r="F70" s="38">
        <f t="shared" si="8"/>
        <v>0.73584301832897725</v>
      </c>
      <c r="G70" s="39">
        <f t="shared" si="2"/>
        <v>527.28137983789986</v>
      </c>
      <c r="H70" s="39">
        <f t="shared" si="3"/>
        <v>191.14216188350622</v>
      </c>
      <c r="I70" s="37">
        <f t="shared" si="4"/>
        <v>718.42354172140608</v>
      </c>
      <c r="J70" s="40">
        <f t="shared" si="10"/>
        <v>-41.3897128045191</v>
      </c>
      <c r="K70" s="37">
        <f t="shared" si="5"/>
        <v>677.03382891688693</v>
      </c>
      <c r="L70" s="37">
        <f t="shared" si="6"/>
        <v>1430381.2715673195</v>
      </c>
      <c r="M70" s="37">
        <f t="shared" si="7"/>
        <v>1347974.3533735219</v>
      </c>
      <c r="N70" s="41">
        <f>jan!M70</f>
        <v>1221827.9070099809</v>
      </c>
      <c r="O70" s="41">
        <f t="shared" si="9"/>
        <v>126146.44636354106</v>
      </c>
      <c r="P70" s="4"/>
      <c r="Q70" s="65"/>
      <c r="R70" s="4"/>
    </row>
    <row r="71" spans="1:18" s="34" customFormat="1" x14ac:dyDescent="0.3">
      <c r="A71" s="33">
        <v>501</v>
      </c>
      <c r="B71" s="34" t="s">
        <v>126</v>
      </c>
      <c r="C71" s="36">
        <v>83251</v>
      </c>
      <c r="D71" s="36">
        <v>27300</v>
      </c>
      <c r="E71" s="37">
        <f t="shared" si="1"/>
        <v>3049.4871794871797</v>
      </c>
      <c r="F71" s="38">
        <f t="shared" si="8"/>
        <v>0.91663771160528262</v>
      </c>
      <c r="G71" s="39">
        <f t="shared" si="2"/>
        <v>166.39871554087065</v>
      </c>
      <c r="H71" s="39">
        <f t="shared" si="3"/>
        <v>0</v>
      </c>
      <c r="I71" s="37">
        <f t="shared" si="4"/>
        <v>166.39871554087065</v>
      </c>
      <c r="J71" s="40">
        <f t="shared" si="10"/>
        <v>-41.3897128045191</v>
      </c>
      <c r="K71" s="37">
        <f t="shared" si="5"/>
        <v>125.00900273635156</v>
      </c>
      <c r="L71" s="37">
        <f t="shared" si="6"/>
        <v>4542684.9342657691</v>
      </c>
      <c r="M71" s="37">
        <f t="shared" si="7"/>
        <v>3412745.7747023976</v>
      </c>
      <c r="N71" s="41">
        <f>jan!M71</f>
        <v>2211113.8636227972</v>
      </c>
      <c r="O71" s="41">
        <f t="shared" si="9"/>
        <v>1201631.9110796005</v>
      </c>
      <c r="P71" s="4"/>
      <c r="Q71" s="65"/>
      <c r="R71" s="4"/>
    </row>
    <row r="72" spans="1:18" s="34" customFormat="1" x14ac:dyDescent="0.3">
      <c r="A72" s="33">
        <v>502</v>
      </c>
      <c r="B72" s="34" t="s">
        <v>127</v>
      </c>
      <c r="C72" s="36">
        <v>79661</v>
      </c>
      <c r="D72" s="36">
        <v>30063</v>
      </c>
      <c r="E72" s="37">
        <f t="shared" ref="E72:E135" si="11">(C72*1000)/D72</f>
        <v>2649.8020822938497</v>
      </c>
      <c r="F72" s="38">
        <f t="shared" si="8"/>
        <v>0.79649736954434658</v>
      </c>
      <c r="G72" s="39">
        <f t="shared" ref="G72:G135" si="12">(E$437-E72)*0.6</f>
        <v>406.20977385686865</v>
      </c>
      <c r="H72" s="39">
        <f t="shared" ref="H72:H135" si="13">IF(E72&gt;=E$437*0.9,0,IF(E72&lt;0.9*E$437,(E$437*0.9-E72)*0.35))</f>
        <v>120.51705839457138</v>
      </c>
      <c r="I72" s="37">
        <f t="shared" ref="I72:I135" si="14">G72+H72</f>
        <v>526.72683225143999</v>
      </c>
      <c r="J72" s="40">
        <f t="shared" si="10"/>
        <v>-41.3897128045191</v>
      </c>
      <c r="K72" s="37">
        <f t="shared" ref="K72:K135" si="15">I72+J72</f>
        <v>485.33711944692089</v>
      </c>
      <c r="L72" s="37">
        <f t="shared" ref="L72:L135" si="16">(I72*D72)</f>
        <v>15834988.75797504</v>
      </c>
      <c r="M72" s="37">
        <f t="shared" ref="M72:M135" si="17">(K72*D72)</f>
        <v>14590689.821932783</v>
      </c>
      <c r="N72" s="41">
        <f>jan!M72</f>
        <v>11166341.822421419</v>
      </c>
      <c r="O72" s="41">
        <f t="shared" si="9"/>
        <v>3424347.9995113648</v>
      </c>
      <c r="P72" s="4"/>
      <c r="Q72" s="65"/>
      <c r="R72" s="4"/>
    </row>
    <row r="73" spans="1:18" s="34" customFormat="1" x14ac:dyDescent="0.3">
      <c r="A73" s="33">
        <v>511</v>
      </c>
      <c r="B73" s="34" t="s">
        <v>128</v>
      </c>
      <c r="C73" s="36">
        <v>6506</v>
      </c>
      <c r="D73" s="36">
        <v>2745</v>
      </c>
      <c r="E73" s="37">
        <f t="shared" si="11"/>
        <v>2370.1275045537341</v>
      </c>
      <c r="F73" s="38">
        <f t="shared" ref="F73:F136" si="18">IF(ISNUMBER(C73),E73/E$437,"")</f>
        <v>0.71243068887150496</v>
      </c>
      <c r="G73" s="39">
        <f t="shared" si="12"/>
        <v>574.01452050093803</v>
      </c>
      <c r="H73" s="39">
        <f t="shared" si="13"/>
        <v>218.40316060361184</v>
      </c>
      <c r="I73" s="37">
        <f t="shared" si="14"/>
        <v>792.41768110454984</v>
      </c>
      <c r="J73" s="40">
        <f t="shared" si="10"/>
        <v>-41.3897128045191</v>
      </c>
      <c r="K73" s="37">
        <f t="shared" si="15"/>
        <v>751.02796830003069</v>
      </c>
      <c r="L73" s="37">
        <f t="shared" si="16"/>
        <v>2175186.5346319894</v>
      </c>
      <c r="M73" s="37">
        <f t="shared" si="17"/>
        <v>2061571.7729835843</v>
      </c>
      <c r="N73" s="41">
        <f>jan!M73</f>
        <v>1757130.9667214446</v>
      </c>
      <c r="O73" s="41">
        <f t="shared" ref="O73:O136" si="19">M73-N73</f>
        <v>304440.8062621397</v>
      </c>
      <c r="P73" s="4"/>
      <c r="Q73" s="65"/>
      <c r="R73" s="4"/>
    </row>
    <row r="74" spans="1:18" s="34" customFormat="1" x14ac:dyDescent="0.3">
      <c r="A74" s="33">
        <v>512</v>
      </c>
      <c r="B74" s="34" t="s">
        <v>129</v>
      </c>
      <c r="C74" s="36">
        <v>5845</v>
      </c>
      <c r="D74" s="36">
        <v>2059</v>
      </c>
      <c r="E74" s="37">
        <f t="shared" si="11"/>
        <v>2838.7566779990289</v>
      </c>
      <c r="F74" s="38">
        <f t="shared" si="18"/>
        <v>0.85329475809202482</v>
      </c>
      <c r="G74" s="39">
        <f t="shared" si="12"/>
        <v>292.83701643376116</v>
      </c>
      <c r="H74" s="39">
        <f t="shared" si="13"/>
        <v>54.382949897758678</v>
      </c>
      <c r="I74" s="37">
        <f t="shared" si="14"/>
        <v>347.21996633151986</v>
      </c>
      <c r="J74" s="40">
        <f t="shared" ref="J74:J137" si="20">I$439</f>
        <v>-41.3897128045191</v>
      </c>
      <c r="K74" s="37">
        <f t="shared" si="15"/>
        <v>305.83025352700076</v>
      </c>
      <c r="L74" s="37">
        <f t="shared" si="16"/>
        <v>714925.91067659936</v>
      </c>
      <c r="M74" s="37">
        <f t="shared" si="17"/>
        <v>629704.49201209459</v>
      </c>
      <c r="N74" s="41">
        <f>jan!M74</f>
        <v>1261083.355365922</v>
      </c>
      <c r="O74" s="41">
        <f t="shared" si="19"/>
        <v>-631378.86335382739</v>
      </c>
      <c r="P74" s="4"/>
      <c r="Q74" s="65"/>
      <c r="R74" s="4"/>
    </row>
    <row r="75" spans="1:18" s="34" customFormat="1" x14ac:dyDescent="0.3">
      <c r="A75" s="33">
        <v>513</v>
      </c>
      <c r="B75" s="34" t="s">
        <v>130</v>
      </c>
      <c r="C75" s="36">
        <v>11319</v>
      </c>
      <c r="D75" s="36">
        <v>2245</v>
      </c>
      <c r="E75" s="37">
        <f t="shared" si="11"/>
        <v>5041.8708240534525</v>
      </c>
      <c r="F75" s="38">
        <f t="shared" si="18"/>
        <v>1.5155233199396458</v>
      </c>
      <c r="G75" s="39">
        <f t="shared" si="12"/>
        <v>-1029.0314711988929</v>
      </c>
      <c r="H75" s="39">
        <f t="shared" si="13"/>
        <v>0</v>
      </c>
      <c r="I75" s="37">
        <f t="shared" si="14"/>
        <v>-1029.0314711988929</v>
      </c>
      <c r="J75" s="40">
        <f t="shared" si="20"/>
        <v>-41.3897128045191</v>
      </c>
      <c r="K75" s="37">
        <f t="shared" si="15"/>
        <v>-1070.421184003412</v>
      </c>
      <c r="L75" s="37">
        <f t="shared" si="16"/>
        <v>-2310175.6528415144</v>
      </c>
      <c r="M75" s="37">
        <f t="shared" si="17"/>
        <v>-2403095.55808766</v>
      </c>
      <c r="N75" s="41">
        <f>jan!M75</f>
        <v>1450270.3170454071</v>
      </c>
      <c r="O75" s="41">
        <f t="shared" si="19"/>
        <v>-3853365.8751330674</v>
      </c>
      <c r="P75" s="4"/>
      <c r="Q75" s="65"/>
      <c r="R75" s="4"/>
    </row>
    <row r="76" spans="1:18" s="34" customFormat="1" x14ac:dyDescent="0.3">
      <c r="A76" s="33">
        <v>514</v>
      </c>
      <c r="B76" s="34" t="s">
        <v>131</v>
      </c>
      <c r="C76" s="36">
        <v>6735</v>
      </c>
      <c r="D76" s="36">
        <v>2356</v>
      </c>
      <c r="E76" s="37">
        <f t="shared" si="11"/>
        <v>2858.6587436332766</v>
      </c>
      <c r="F76" s="38">
        <f t="shared" si="18"/>
        <v>0.85927707014170618</v>
      </c>
      <c r="G76" s="39">
        <f t="shared" si="12"/>
        <v>280.8957770532125</v>
      </c>
      <c r="H76" s="39">
        <f t="shared" si="13"/>
        <v>47.417226925771978</v>
      </c>
      <c r="I76" s="37">
        <f t="shared" si="14"/>
        <v>328.31300397898445</v>
      </c>
      <c r="J76" s="40">
        <f t="shared" si="20"/>
        <v>-41.3897128045191</v>
      </c>
      <c r="K76" s="37">
        <f t="shared" si="15"/>
        <v>286.92329117446536</v>
      </c>
      <c r="L76" s="37">
        <f t="shared" si="16"/>
        <v>773505.4373744874</v>
      </c>
      <c r="M76" s="37">
        <f t="shared" si="17"/>
        <v>675991.27400704043</v>
      </c>
      <c r="N76" s="41">
        <f>jan!M76</f>
        <v>1358018.1812734874</v>
      </c>
      <c r="O76" s="41">
        <f t="shared" si="19"/>
        <v>-682026.90726644697</v>
      </c>
      <c r="P76" s="4"/>
      <c r="Q76" s="65"/>
      <c r="R76" s="4"/>
    </row>
    <row r="77" spans="1:18" s="34" customFormat="1" x14ac:dyDescent="0.3">
      <c r="A77" s="33">
        <v>515</v>
      </c>
      <c r="B77" s="34" t="s">
        <v>132</v>
      </c>
      <c r="C77" s="36">
        <v>9964</v>
      </c>
      <c r="D77" s="36">
        <v>3675</v>
      </c>
      <c r="E77" s="37">
        <f t="shared" si="11"/>
        <v>2711.2925170068029</v>
      </c>
      <c r="F77" s="38">
        <f t="shared" si="18"/>
        <v>0.81498062526682968</v>
      </c>
      <c r="G77" s="39">
        <f t="shared" si="12"/>
        <v>369.31551302909673</v>
      </c>
      <c r="H77" s="39">
        <f t="shared" si="13"/>
        <v>98.995406245037771</v>
      </c>
      <c r="I77" s="37">
        <f t="shared" si="14"/>
        <v>468.31091927413451</v>
      </c>
      <c r="J77" s="40">
        <f t="shared" si="20"/>
        <v>-41.3897128045191</v>
      </c>
      <c r="K77" s="37">
        <f t="shared" si="15"/>
        <v>426.92120646961541</v>
      </c>
      <c r="L77" s="37">
        <f t="shared" si="16"/>
        <v>1721042.6283324442</v>
      </c>
      <c r="M77" s="37">
        <f t="shared" si="17"/>
        <v>1568935.4337758366</v>
      </c>
      <c r="N77" s="41">
        <f>jan!M77</f>
        <v>2756265.7751188744</v>
      </c>
      <c r="O77" s="41">
        <f t="shared" si="19"/>
        <v>-1187330.3413430378</v>
      </c>
      <c r="P77" s="4"/>
      <c r="Q77" s="65"/>
      <c r="R77" s="4"/>
    </row>
    <row r="78" spans="1:18" s="34" customFormat="1" x14ac:dyDescent="0.3">
      <c r="A78" s="33">
        <v>516</v>
      </c>
      <c r="B78" s="34" t="s">
        <v>133</v>
      </c>
      <c r="C78" s="36">
        <v>23596</v>
      </c>
      <c r="D78" s="36">
        <v>5754</v>
      </c>
      <c r="E78" s="37">
        <f t="shared" si="11"/>
        <v>4100.7994438651376</v>
      </c>
      <c r="F78" s="38">
        <f t="shared" si="18"/>
        <v>1.2326490313721807</v>
      </c>
      <c r="G78" s="39">
        <f t="shared" si="12"/>
        <v>-464.38864308590405</v>
      </c>
      <c r="H78" s="39">
        <f t="shared" si="13"/>
        <v>0</v>
      </c>
      <c r="I78" s="37">
        <f t="shared" si="14"/>
        <v>-464.38864308590405</v>
      </c>
      <c r="J78" s="40">
        <f t="shared" si="20"/>
        <v>-41.3897128045191</v>
      </c>
      <c r="K78" s="37">
        <f t="shared" si="15"/>
        <v>-505.77835589042314</v>
      </c>
      <c r="L78" s="37">
        <f t="shared" si="16"/>
        <v>-2672092.2523162919</v>
      </c>
      <c r="M78" s="37">
        <f t="shared" si="17"/>
        <v>-2910248.6597934947</v>
      </c>
      <c r="N78" s="41">
        <f>jan!M78</f>
        <v>3058609.5564718377</v>
      </c>
      <c r="O78" s="41">
        <f t="shared" si="19"/>
        <v>-5968858.216265332</v>
      </c>
      <c r="P78" s="4"/>
      <c r="Q78" s="65"/>
      <c r="R78" s="4"/>
    </row>
    <row r="79" spans="1:18" s="34" customFormat="1" x14ac:dyDescent="0.3">
      <c r="A79" s="33">
        <v>517</v>
      </c>
      <c r="B79" s="34" t="s">
        <v>134</v>
      </c>
      <c r="C79" s="36">
        <v>12988</v>
      </c>
      <c r="D79" s="36">
        <v>5965</v>
      </c>
      <c r="E79" s="37">
        <f t="shared" si="11"/>
        <v>2177.3679798826488</v>
      </c>
      <c r="F79" s="38">
        <f t="shared" si="18"/>
        <v>0.65448958625819964</v>
      </c>
      <c r="G79" s="39">
        <f t="shared" si="12"/>
        <v>689.67023530358915</v>
      </c>
      <c r="H79" s="39">
        <f t="shared" si="13"/>
        <v>285.86899423849167</v>
      </c>
      <c r="I79" s="37">
        <f t="shared" si="14"/>
        <v>975.53922954208088</v>
      </c>
      <c r="J79" s="40">
        <f t="shared" si="20"/>
        <v>-41.3897128045191</v>
      </c>
      <c r="K79" s="37">
        <f t="shared" si="15"/>
        <v>934.14951673756173</v>
      </c>
      <c r="L79" s="37">
        <f t="shared" si="16"/>
        <v>5819091.5042185122</v>
      </c>
      <c r="M79" s="37">
        <f t="shared" si="17"/>
        <v>5572201.8673395561</v>
      </c>
      <c r="N79" s="41">
        <f>jan!M79</f>
        <v>4930959.5506351246</v>
      </c>
      <c r="O79" s="41">
        <f t="shared" si="19"/>
        <v>641242.31670443155</v>
      </c>
      <c r="P79" s="4"/>
      <c r="Q79" s="65"/>
      <c r="R79" s="4"/>
    </row>
    <row r="80" spans="1:18" s="34" customFormat="1" x14ac:dyDescent="0.3">
      <c r="A80" s="33">
        <v>519</v>
      </c>
      <c r="B80" s="34" t="s">
        <v>135</v>
      </c>
      <c r="C80" s="36">
        <v>11286</v>
      </c>
      <c r="D80" s="36">
        <v>3204</v>
      </c>
      <c r="E80" s="37">
        <f t="shared" si="11"/>
        <v>3522.4719101123596</v>
      </c>
      <c r="F80" s="38">
        <f t="shared" si="18"/>
        <v>1.0588110068468175</v>
      </c>
      <c r="G80" s="39">
        <f t="shared" si="12"/>
        <v>-117.3921228342373</v>
      </c>
      <c r="H80" s="39">
        <f t="shared" si="13"/>
        <v>0</v>
      </c>
      <c r="I80" s="37">
        <f t="shared" si="14"/>
        <v>-117.3921228342373</v>
      </c>
      <c r="J80" s="40">
        <f t="shared" si="20"/>
        <v>-41.3897128045191</v>
      </c>
      <c r="K80" s="37">
        <f t="shared" si="15"/>
        <v>-158.78183563875641</v>
      </c>
      <c r="L80" s="37">
        <f t="shared" si="16"/>
        <v>-376124.36156089633</v>
      </c>
      <c r="M80" s="37">
        <f t="shared" si="17"/>
        <v>-508737.00138657552</v>
      </c>
      <c r="N80" s="41">
        <f>jan!M80</f>
        <v>1591280.2431240473</v>
      </c>
      <c r="O80" s="41">
        <f t="shared" si="19"/>
        <v>-2100017.2445106227</v>
      </c>
      <c r="P80" s="4"/>
      <c r="Q80" s="65"/>
      <c r="R80" s="4"/>
    </row>
    <row r="81" spans="1:18" s="34" customFormat="1" x14ac:dyDescent="0.3">
      <c r="A81" s="33">
        <v>520</v>
      </c>
      <c r="B81" s="34" t="s">
        <v>136</v>
      </c>
      <c r="C81" s="36">
        <v>10789</v>
      </c>
      <c r="D81" s="36">
        <v>4459</v>
      </c>
      <c r="E81" s="37">
        <f t="shared" si="11"/>
        <v>2419.6008073559092</v>
      </c>
      <c r="F81" s="38">
        <f t="shared" si="18"/>
        <v>0.72730174501864608</v>
      </c>
      <c r="G81" s="39">
        <f t="shared" si="12"/>
        <v>544.33053881963292</v>
      </c>
      <c r="H81" s="39">
        <f t="shared" si="13"/>
        <v>201.08750462285056</v>
      </c>
      <c r="I81" s="37">
        <f t="shared" si="14"/>
        <v>745.41804344248351</v>
      </c>
      <c r="J81" s="40">
        <f t="shared" si="20"/>
        <v>-41.3897128045191</v>
      </c>
      <c r="K81" s="37">
        <f t="shared" si="15"/>
        <v>704.02833063796436</v>
      </c>
      <c r="L81" s="37">
        <f t="shared" si="16"/>
        <v>3323819.055710034</v>
      </c>
      <c r="M81" s="37">
        <f t="shared" si="17"/>
        <v>3139262.3263146831</v>
      </c>
      <c r="N81" s="41">
        <f>jan!M81</f>
        <v>2928384.4738109014</v>
      </c>
      <c r="O81" s="41">
        <f t="shared" si="19"/>
        <v>210877.85250378167</v>
      </c>
      <c r="P81" s="4"/>
      <c r="Q81" s="65"/>
      <c r="R81" s="4"/>
    </row>
    <row r="82" spans="1:18" s="34" customFormat="1" x14ac:dyDescent="0.3">
      <c r="A82" s="33">
        <v>521</v>
      </c>
      <c r="B82" s="34" t="s">
        <v>137</v>
      </c>
      <c r="C82" s="36">
        <v>14891</v>
      </c>
      <c r="D82" s="36">
        <v>5065</v>
      </c>
      <c r="E82" s="37">
        <f t="shared" si="11"/>
        <v>2939.9802566633762</v>
      </c>
      <c r="F82" s="38">
        <f t="shared" si="18"/>
        <v>0.88372130001406302</v>
      </c>
      <c r="G82" s="39">
        <f t="shared" si="12"/>
        <v>232.10286923515275</v>
      </c>
      <c r="H82" s="39">
        <f t="shared" si="13"/>
        <v>18.95469736523712</v>
      </c>
      <c r="I82" s="37">
        <f t="shared" si="14"/>
        <v>251.05756660038986</v>
      </c>
      <c r="J82" s="40">
        <f t="shared" si="20"/>
        <v>-41.3897128045191</v>
      </c>
      <c r="K82" s="37">
        <f t="shared" si="15"/>
        <v>209.66785379587077</v>
      </c>
      <c r="L82" s="37">
        <f t="shared" si="16"/>
        <v>1271606.5748309747</v>
      </c>
      <c r="M82" s="37">
        <f t="shared" si="17"/>
        <v>1061967.6794760854</v>
      </c>
      <c r="N82" s="41">
        <f>jan!M82</f>
        <v>1423540.3812182585</v>
      </c>
      <c r="O82" s="41">
        <f t="shared" si="19"/>
        <v>-361572.70174217317</v>
      </c>
      <c r="P82" s="4"/>
      <c r="Q82" s="65"/>
      <c r="R82" s="4"/>
    </row>
    <row r="83" spans="1:18" s="34" customFormat="1" x14ac:dyDescent="0.3">
      <c r="A83" s="33">
        <v>522</v>
      </c>
      <c r="B83" s="34" t="s">
        <v>138</v>
      </c>
      <c r="C83" s="36">
        <v>15869</v>
      </c>
      <c r="D83" s="36">
        <v>6210</v>
      </c>
      <c r="E83" s="37">
        <f t="shared" si="11"/>
        <v>2555.3945249597423</v>
      </c>
      <c r="F83" s="38">
        <f t="shared" si="18"/>
        <v>0.76811963839824171</v>
      </c>
      <c r="G83" s="39">
        <f t="shared" si="12"/>
        <v>462.85430825733306</v>
      </c>
      <c r="H83" s="39">
        <f t="shared" si="13"/>
        <v>153.55970346150897</v>
      </c>
      <c r="I83" s="37">
        <f t="shared" si="14"/>
        <v>616.41401171884206</v>
      </c>
      <c r="J83" s="40">
        <f t="shared" si="20"/>
        <v>-41.3897128045191</v>
      </c>
      <c r="K83" s="37">
        <f t="shared" si="15"/>
        <v>575.02429891432291</v>
      </c>
      <c r="L83" s="37">
        <f t="shared" si="16"/>
        <v>3827931.0127740093</v>
      </c>
      <c r="M83" s="37">
        <f t="shared" si="17"/>
        <v>3570900.8962579453</v>
      </c>
      <c r="N83" s="41">
        <f>jan!M83</f>
        <v>3534037.2689763829</v>
      </c>
      <c r="O83" s="41">
        <f t="shared" si="19"/>
        <v>36863.627281562425</v>
      </c>
      <c r="P83" s="4"/>
      <c r="Q83" s="65"/>
      <c r="R83" s="4"/>
    </row>
    <row r="84" spans="1:18" s="34" customFormat="1" x14ac:dyDescent="0.3">
      <c r="A84" s="33">
        <v>528</v>
      </c>
      <c r="B84" s="34" t="s">
        <v>139</v>
      </c>
      <c r="C84" s="36">
        <v>37448</v>
      </c>
      <c r="D84" s="36">
        <v>14796</v>
      </c>
      <c r="E84" s="37">
        <f t="shared" si="11"/>
        <v>2530.9543119762097</v>
      </c>
      <c r="F84" s="38">
        <f t="shared" si="18"/>
        <v>0.7607732160059566</v>
      </c>
      <c r="G84" s="39">
        <f t="shared" si="12"/>
        <v>477.51843604745261</v>
      </c>
      <c r="H84" s="39">
        <f t="shared" si="13"/>
        <v>162.11377800574536</v>
      </c>
      <c r="I84" s="37">
        <f t="shared" si="14"/>
        <v>639.63221405319791</v>
      </c>
      <c r="J84" s="40">
        <f t="shared" si="20"/>
        <v>-41.3897128045191</v>
      </c>
      <c r="K84" s="37">
        <f t="shared" si="15"/>
        <v>598.24250124867876</v>
      </c>
      <c r="L84" s="37">
        <f t="shared" si="16"/>
        <v>9463998.2391311172</v>
      </c>
      <c r="M84" s="37">
        <f t="shared" si="17"/>
        <v>8851596.0484754518</v>
      </c>
      <c r="N84" s="41">
        <f>jan!M84</f>
        <v>7029403.1452132929</v>
      </c>
      <c r="O84" s="41">
        <f t="shared" si="19"/>
        <v>1822192.9032621589</v>
      </c>
      <c r="P84" s="4"/>
      <c r="Q84" s="65"/>
      <c r="R84" s="4"/>
    </row>
    <row r="85" spans="1:18" s="34" customFormat="1" x14ac:dyDescent="0.3">
      <c r="A85" s="33">
        <v>529</v>
      </c>
      <c r="B85" s="34" t="s">
        <v>140</v>
      </c>
      <c r="C85" s="36">
        <v>32774</v>
      </c>
      <c r="D85" s="36">
        <v>13152</v>
      </c>
      <c r="E85" s="37">
        <f t="shared" si="11"/>
        <v>2491.9403892944038</v>
      </c>
      <c r="F85" s="38">
        <f t="shared" si="18"/>
        <v>0.74904611872601001</v>
      </c>
      <c r="G85" s="39">
        <f t="shared" si="12"/>
        <v>500.92678965653619</v>
      </c>
      <c r="H85" s="39">
        <f t="shared" si="13"/>
        <v>175.76865094437744</v>
      </c>
      <c r="I85" s="37">
        <f t="shared" si="14"/>
        <v>676.69544060091357</v>
      </c>
      <c r="J85" s="40">
        <f t="shared" si="20"/>
        <v>-41.3897128045191</v>
      </c>
      <c r="K85" s="37">
        <f t="shared" si="15"/>
        <v>635.30572779639442</v>
      </c>
      <c r="L85" s="37">
        <f t="shared" si="16"/>
        <v>8899898.4347832147</v>
      </c>
      <c r="M85" s="37">
        <f t="shared" si="17"/>
        <v>8355540.9319781791</v>
      </c>
      <c r="N85" s="41">
        <f>jan!M85</f>
        <v>6524386.1290784841</v>
      </c>
      <c r="O85" s="41">
        <f t="shared" si="19"/>
        <v>1831154.802899695</v>
      </c>
      <c r="P85" s="4"/>
      <c r="Q85" s="65"/>
      <c r="R85" s="4"/>
    </row>
    <row r="86" spans="1:18" s="34" customFormat="1" x14ac:dyDescent="0.3">
      <c r="A86" s="33">
        <v>532</v>
      </c>
      <c r="B86" s="34" t="s">
        <v>141</v>
      </c>
      <c r="C86" s="36">
        <v>16234</v>
      </c>
      <c r="D86" s="36">
        <v>6599</v>
      </c>
      <c r="E86" s="37">
        <f t="shared" si="11"/>
        <v>2460.0697075314442</v>
      </c>
      <c r="F86" s="38">
        <f t="shared" si="18"/>
        <v>0.73946619033837468</v>
      </c>
      <c r="G86" s="39">
        <f t="shared" si="12"/>
        <v>520.04919871431196</v>
      </c>
      <c r="H86" s="39">
        <f t="shared" si="13"/>
        <v>186.92338956141327</v>
      </c>
      <c r="I86" s="37">
        <f t="shared" si="14"/>
        <v>706.97258827572523</v>
      </c>
      <c r="J86" s="40">
        <f t="shared" si="20"/>
        <v>-41.3897128045191</v>
      </c>
      <c r="K86" s="37">
        <f t="shared" si="15"/>
        <v>665.58287547120608</v>
      </c>
      <c r="L86" s="37">
        <f t="shared" si="16"/>
        <v>4665312.1100315107</v>
      </c>
      <c r="M86" s="37">
        <f t="shared" si="17"/>
        <v>4392181.3952344889</v>
      </c>
      <c r="N86" s="41">
        <f>jan!M86</f>
        <v>3957850.0544243408</v>
      </c>
      <c r="O86" s="41">
        <f t="shared" si="19"/>
        <v>434331.34081014805</v>
      </c>
      <c r="P86" s="4"/>
      <c r="Q86" s="65"/>
      <c r="R86" s="4"/>
    </row>
    <row r="87" spans="1:18" s="34" customFormat="1" x14ac:dyDescent="0.3">
      <c r="A87" s="33">
        <v>533</v>
      </c>
      <c r="B87" s="34" t="s">
        <v>142</v>
      </c>
      <c r="C87" s="36">
        <v>25252</v>
      </c>
      <c r="D87" s="36">
        <v>9003</v>
      </c>
      <c r="E87" s="37">
        <f t="shared" si="11"/>
        <v>2804.8428301677218</v>
      </c>
      <c r="F87" s="38">
        <f t="shared" si="18"/>
        <v>0.84310067953451251</v>
      </c>
      <c r="G87" s="39">
        <f t="shared" si="12"/>
        <v>313.18532513254542</v>
      </c>
      <c r="H87" s="39">
        <f t="shared" si="13"/>
        <v>66.252796638716148</v>
      </c>
      <c r="I87" s="37">
        <f t="shared" si="14"/>
        <v>379.43812177126154</v>
      </c>
      <c r="J87" s="40">
        <f t="shared" si="20"/>
        <v>-41.3897128045191</v>
      </c>
      <c r="K87" s="37">
        <f t="shared" si="15"/>
        <v>338.04840896674244</v>
      </c>
      <c r="L87" s="37">
        <f t="shared" si="16"/>
        <v>3416081.4103066674</v>
      </c>
      <c r="M87" s="37">
        <f t="shared" si="17"/>
        <v>3043449.8259275821</v>
      </c>
      <c r="N87" s="41">
        <f>jan!M87</f>
        <v>1803263.2580667273</v>
      </c>
      <c r="O87" s="41">
        <f t="shared" si="19"/>
        <v>1240186.5678608548</v>
      </c>
      <c r="P87" s="4"/>
      <c r="Q87" s="65"/>
      <c r="R87" s="4"/>
    </row>
    <row r="88" spans="1:18" s="34" customFormat="1" x14ac:dyDescent="0.3">
      <c r="A88" s="33">
        <v>534</v>
      </c>
      <c r="B88" s="34" t="s">
        <v>143</v>
      </c>
      <c r="C88" s="36">
        <v>34805</v>
      </c>
      <c r="D88" s="36">
        <v>13685</v>
      </c>
      <c r="E88" s="37">
        <f t="shared" si="11"/>
        <v>2543.2955791012055</v>
      </c>
      <c r="F88" s="38">
        <f t="shared" si="18"/>
        <v>0.76448284657330601</v>
      </c>
      <c r="G88" s="39">
        <f t="shared" si="12"/>
        <v>470.11367577245517</v>
      </c>
      <c r="H88" s="39">
        <f t="shared" si="13"/>
        <v>157.79433451199685</v>
      </c>
      <c r="I88" s="37">
        <f t="shared" si="14"/>
        <v>627.90801028445208</v>
      </c>
      <c r="J88" s="40">
        <f t="shared" si="20"/>
        <v>-41.3897128045191</v>
      </c>
      <c r="K88" s="37">
        <f t="shared" si="15"/>
        <v>586.51829747993293</v>
      </c>
      <c r="L88" s="37">
        <f t="shared" si="16"/>
        <v>8592921.1207427271</v>
      </c>
      <c r="M88" s="37">
        <f t="shared" si="17"/>
        <v>8026502.9010128817</v>
      </c>
      <c r="N88" s="41">
        <f>jan!M88</f>
        <v>6582983.9816331398</v>
      </c>
      <c r="O88" s="41">
        <f t="shared" si="19"/>
        <v>1443518.9193797419</v>
      </c>
      <c r="P88" s="4"/>
      <c r="Q88" s="65"/>
      <c r="R88" s="4"/>
    </row>
    <row r="89" spans="1:18" s="34" customFormat="1" x14ac:dyDescent="0.3">
      <c r="A89" s="33">
        <v>536</v>
      </c>
      <c r="B89" s="34" t="s">
        <v>144</v>
      </c>
      <c r="C89" s="36">
        <v>12166</v>
      </c>
      <c r="D89" s="36">
        <v>5772</v>
      </c>
      <c r="E89" s="37">
        <f t="shared" si="11"/>
        <v>2107.7616077616076</v>
      </c>
      <c r="F89" s="38">
        <f t="shared" si="18"/>
        <v>0.63356678124253574</v>
      </c>
      <c r="G89" s="39">
        <f t="shared" si="12"/>
        <v>731.43405857621394</v>
      </c>
      <c r="H89" s="39">
        <f t="shared" si="13"/>
        <v>310.2312244808561</v>
      </c>
      <c r="I89" s="37">
        <f t="shared" si="14"/>
        <v>1041.6652830570702</v>
      </c>
      <c r="J89" s="40">
        <f t="shared" si="20"/>
        <v>-41.3897128045191</v>
      </c>
      <c r="K89" s="37">
        <f t="shared" si="15"/>
        <v>1000.275570252551</v>
      </c>
      <c r="L89" s="37">
        <f t="shared" si="16"/>
        <v>6012492.013805409</v>
      </c>
      <c r="M89" s="37">
        <f t="shared" si="17"/>
        <v>5773590.5914977239</v>
      </c>
      <c r="N89" s="41">
        <f>jan!M89</f>
        <v>5144638.9398601744</v>
      </c>
      <c r="O89" s="41">
        <f t="shared" si="19"/>
        <v>628951.65163754951</v>
      </c>
      <c r="P89" s="4"/>
      <c r="Q89" s="65"/>
      <c r="R89" s="4"/>
    </row>
    <row r="90" spans="1:18" s="34" customFormat="1" x14ac:dyDescent="0.3">
      <c r="A90" s="33">
        <v>538</v>
      </c>
      <c r="B90" s="34" t="s">
        <v>145</v>
      </c>
      <c r="C90" s="36">
        <v>17976</v>
      </c>
      <c r="D90" s="36">
        <v>6740</v>
      </c>
      <c r="E90" s="37">
        <f t="shared" si="11"/>
        <v>2667.0623145400596</v>
      </c>
      <c r="F90" s="38">
        <f t="shared" si="18"/>
        <v>0.80168557951432651</v>
      </c>
      <c r="G90" s="39">
        <f t="shared" si="12"/>
        <v>395.85363450914275</v>
      </c>
      <c r="H90" s="39">
        <f t="shared" si="13"/>
        <v>114.47597710839793</v>
      </c>
      <c r="I90" s="37">
        <f t="shared" si="14"/>
        <v>510.32961161754065</v>
      </c>
      <c r="J90" s="40">
        <f t="shared" si="20"/>
        <v>-41.3897128045191</v>
      </c>
      <c r="K90" s="37">
        <f t="shared" si="15"/>
        <v>468.93989881302156</v>
      </c>
      <c r="L90" s="37">
        <f t="shared" si="16"/>
        <v>3439621.5823022239</v>
      </c>
      <c r="M90" s="37">
        <f t="shared" si="17"/>
        <v>3160654.9179997654</v>
      </c>
      <c r="N90" s="41">
        <f>jan!M90</f>
        <v>5794763.5576329818</v>
      </c>
      <c r="O90" s="41">
        <f t="shared" si="19"/>
        <v>-2634108.6396332164</v>
      </c>
      <c r="P90" s="4"/>
      <c r="Q90" s="65"/>
      <c r="R90" s="4"/>
    </row>
    <row r="91" spans="1:18" s="34" customFormat="1" x14ac:dyDescent="0.3">
      <c r="A91" s="33">
        <v>540</v>
      </c>
      <c r="B91" s="34" t="s">
        <v>146</v>
      </c>
      <c r="C91" s="36">
        <v>8561</v>
      </c>
      <c r="D91" s="36">
        <v>3094</v>
      </c>
      <c r="E91" s="37">
        <f t="shared" si="11"/>
        <v>2766.968325791855</v>
      </c>
      <c r="F91" s="38">
        <f t="shared" si="18"/>
        <v>0.83171607714863949</v>
      </c>
      <c r="G91" s="39">
        <f t="shared" si="12"/>
        <v>335.91002775806544</v>
      </c>
      <c r="H91" s="39">
        <f t="shared" si="13"/>
        <v>79.50887317026951</v>
      </c>
      <c r="I91" s="37">
        <f t="shared" si="14"/>
        <v>415.41890092833495</v>
      </c>
      <c r="J91" s="40">
        <f t="shared" si="20"/>
        <v>-41.3897128045191</v>
      </c>
      <c r="K91" s="37">
        <f t="shared" si="15"/>
        <v>374.02918812381586</v>
      </c>
      <c r="L91" s="37">
        <f t="shared" si="16"/>
        <v>1285306.0794722682</v>
      </c>
      <c r="M91" s="37">
        <f t="shared" si="17"/>
        <v>1157246.3080550863</v>
      </c>
      <c r="N91" s="41">
        <f>jan!M91</f>
        <v>2533772.9001953192</v>
      </c>
      <c r="O91" s="41">
        <f t="shared" si="19"/>
        <v>-1376526.5921402329</v>
      </c>
      <c r="P91" s="4"/>
      <c r="Q91" s="65"/>
      <c r="R91" s="4"/>
    </row>
    <row r="92" spans="1:18" s="34" customFormat="1" x14ac:dyDescent="0.3">
      <c r="A92" s="33">
        <v>541</v>
      </c>
      <c r="B92" s="34" t="s">
        <v>147</v>
      </c>
      <c r="C92" s="36">
        <v>2903</v>
      </c>
      <c r="D92" s="36">
        <v>1402</v>
      </c>
      <c r="E92" s="37">
        <f t="shared" si="11"/>
        <v>2070.6134094151212</v>
      </c>
      <c r="F92" s="38">
        <f t="shared" si="18"/>
        <v>0.62240049736646819</v>
      </c>
      <c r="G92" s="39">
        <f t="shared" si="12"/>
        <v>753.72297758410571</v>
      </c>
      <c r="H92" s="39">
        <f t="shared" si="13"/>
        <v>323.23309390212637</v>
      </c>
      <c r="I92" s="37">
        <f t="shared" si="14"/>
        <v>1076.9560714862321</v>
      </c>
      <c r="J92" s="40">
        <f t="shared" si="20"/>
        <v>-41.3897128045191</v>
      </c>
      <c r="K92" s="37">
        <f t="shared" si="15"/>
        <v>1035.5663586817129</v>
      </c>
      <c r="L92" s="37">
        <f t="shared" si="16"/>
        <v>1509892.4122236974</v>
      </c>
      <c r="M92" s="37">
        <f t="shared" si="17"/>
        <v>1451864.0348717615</v>
      </c>
      <c r="N92" s="41">
        <f>jan!M92</f>
        <v>1407910.861691609</v>
      </c>
      <c r="O92" s="41">
        <f t="shared" si="19"/>
        <v>43953.173180152429</v>
      </c>
      <c r="P92" s="4"/>
      <c r="Q92" s="65"/>
      <c r="R92" s="4"/>
    </row>
    <row r="93" spans="1:18" s="34" customFormat="1" x14ac:dyDescent="0.3">
      <c r="A93" s="33">
        <v>542</v>
      </c>
      <c r="B93" s="34" t="s">
        <v>148</v>
      </c>
      <c r="C93" s="36">
        <v>19707</v>
      </c>
      <c r="D93" s="36">
        <v>6466</v>
      </c>
      <c r="E93" s="37">
        <f t="shared" si="11"/>
        <v>3047.7884317970925</v>
      </c>
      <c r="F93" s="38">
        <f t="shared" si="18"/>
        <v>0.91612708929287856</v>
      </c>
      <c r="G93" s="39">
        <f t="shared" si="12"/>
        <v>167.417964154923</v>
      </c>
      <c r="H93" s="39">
        <f t="shared" si="13"/>
        <v>0</v>
      </c>
      <c r="I93" s="37">
        <f t="shared" si="14"/>
        <v>167.417964154923</v>
      </c>
      <c r="J93" s="40">
        <f t="shared" si="20"/>
        <v>-41.3897128045191</v>
      </c>
      <c r="K93" s="37">
        <f t="shared" si="15"/>
        <v>126.02825135040391</v>
      </c>
      <c r="L93" s="37">
        <f t="shared" si="16"/>
        <v>1082524.5562257322</v>
      </c>
      <c r="M93" s="37">
        <f t="shared" si="17"/>
        <v>814898.67323171161</v>
      </c>
      <c r="N93" s="41">
        <f>jan!M93</f>
        <v>2876110.7216105144</v>
      </c>
      <c r="O93" s="41">
        <f t="shared" si="19"/>
        <v>-2061212.0483788028</v>
      </c>
      <c r="P93" s="4"/>
      <c r="Q93" s="65"/>
      <c r="R93" s="4"/>
    </row>
    <row r="94" spans="1:18" s="34" customFormat="1" x14ac:dyDescent="0.3">
      <c r="A94" s="33">
        <v>543</v>
      </c>
      <c r="B94" s="34" t="s">
        <v>149</v>
      </c>
      <c r="C94" s="36">
        <v>6364</v>
      </c>
      <c r="D94" s="36">
        <v>2180</v>
      </c>
      <c r="E94" s="37">
        <f t="shared" si="11"/>
        <v>2919.2660550458718</v>
      </c>
      <c r="F94" s="38">
        <f t="shared" si="18"/>
        <v>0.87749487004376459</v>
      </c>
      <c r="G94" s="39">
        <f t="shared" si="12"/>
        <v>244.53139020565538</v>
      </c>
      <c r="H94" s="39">
        <f t="shared" si="13"/>
        <v>26.204667931363655</v>
      </c>
      <c r="I94" s="37">
        <f t="shared" si="14"/>
        <v>270.73605813701903</v>
      </c>
      <c r="J94" s="40">
        <f t="shared" si="20"/>
        <v>-41.3897128045191</v>
      </c>
      <c r="K94" s="37">
        <f t="shared" si="15"/>
        <v>229.34634533249994</v>
      </c>
      <c r="L94" s="37">
        <f t="shared" si="16"/>
        <v>590204.60673870146</v>
      </c>
      <c r="M94" s="37">
        <f t="shared" si="17"/>
        <v>499975.03282484988</v>
      </c>
      <c r="N94" s="41">
        <f>jan!M94</f>
        <v>931236.43258752231</v>
      </c>
      <c r="O94" s="41">
        <f t="shared" si="19"/>
        <v>-431261.39976267243</v>
      </c>
      <c r="P94" s="4"/>
      <c r="Q94" s="65"/>
      <c r="R94" s="4"/>
    </row>
    <row r="95" spans="1:18" s="34" customFormat="1" x14ac:dyDescent="0.3">
      <c r="A95" s="33">
        <v>544</v>
      </c>
      <c r="B95" s="34" t="s">
        <v>150</v>
      </c>
      <c r="C95" s="36">
        <v>9409</v>
      </c>
      <c r="D95" s="36">
        <v>3199</v>
      </c>
      <c r="E95" s="37">
        <f t="shared" si="11"/>
        <v>2941.2316348859017</v>
      </c>
      <c r="F95" s="38">
        <f t="shared" si="18"/>
        <v>0.88409744865897755</v>
      </c>
      <c r="G95" s="39">
        <f t="shared" si="12"/>
        <v>231.35204230163743</v>
      </c>
      <c r="H95" s="39">
        <f t="shared" si="13"/>
        <v>18.516714987353179</v>
      </c>
      <c r="I95" s="37">
        <f t="shared" si="14"/>
        <v>249.86875728899059</v>
      </c>
      <c r="J95" s="40">
        <f t="shared" si="20"/>
        <v>-41.3897128045191</v>
      </c>
      <c r="K95" s="37">
        <f t="shared" si="15"/>
        <v>208.4790444844715</v>
      </c>
      <c r="L95" s="37">
        <f t="shared" si="16"/>
        <v>799330.1545674809</v>
      </c>
      <c r="M95" s="37">
        <f t="shared" si="17"/>
        <v>666924.46330582432</v>
      </c>
      <c r="N95" s="41">
        <f>jan!M95</f>
        <v>1069777.6366272871</v>
      </c>
      <c r="O95" s="41">
        <f t="shared" si="19"/>
        <v>-402853.17332146282</v>
      </c>
      <c r="P95" s="4"/>
      <c r="Q95" s="65"/>
      <c r="R95" s="4"/>
    </row>
    <row r="96" spans="1:18" s="34" customFormat="1" x14ac:dyDescent="0.3">
      <c r="A96" s="33">
        <v>545</v>
      </c>
      <c r="B96" s="34" t="s">
        <v>151</v>
      </c>
      <c r="C96" s="36">
        <v>6858</v>
      </c>
      <c r="D96" s="36">
        <v>1619</v>
      </c>
      <c r="E96" s="37">
        <f t="shared" si="11"/>
        <v>4235.9481161210624</v>
      </c>
      <c r="F96" s="38">
        <f t="shared" si="18"/>
        <v>1.2732730321866377</v>
      </c>
      <c r="G96" s="39">
        <f t="shared" si="12"/>
        <v>-545.47784643945897</v>
      </c>
      <c r="H96" s="39">
        <f t="shared" si="13"/>
        <v>0</v>
      </c>
      <c r="I96" s="37">
        <f t="shared" si="14"/>
        <v>-545.47784643945897</v>
      </c>
      <c r="J96" s="40">
        <f t="shared" si="20"/>
        <v>-41.3897128045191</v>
      </c>
      <c r="K96" s="37">
        <f t="shared" si="15"/>
        <v>-586.86755924397812</v>
      </c>
      <c r="L96" s="37">
        <f t="shared" si="16"/>
        <v>-883128.63338548411</v>
      </c>
      <c r="M96" s="37">
        <f t="shared" si="17"/>
        <v>-950138.57841600059</v>
      </c>
      <c r="N96" s="41">
        <f>jan!M96</f>
        <v>1085703.9836510087</v>
      </c>
      <c r="O96" s="41">
        <f t="shared" si="19"/>
        <v>-2035842.5620670093</v>
      </c>
      <c r="P96" s="4"/>
      <c r="Q96" s="65"/>
      <c r="R96" s="4"/>
    </row>
    <row r="97" spans="1:18" s="34" customFormat="1" x14ac:dyDescent="0.3">
      <c r="A97" s="33">
        <v>602</v>
      </c>
      <c r="B97" s="34" t="s">
        <v>152</v>
      </c>
      <c r="C97" s="36">
        <v>208496</v>
      </c>
      <c r="D97" s="36">
        <v>67016</v>
      </c>
      <c r="E97" s="37">
        <f t="shared" si="11"/>
        <v>3111.1376387728305</v>
      </c>
      <c r="F97" s="38">
        <f t="shared" si="18"/>
        <v>0.93516906871317407</v>
      </c>
      <c r="G97" s="39">
        <f t="shared" si="12"/>
        <v>129.40843996948016</v>
      </c>
      <c r="H97" s="39">
        <f t="shared" si="13"/>
        <v>0</v>
      </c>
      <c r="I97" s="37">
        <f t="shared" si="14"/>
        <v>129.40843996948016</v>
      </c>
      <c r="J97" s="40">
        <f t="shared" si="20"/>
        <v>-41.3897128045191</v>
      </c>
      <c r="K97" s="37">
        <f t="shared" si="15"/>
        <v>88.018727164961064</v>
      </c>
      <c r="L97" s="37">
        <f t="shared" si="16"/>
        <v>8672436.0129946824</v>
      </c>
      <c r="M97" s="37">
        <f t="shared" si="17"/>
        <v>5898663.0196870305</v>
      </c>
      <c r="N97" s="41">
        <f>jan!M97</f>
        <v>1606387.9957709084</v>
      </c>
      <c r="O97" s="41">
        <f t="shared" si="19"/>
        <v>4292275.0239161216</v>
      </c>
      <c r="P97" s="4"/>
      <c r="Q97" s="65"/>
      <c r="R97" s="4"/>
    </row>
    <row r="98" spans="1:18" s="34" customFormat="1" x14ac:dyDescent="0.3">
      <c r="A98" s="33">
        <v>604</v>
      </c>
      <c r="B98" s="34" t="s">
        <v>153</v>
      </c>
      <c r="C98" s="36">
        <v>102742</v>
      </c>
      <c r="D98" s="36">
        <v>26711</v>
      </c>
      <c r="E98" s="37">
        <f t="shared" si="11"/>
        <v>3846.4303096102731</v>
      </c>
      <c r="F98" s="38">
        <f t="shared" si="18"/>
        <v>1.1561888505605316</v>
      </c>
      <c r="G98" s="39">
        <f t="shared" si="12"/>
        <v>-311.76716253298537</v>
      </c>
      <c r="H98" s="39">
        <f t="shared" si="13"/>
        <v>0</v>
      </c>
      <c r="I98" s="37">
        <f t="shared" si="14"/>
        <v>-311.76716253298537</v>
      </c>
      <c r="J98" s="40">
        <f t="shared" si="20"/>
        <v>-41.3897128045191</v>
      </c>
      <c r="K98" s="37">
        <f t="shared" si="15"/>
        <v>-353.15687533750446</v>
      </c>
      <c r="L98" s="37">
        <f t="shared" si="16"/>
        <v>-8327612.6784185721</v>
      </c>
      <c r="M98" s="37">
        <f t="shared" si="17"/>
        <v>-9433173.2971400823</v>
      </c>
      <c r="N98" s="41">
        <f>jan!M98</f>
        <v>-10444686.812775506</v>
      </c>
      <c r="O98" s="41">
        <f t="shared" si="19"/>
        <v>1011513.5156354234</v>
      </c>
      <c r="P98" s="4"/>
      <c r="Q98" s="65"/>
      <c r="R98" s="4"/>
    </row>
    <row r="99" spans="1:18" s="34" customFormat="1" x14ac:dyDescent="0.3">
      <c r="A99" s="33">
        <v>605</v>
      </c>
      <c r="B99" s="34" t="s">
        <v>154</v>
      </c>
      <c r="C99" s="36">
        <v>81717</v>
      </c>
      <c r="D99" s="36">
        <v>29712</v>
      </c>
      <c r="E99" s="37">
        <f t="shared" si="11"/>
        <v>2750.3029079159937</v>
      </c>
      <c r="F99" s="38">
        <f t="shared" si="18"/>
        <v>0.82670666094009382</v>
      </c>
      <c r="G99" s="39">
        <f t="shared" si="12"/>
        <v>345.90927848358223</v>
      </c>
      <c r="H99" s="39">
        <f t="shared" si="13"/>
        <v>85.341769426820974</v>
      </c>
      <c r="I99" s="37">
        <f t="shared" si="14"/>
        <v>431.2510479104032</v>
      </c>
      <c r="J99" s="40">
        <f t="shared" si="20"/>
        <v>-41.3897128045191</v>
      </c>
      <c r="K99" s="37">
        <f t="shared" si="15"/>
        <v>389.86133510588411</v>
      </c>
      <c r="L99" s="37">
        <f t="shared" si="16"/>
        <v>12813331.1355139</v>
      </c>
      <c r="M99" s="37">
        <f t="shared" si="17"/>
        <v>11583559.988666028</v>
      </c>
      <c r="N99" s="41">
        <f>jan!M99</f>
        <v>10419168.846348837</v>
      </c>
      <c r="O99" s="41">
        <f t="shared" si="19"/>
        <v>1164391.1423171908</v>
      </c>
      <c r="P99" s="4"/>
      <c r="Q99" s="65"/>
      <c r="R99" s="4"/>
    </row>
    <row r="100" spans="1:18" s="34" customFormat="1" x14ac:dyDescent="0.3">
      <c r="A100" s="33">
        <v>612</v>
      </c>
      <c r="B100" s="34" t="s">
        <v>155</v>
      </c>
      <c r="C100" s="36">
        <v>28243</v>
      </c>
      <c r="D100" s="36">
        <v>6698</v>
      </c>
      <c r="E100" s="37">
        <f t="shared" si="11"/>
        <v>4216.6318303971339</v>
      </c>
      <c r="F100" s="38">
        <f t="shared" si="18"/>
        <v>1.2674667982526839</v>
      </c>
      <c r="G100" s="39">
        <f t="shared" si="12"/>
        <v>-533.88807500510177</v>
      </c>
      <c r="H100" s="39">
        <f t="shared" si="13"/>
        <v>0</v>
      </c>
      <c r="I100" s="37">
        <f t="shared" si="14"/>
        <v>-533.88807500510177</v>
      </c>
      <c r="J100" s="40">
        <f t="shared" si="20"/>
        <v>-41.3897128045191</v>
      </c>
      <c r="K100" s="37">
        <f t="shared" si="15"/>
        <v>-575.27778780962092</v>
      </c>
      <c r="L100" s="37">
        <f t="shared" si="16"/>
        <v>-3575982.3263841718</v>
      </c>
      <c r="M100" s="37">
        <f t="shared" si="17"/>
        <v>-3853210.6227488411</v>
      </c>
      <c r="N100" s="41">
        <f>jan!M100</f>
        <v>-4120660.8989543775</v>
      </c>
      <c r="O100" s="41">
        <f t="shared" si="19"/>
        <v>267450.27620553644</v>
      </c>
      <c r="P100" s="4"/>
      <c r="Q100" s="65"/>
      <c r="R100" s="4"/>
    </row>
    <row r="101" spans="1:18" s="34" customFormat="1" x14ac:dyDescent="0.3">
      <c r="A101" s="33">
        <v>615</v>
      </c>
      <c r="B101" s="34" t="s">
        <v>156</v>
      </c>
      <c r="C101" s="36">
        <v>3150</v>
      </c>
      <c r="D101" s="36">
        <v>1033</v>
      </c>
      <c r="E101" s="37">
        <f t="shared" si="11"/>
        <v>3049.3707647628266</v>
      </c>
      <c r="F101" s="38">
        <f t="shared" si="18"/>
        <v>0.91660271879493538</v>
      </c>
      <c r="G101" s="39">
        <f t="shared" si="12"/>
        <v>166.46856437548249</v>
      </c>
      <c r="H101" s="39">
        <f t="shared" si="13"/>
        <v>0</v>
      </c>
      <c r="I101" s="37">
        <f t="shared" si="14"/>
        <v>166.46856437548249</v>
      </c>
      <c r="J101" s="40">
        <f t="shared" si="20"/>
        <v>-41.3897128045191</v>
      </c>
      <c r="K101" s="37">
        <f t="shared" si="15"/>
        <v>125.07885157096339</v>
      </c>
      <c r="L101" s="37">
        <f t="shared" si="16"/>
        <v>171962.0269998734</v>
      </c>
      <c r="M101" s="37">
        <f t="shared" si="17"/>
        <v>129206.45367280519</v>
      </c>
      <c r="N101" s="41">
        <f>jan!M101</f>
        <v>82163.495279207025</v>
      </c>
      <c r="O101" s="41">
        <f t="shared" si="19"/>
        <v>47042.958393598165</v>
      </c>
      <c r="P101" s="4"/>
      <c r="Q101" s="65"/>
      <c r="R101" s="4"/>
    </row>
    <row r="102" spans="1:18" s="34" customFormat="1" x14ac:dyDescent="0.3">
      <c r="A102" s="33">
        <v>616</v>
      </c>
      <c r="B102" s="34" t="s">
        <v>100</v>
      </c>
      <c r="C102" s="36">
        <v>10941</v>
      </c>
      <c r="D102" s="36">
        <v>3414</v>
      </c>
      <c r="E102" s="37">
        <f t="shared" si="11"/>
        <v>3204.745166959578</v>
      </c>
      <c r="F102" s="38">
        <f t="shared" si="18"/>
        <v>0.96330632110213366</v>
      </c>
      <c r="G102" s="39">
        <f t="shared" si="12"/>
        <v>73.243923057431672</v>
      </c>
      <c r="H102" s="39">
        <f t="shared" si="13"/>
        <v>0</v>
      </c>
      <c r="I102" s="37">
        <f t="shared" si="14"/>
        <v>73.243923057431672</v>
      </c>
      <c r="J102" s="40">
        <f t="shared" si="20"/>
        <v>-41.3897128045191</v>
      </c>
      <c r="K102" s="37">
        <f t="shared" si="15"/>
        <v>31.854210252912573</v>
      </c>
      <c r="L102" s="37">
        <f t="shared" si="16"/>
        <v>250054.75331807174</v>
      </c>
      <c r="M102" s="37">
        <f t="shared" si="17"/>
        <v>108750.27380344352</v>
      </c>
      <c r="N102" s="41">
        <f>jan!M102</f>
        <v>758989.715987982</v>
      </c>
      <c r="O102" s="41">
        <f t="shared" si="19"/>
        <v>-650239.44218453846</v>
      </c>
      <c r="P102" s="4"/>
      <c r="Q102" s="65"/>
      <c r="R102" s="4"/>
    </row>
    <row r="103" spans="1:18" s="34" customFormat="1" x14ac:dyDescent="0.3">
      <c r="A103" s="33">
        <v>617</v>
      </c>
      <c r="B103" s="34" t="s">
        <v>157</v>
      </c>
      <c r="C103" s="36">
        <v>17824</v>
      </c>
      <c r="D103" s="36">
        <v>4588</v>
      </c>
      <c r="E103" s="37">
        <f t="shared" si="11"/>
        <v>3884.917175239756</v>
      </c>
      <c r="F103" s="38">
        <f t="shared" si="18"/>
        <v>1.1677575210815212</v>
      </c>
      <c r="G103" s="39">
        <f t="shared" si="12"/>
        <v>-334.85928191067512</v>
      </c>
      <c r="H103" s="39">
        <f t="shared" si="13"/>
        <v>0</v>
      </c>
      <c r="I103" s="37">
        <f t="shared" si="14"/>
        <v>-334.85928191067512</v>
      </c>
      <c r="J103" s="40">
        <f t="shared" si="20"/>
        <v>-41.3897128045191</v>
      </c>
      <c r="K103" s="37">
        <f t="shared" si="15"/>
        <v>-376.24899471519421</v>
      </c>
      <c r="L103" s="37">
        <f t="shared" si="16"/>
        <v>-1536334.3854061775</v>
      </c>
      <c r="M103" s="37">
        <f t="shared" si="17"/>
        <v>-1726230.3877533111</v>
      </c>
      <c r="N103" s="41">
        <f>jan!M103</f>
        <v>428215.79510261636</v>
      </c>
      <c r="O103" s="41">
        <f t="shared" si="19"/>
        <v>-2154446.1828559274</v>
      </c>
      <c r="P103" s="4"/>
      <c r="Q103" s="65"/>
      <c r="R103" s="4"/>
    </row>
    <row r="104" spans="1:18" s="34" customFormat="1" x14ac:dyDescent="0.3">
      <c r="A104" s="33">
        <v>618</v>
      </c>
      <c r="B104" s="34" t="s">
        <v>158</v>
      </c>
      <c r="C104" s="36">
        <v>9030</v>
      </c>
      <c r="D104" s="36">
        <v>2344</v>
      </c>
      <c r="E104" s="37">
        <f t="shared" si="11"/>
        <v>3852.3890784982937</v>
      </c>
      <c r="F104" s="38">
        <f t="shared" si="18"/>
        <v>1.1579799819724754</v>
      </c>
      <c r="G104" s="39">
        <f t="shared" si="12"/>
        <v>-315.34242386579768</v>
      </c>
      <c r="H104" s="39">
        <f t="shared" si="13"/>
        <v>0</v>
      </c>
      <c r="I104" s="37">
        <f t="shared" si="14"/>
        <v>-315.34242386579768</v>
      </c>
      <c r="J104" s="40">
        <f t="shared" si="20"/>
        <v>-41.3897128045191</v>
      </c>
      <c r="K104" s="37">
        <f t="shared" si="15"/>
        <v>-356.73213667031678</v>
      </c>
      <c r="L104" s="37">
        <f t="shared" si="16"/>
        <v>-739162.6415414298</v>
      </c>
      <c r="M104" s="37">
        <f t="shared" si="17"/>
        <v>-836180.12835522252</v>
      </c>
      <c r="N104" s="41">
        <f>jan!M104</f>
        <v>476531.9256812628</v>
      </c>
      <c r="O104" s="41">
        <f t="shared" si="19"/>
        <v>-1312712.0540364853</v>
      </c>
      <c r="P104" s="4"/>
      <c r="Q104" s="65"/>
      <c r="R104" s="4"/>
    </row>
    <row r="105" spans="1:18" s="34" customFormat="1" x14ac:dyDescent="0.3">
      <c r="A105" s="33">
        <v>619</v>
      </c>
      <c r="B105" s="34" t="s">
        <v>159</v>
      </c>
      <c r="C105" s="36">
        <v>18905</v>
      </c>
      <c r="D105" s="36">
        <v>4716</v>
      </c>
      <c r="E105" s="37">
        <f t="shared" si="11"/>
        <v>4008.693808312129</v>
      </c>
      <c r="F105" s="38">
        <f t="shared" si="18"/>
        <v>1.2049632291274053</v>
      </c>
      <c r="G105" s="39">
        <f t="shared" si="12"/>
        <v>-409.12526175409891</v>
      </c>
      <c r="H105" s="39">
        <f t="shared" si="13"/>
        <v>0</v>
      </c>
      <c r="I105" s="37">
        <f t="shared" si="14"/>
        <v>-409.12526175409891</v>
      </c>
      <c r="J105" s="40">
        <f t="shared" si="20"/>
        <v>-41.3897128045191</v>
      </c>
      <c r="K105" s="37">
        <f t="shared" si="15"/>
        <v>-450.51497455861801</v>
      </c>
      <c r="L105" s="37">
        <f t="shared" si="16"/>
        <v>-1929434.7344323306</v>
      </c>
      <c r="M105" s="37">
        <f t="shared" si="17"/>
        <v>-2124628.6200184426</v>
      </c>
      <c r="N105" s="41">
        <f>jan!M105</f>
        <v>1409748.4477443839</v>
      </c>
      <c r="O105" s="41">
        <f t="shared" si="19"/>
        <v>-3534377.0677628266</v>
      </c>
      <c r="P105" s="4"/>
      <c r="Q105" s="65"/>
      <c r="R105" s="4"/>
    </row>
    <row r="106" spans="1:18" s="34" customFormat="1" x14ac:dyDescent="0.3">
      <c r="A106" s="33">
        <v>620</v>
      </c>
      <c r="B106" s="34" t="s">
        <v>160</v>
      </c>
      <c r="C106" s="36">
        <v>23723</v>
      </c>
      <c r="D106" s="36">
        <v>4471</v>
      </c>
      <c r="E106" s="37">
        <f t="shared" si="11"/>
        <v>5305.9718183851492</v>
      </c>
      <c r="F106" s="38">
        <f t="shared" si="18"/>
        <v>1.5949087761912104</v>
      </c>
      <c r="G106" s="39">
        <f t="shared" si="12"/>
        <v>-1187.492067797911</v>
      </c>
      <c r="H106" s="39">
        <f t="shared" si="13"/>
        <v>0</v>
      </c>
      <c r="I106" s="37">
        <f t="shared" si="14"/>
        <v>-1187.492067797911</v>
      </c>
      <c r="J106" s="40">
        <f t="shared" si="20"/>
        <v>-41.3897128045191</v>
      </c>
      <c r="K106" s="37">
        <f t="shared" si="15"/>
        <v>-1228.8817806024301</v>
      </c>
      <c r="L106" s="37">
        <f t="shared" si="16"/>
        <v>-5309277.0351244602</v>
      </c>
      <c r="M106" s="37">
        <f t="shared" si="17"/>
        <v>-5494330.4410734652</v>
      </c>
      <c r="N106" s="41">
        <f>jan!M106</f>
        <v>-390024.40717005305</v>
      </c>
      <c r="O106" s="41">
        <f t="shared" si="19"/>
        <v>-5104306.0339034125</v>
      </c>
      <c r="P106" s="4"/>
      <c r="Q106" s="65"/>
      <c r="R106" s="4"/>
    </row>
    <row r="107" spans="1:18" s="34" customFormat="1" x14ac:dyDescent="0.3">
      <c r="A107" s="33">
        <v>621</v>
      </c>
      <c r="B107" s="34" t="s">
        <v>161</v>
      </c>
      <c r="C107" s="36">
        <v>9130</v>
      </c>
      <c r="D107" s="36">
        <v>3520</v>
      </c>
      <c r="E107" s="37">
        <f t="shared" si="11"/>
        <v>2593.75</v>
      </c>
      <c r="F107" s="38">
        <f t="shared" si="18"/>
        <v>0.77964881455118029</v>
      </c>
      <c r="G107" s="39">
        <f t="shared" si="12"/>
        <v>439.84102323317848</v>
      </c>
      <c r="H107" s="39">
        <f t="shared" si="13"/>
        <v>140.13528719741876</v>
      </c>
      <c r="I107" s="37">
        <f t="shared" si="14"/>
        <v>579.97631043059721</v>
      </c>
      <c r="J107" s="40">
        <f t="shared" si="20"/>
        <v>-41.3897128045191</v>
      </c>
      <c r="K107" s="37">
        <f t="shared" si="15"/>
        <v>538.58659762607806</v>
      </c>
      <c r="L107" s="37">
        <f t="shared" si="16"/>
        <v>2041516.6127157023</v>
      </c>
      <c r="M107" s="37">
        <f t="shared" si="17"/>
        <v>1895824.8236437947</v>
      </c>
      <c r="N107" s="41">
        <f>jan!M107</f>
        <v>1549334.9737193023</v>
      </c>
      <c r="O107" s="41">
        <f t="shared" si="19"/>
        <v>346489.84992449242</v>
      </c>
      <c r="P107" s="4"/>
      <c r="Q107" s="65"/>
      <c r="R107" s="4"/>
    </row>
    <row r="108" spans="1:18" s="34" customFormat="1" x14ac:dyDescent="0.3">
      <c r="A108" s="33">
        <v>622</v>
      </c>
      <c r="B108" s="34" t="s">
        <v>162</v>
      </c>
      <c r="C108" s="36">
        <v>6462</v>
      </c>
      <c r="D108" s="36">
        <v>2268</v>
      </c>
      <c r="E108" s="37">
        <f t="shared" si="11"/>
        <v>2849.2063492063494</v>
      </c>
      <c r="F108" s="38">
        <f t="shared" si="18"/>
        <v>0.8564357985813692</v>
      </c>
      <c r="G108" s="39">
        <f t="shared" si="12"/>
        <v>286.56721370936884</v>
      </c>
      <c r="H108" s="39">
        <f t="shared" si="13"/>
        <v>50.725564975196491</v>
      </c>
      <c r="I108" s="37">
        <f t="shared" si="14"/>
        <v>337.29277868456535</v>
      </c>
      <c r="J108" s="40">
        <f t="shared" si="20"/>
        <v>-41.3897128045191</v>
      </c>
      <c r="K108" s="37">
        <f t="shared" si="15"/>
        <v>295.90306588004626</v>
      </c>
      <c r="L108" s="37">
        <f t="shared" si="16"/>
        <v>764980.02205659426</v>
      </c>
      <c r="M108" s="37">
        <f t="shared" si="17"/>
        <v>671108.15341594489</v>
      </c>
      <c r="N108" s="41">
        <f>jan!M108</f>
        <v>710002.30693050532</v>
      </c>
      <c r="O108" s="41">
        <f t="shared" si="19"/>
        <v>-38894.153514560428</v>
      </c>
      <c r="P108" s="4"/>
      <c r="Q108" s="65"/>
      <c r="R108" s="4"/>
    </row>
    <row r="109" spans="1:18" s="34" customFormat="1" x14ac:dyDescent="0.3">
      <c r="A109" s="33">
        <v>623</v>
      </c>
      <c r="B109" s="34" t="s">
        <v>163</v>
      </c>
      <c r="C109" s="36">
        <v>41583</v>
      </c>
      <c r="D109" s="36">
        <v>13685</v>
      </c>
      <c r="E109" s="37">
        <f t="shared" si="11"/>
        <v>3038.5823894775303</v>
      </c>
      <c r="F109" s="38">
        <f t="shared" si="18"/>
        <v>0.91335986809532499</v>
      </c>
      <c r="G109" s="39">
        <f t="shared" si="12"/>
        <v>172.94158954666025</v>
      </c>
      <c r="H109" s="39">
        <f t="shared" si="13"/>
        <v>0</v>
      </c>
      <c r="I109" s="37">
        <f t="shared" si="14"/>
        <v>172.94158954666025</v>
      </c>
      <c r="J109" s="40">
        <f t="shared" si="20"/>
        <v>-41.3897128045191</v>
      </c>
      <c r="K109" s="37">
        <f t="shared" si="15"/>
        <v>131.55187674214116</v>
      </c>
      <c r="L109" s="37">
        <f t="shared" si="16"/>
        <v>2366705.6529460456</v>
      </c>
      <c r="M109" s="37">
        <f t="shared" si="17"/>
        <v>1800287.4332162018</v>
      </c>
      <c r="N109" s="41">
        <f>jan!M109</f>
        <v>5892333.9816331388</v>
      </c>
      <c r="O109" s="41">
        <f t="shared" si="19"/>
        <v>-4092046.5484169368</v>
      </c>
      <c r="P109" s="4"/>
      <c r="Q109" s="65"/>
      <c r="R109" s="4"/>
    </row>
    <row r="110" spans="1:18" s="34" customFormat="1" x14ac:dyDescent="0.3">
      <c r="A110" s="33">
        <v>624</v>
      </c>
      <c r="B110" s="34" t="s">
        <v>164</v>
      </c>
      <c r="C110" s="36">
        <v>51540</v>
      </c>
      <c r="D110" s="36">
        <v>18039</v>
      </c>
      <c r="E110" s="37">
        <f t="shared" si="11"/>
        <v>2857.1428571428573</v>
      </c>
      <c r="F110" s="38">
        <f t="shared" si="18"/>
        <v>0.85882141361920039</v>
      </c>
      <c r="G110" s="39">
        <f t="shared" si="12"/>
        <v>281.80530894746408</v>
      </c>
      <c r="H110" s="39">
        <f t="shared" si="13"/>
        <v>47.947787197418705</v>
      </c>
      <c r="I110" s="37">
        <f t="shared" si="14"/>
        <v>329.75309614488276</v>
      </c>
      <c r="J110" s="40">
        <f t="shared" si="20"/>
        <v>-41.3897128045191</v>
      </c>
      <c r="K110" s="37">
        <f t="shared" si="15"/>
        <v>288.36338334036367</v>
      </c>
      <c r="L110" s="37">
        <f t="shared" si="16"/>
        <v>5948416.1013575401</v>
      </c>
      <c r="M110" s="37">
        <f t="shared" si="17"/>
        <v>5201787.0720768198</v>
      </c>
      <c r="N110" s="41">
        <f>jan!M110</f>
        <v>3876963.7190120751</v>
      </c>
      <c r="O110" s="41">
        <f t="shared" si="19"/>
        <v>1324823.3530647447</v>
      </c>
      <c r="P110" s="4"/>
      <c r="Q110" s="65"/>
      <c r="R110" s="4"/>
    </row>
    <row r="111" spans="1:18" s="34" customFormat="1" x14ac:dyDescent="0.3">
      <c r="A111" s="33">
        <v>625</v>
      </c>
      <c r="B111" s="34" t="s">
        <v>165</v>
      </c>
      <c r="C111" s="36">
        <v>72723</v>
      </c>
      <c r="D111" s="36">
        <v>24154</v>
      </c>
      <c r="E111" s="37">
        <f t="shared" si="11"/>
        <v>3010.8056636581932</v>
      </c>
      <c r="F111" s="38">
        <f t="shared" si="18"/>
        <v>0.90501053166846834</v>
      </c>
      <c r="G111" s="39">
        <f t="shared" si="12"/>
        <v>189.60762503826254</v>
      </c>
      <c r="H111" s="39">
        <f t="shared" si="13"/>
        <v>0</v>
      </c>
      <c r="I111" s="37">
        <f t="shared" si="14"/>
        <v>189.60762503826254</v>
      </c>
      <c r="J111" s="40">
        <f t="shared" si="20"/>
        <v>-41.3897128045191</v>
      </c>
      <c r="K111" s="37">
        <f t="shared" si="15"/>
        <v>148.21791223374345</v>
      </c>
      <c r="L111" s="37">
        <f t="shared" si="16"/>
        <v>4579782.5751741938</v>
      </c>
      <c r="M111" s="37">
        <f t="shared" si="17"/>
        <v>3580055.4520938392</v>
      </c>
      <c r="N111" s="41">
        <f>jan!M111</f>
        <v>1955077.3136243655</v>
      </c>
      <c r="O111" s="41">
        <f t="shared" si="19"/>
        <v>1624978.1384694737</v>
      </c>
      <c r="P111" s="4"/>
      <c r="Q111" s="65"/>
      <c r="R111" s="4"/>
    </row>
    <row r="112" spans="1:18" s="34" customFormat="1" x14ac:dyDescent="0.3">
      <c r="A112" s="33">
        <v>626</v>
      </c>
      <c r="B112" s="34" t="s">
        <v>166</v>
      </c>
      <c r="C112" s="36">
        <v>88541</v>
      </c>
      <c r="D112" s="36">
        <v>25378</v>
      </c>
      <c r="E112" s="37">
        <f t="shared" si="11"/>
        <v>3488.888013239814</v>
      </c>
      <c r="F112" s="38">
        <f t="shared" si="18"/>
        <v>1.0487161074213951</v>
      </c>
      <c r="G112" s="39">
        <f t="shared" si="12"/>
        <v>-97.241784710709908</v>
      </c>
      <c r="H112" s="39">
        <f t="shared" si="13"/>
        <v>0</v>
      </c>
      <c r="I112" s="37">
        <f t="shared" si="14"/>
        <v>-97.241784710709908</v>
      </c>
      <c r="J112" s="40">
        <f t="shared" si="20"/>
        <v>-41.3897128045191</v>
      </c>
      <c r="K112" s="37">
        <f t="shared" si="15"/>
        <v>-138.631497515229</v>
      </c>
      <c r="L112" s="37">
        <f t="shared" si="16"/>
        <v>-2467802.0123883961</v>
      </c>
      <c r="M112" s="37">
        <f t="shared" si="17"/>
        <v>-3518190.1439414816</v>
      </c>
      <c r="N112" s="41">
        <f>jan!M112</f>
        <v>-4796825.1856769454</v>
      </c>
      <c r="O112" s="41">
        <f t="shared" si="19"/>
        <v>1278635.0417354638</v>
      </c>
      <c r="P112" s="4"/>
      <c r="Q112" s="65"/>
      <c r="R112" s="4"/>
    </row>
    <row r="113" spans="1:18" s="34" customFormat="1" x14ac:dyDescent="0.3">
      <c r="A113" s="33">
        <v>627</v>
      </c>
      <c r="B113" s="34" t="s">
        <v>167</v>
      </c>
      <c r="C113" s="36">
        <v>69649</v>
      </c>
      <c r="D113" s="36">
        <v>21038</v>
      </c>
      <c r="E113" s="37">
        <f t="shared" si="11"/>
        <v>3310.6283867287766</v>
      </c>
      <c r="F113" s="38">
        <f t="shared" si="18"/>
        <v>0.9951334928703911</v>
      </c>
      <c r="G113" s="39">
        <f t="shared" si="12"/>
        <v>9.7139911959125129</v>
      </c>
      <c r="H113" s="39">
        <f t="shared" si="13"/>
        <v>0</v>
      </c>
      <c r="I113" s="37">
        <f t="shared" si="14"/>
        <v>9.7139911959125129</v>
      </c>
      <c r="J113" s="40">
        <f t="shared" si="20"/>
        <v>-41.3897128045191</v>
      </c>
      <c r="K113" s="37">
        <f t="shared" si="15"/>
        <v>-31.675721608606587</v>
      </c>
      <c r="L113" s="37">
        <f t="shared" si="16"/>
        <v>204362.94677960745</v>
      </c>
      <c r="M113" s="37">
        <f t="shared" si="17"/>
        <v>-666393.83120186534</v>
      </c>
      <c r="N113" s="41">
        <f>jan!M113</f>
        <v>-1693061.7486118504</v>
      </c>
      <c r="O113" s="41">
        <f t="shared" si="19"/>
        <v>1026667.9174099851</v>
      </c>
      <c r="P113" s="4"/>
      <c r="Q113" s="65"/>
      <c r="R113" s="4"/>
    </row>
    <row r="114" spans="1:18" s="34" customFormat="1" x14ac:dyDescent="0.3">
      <c r="A114" s="33">
        <v>628</v>
      </c>
      <c r="B114" s="34" t="s">
        <v>168</v>
      </c>
      <c r="C114" s="36">
        <v>26280</v>
      </c>
      <c r="D114" s="36">
        <v>9365</v>
      </c>
      <c r="E114" s="37">
        <f t="shared" si="11"/>
        <v>2806.193272824346</v>
      </c>
      <c r="F114" s="38">
        <f t="shared" si="18"/>
        <v>0.84350660570949321</v>
      </c>
      <c r="G114" s="39">
        <f t="shared" si="12"/>
        <v>312.37505953857089</v>
      </c>
      <c r="H114" s="39">
        <f t="shared" si="13"/>
        <v>65.780141708897688</v>
      </c>
      <c r="I114" s="37">
        <f t="shared" si="14"/>
        <v>378.1552012474686</v>
      </c>
      <c r="J114" s="40">
        <f t="shared" si="20"/>
        <v>-41.3897128045191</v>
      </c>
      <c r="K114" s="37">
        <f t="shared" si="15"/>
        <v>336.7654884429495</v>
      </c>
      <c r="L114" s="37">
        <f t="shared" si="16"/>
        <v>3541423.4596825433</v>
      </c>
      <c r="M114" s="37">
        <f t="shared" si="17"/>
        <v>3153808.7992682219</v>
      </c>
      <c r="N114" s="41">
        <f>jan!M114</f>
        <v>1741881.9684321783</v>
      </c>
      <c r="O114" s="41">
        <f t="shared" si="19"/>
        <v>1411926.8308360437</v>
      </c>
      <c r="P114" s="4"/>
      <c r="Q114" s="65"/>
      <c r="R114" s="4"/>
    </row>
    <row r="115" spans="1:18" s="34" customFormat="1" x14ac:dyDescent="0.3">
      <c r="A115" s="33">
        <v>631</v>
      </c>
      <c r="B115" s="34" t="s">
        <v>169</v>
      </c>
      <c r="C115" s="36">
        <v>8370</v>
      </c>
      <c r="D115" s="36">
        <v>2671</v>
      </c>
      <c r="E115" s="37">
        <f t="shared" si="11"/>
        <v>3133.6578060651441</v>
      </c>
      <c r="F115" s="38">
        <f t="shared" si="18"/>
        <v>0.94193834938129806</v>
      </c>
      <c r="G115" s="39">
        <f t="shared" si="12"/>
        <v>115.89633959409201</v>
      </c>
      <c r="H115" s="39">
        <f t="shared" si="13"/>
        <v>0</v>
      </c>
      <c r="I115" s="37">
        <f t="shared" si="14"/>
        <v>115.89633959409201</v>
      </c>
      <c r="J115" s="40">
        <f t="shared" si="20"/>
        <v>-41.3897128045191</v>
      </c>
      <c r="K115" s="37">
        <f t="shared" si="15"/>
        <v>74.50662678957292</v>
      </c>
      <c r="L115" s="37">
        <f t="shared" si="16"/>
        <v>309559.12305581977</v>
      </c>
      <c r="M115" s="37">
        <f t="shared" si="17"/>
        <v>199007.20015494927</v>
      </c>
      <c r="N115" s="41">
        <f>jan!M115</f>
        <v>431632.39056939102</v>
      </c>
      <c r="O115" s="41">
        <f t="shared" si="19"/>
        <v>-232625.19041444175</v>
      </c>
      <c r="P115" s="4"/>
      <c r="Q115" s="65"/>
      <c r="R115" s="4"/>
    </row>
    <row r="116" spans="1:18" s="34" customFormat="1" x14ac:dyDescent="0.3">
      <c r="A116" s="33">
        <v>632</v>
      </c>
      <c r="B116" s="34" t="s">
        <v>170</v>
      </c>
      <c r="C116" s="36">
        <v>5144</v>
      </c>
      <c r="D116" s="36">
        <v>1375</v>
      </c>
      <c r="E116" s="37">
        <f t="shared" si="11"/>
        <v>3741.090909090909</v>
      </c>
      <c r="F116" s="38">
        <f t="shared" si="18"/>
        <v>1.1245251440581878</v>
      </c>
      <c r="G116" s="39">
        <f t="shared" si="12"/>
        <v>-248.56352222136692</v>
      </c>
      <c r="H116" s="39">
        <f t="shared" si="13"/>
        <v>0</v>
      </c>
      <c r="I116" s="37">
        <f t="shared" si="14"/>
        <v>-248.56352222136692</v>
      </c>
      <c r="J116" s="40">
        <f t="shared" si="20"/>
        <v>-41.3897128045191</v>
      </c>
      <c r="K116" s="37">
        <f t="shared" si="15"/>
        <v>-289.95323502588604</v>
      </c>
      <c r="L116" s="37">
        <f t="shared" si="16"/>
        <v>-341774.84305437951</v>
      </c>
      <c r="M116" s="37">
        <f t="shared" si="17"/>
        <v>-398685.69816059334</v>
      </c>
      <c r="N116" s="41">
        <f>jan!M116</f>
        <v>391666.7866091028</v>
      </c>
      <c r="O116" s="41">
        <f t="shared" si="19"/>
        <v>-790352.48476969614</v>
      </c>
      <c r="P116" s="4"/>
      <c r="Q116" s="65"/>
      <c r="R116" s="4"/>
    </row>
    <row r="117" spans="1:18" s="34" customFormat="1" x14ac:dyDescent="0.3">
      <c r="A117" s="33">
        <v>633</v>
      </c>
      <c r="B117" s="34" t="s">
        <v>171</v>
      </c>
      <c r="C117" s="36">
        <v>18640</v>
      </c>
      <c r="D117" s="36">
        <v>2541</v>
      </c>
      <c r="E117" s="37">
        <f t="shared" si="11"/>
        <v>7335.6946084218807</v>
      </c>
      <c r="F117" s="38">
        <f t="shared" si="18"/>
        <v>2.205018064719269</v>
      </c>
      <c r="G117" s="39">
        <f t="shared" si="12"/>
        <v>-2405.3257418199501</v>
      </c>
      <c r="H117" s="39">
        <f t="shared" si="13"/>
        <v>0</v>
      </c>
      <c r="I117" s="37">
        <f t="shared" si="14"/>
        <v>-2405.3257418199501</v>
      </c>
      <c r="J117" s="40">
        <f t="shared" si="20"/>
        <v>-41.3897128045191</v>
      </c>
      <c r="K117" s="37">
        <f t="shared" si="15"/>
        <v>-2446.7154546244692</v>
      </c>
      <c r="L117" s="37">
        <f t="shared" si="16"/>
        <v>-6111932.7099644933</v>
      </c>
      <c r="M117" s="37">
        <f t="shared" si="17"/>
        <v>-6217103.9702007761</v>
      </c>
      <c r="N117" s="41">
        <f>jan!M117</f>
        <v>621914.62165362132</v>
      </c>
      <c r="O117" s="41">
        <f t="shared" si="19"/>
        <v>-6839018.5918543972</v>
      </c>
      <c r="P117" s="4"/>
      <c r="Q117" s="65"/>
      <c r="R117" s="4"/>
    </row>
    <row r="118" spans="1:18" s="34" customFormat="1" x14ac:dyDescent="0.3">
      <c r="A118" s="33">
        <v>701</v>
      </c>
      <c r="B118" s="34" t="s">
        <v>172</v>
      </c>
      <c r="C118" s="36">
        <v>68753</v>
      </c>
      <c r="D118" s="36">
        <v>26903</v>
      </c>
      <c r="E118" s="37">
        <f t="shared" si="11"/>
        <v>2555.5885960673531</v>
      </c>
      <c r="F118" s="38">
        <f t="shared" si="18"/>
        <v>0.76817797374628505</v>
      </c>
      <c r="G118" s="39">
        <f t="shared" si="12"/>
        <v>462.73786559276658</v>
      </c>
      <c r="H118" s="39">
        <f t="shared" si="13"/>
        <v>153.49177857384518</v>
      </c>
      <c r="I118" s="37">
        <f t="shared" si="14"/>
        <v>616.22964416661171</v>
      </c>
      <c r="J118" s="40">
        <f t="shared" si="20"/>
        <v>-41.3897128045191</v>
      </c>
      <c r="K118" s="37">
        <f t="shared" si="15"/>
        <v>574.83993136209256</v>
      </c>
      <c r="L118" s="37">
        <f t="shared" si="16"/>
        <v>16578426.117014354</v>
      </c>
      <c r="M118" s="37">
        <f t="shared" si="17"/>
        <v>15464918.673434377</v>
      </c>
      <c r="N118" s="41">
        <f>jan!M118</f>
        <v>11760594.516468864</v>
      </c>
      <c r="O118" s="41">
        <f t="shared" si="19"/>
        <v>3704324.1569655128</v>
      </c>
      <c r="P118" s="4"/>
      <c r="Q118" s="65"/>
      <c r="R118" s="4"/>
    </row>
    <row r="119" spans="1:18" s="34" customFormat="1" x14ac:dyDescent="0.3">
      <c r="A119" s="33">
        <v>702</v>
      </c>
      <c r="B119" s="34" t="s">
        <v>173</v>
      </c>
      <c r="C119" s="36">
        <v>29321</v>
      </c>
      <c r="D119" s="36">
        <v>10661</v>
      </c>
      <c r="E119" s="37">
        <f t="shared" si="11"/>
        <v>2750.3048494512709</v>
      </c>
      <c r="F119" s="38">
        <f t="shared" si="18"/>
        <v>0.82670724454131883</v>
      </c>
      <c r="G119" s="39">
        <f t="shared" si="12"/>
        <v>345.90811356241591</v>
      </c>
      <c r="H119" s="39">
        <f t="shared" si="13"/>
        <v>85.341089889473949</v>
      </c>
      <c r="I119" s="37">
        <f t="shared" si="14"/>
        <v>431.24920345188985</v>
      </c>
      <c r="J119" s="40">
        <f t="shared" si="20"/>
        <v>-41.3897128045191</v>
      </c>
      <c r="K119" s="37">
        <f t="shared" si="15"/>
        <v>389.85949064737076</v>
      </c>
      <c r="L119" s="37">
        <f t="shared" si="16"/>
        <v>4597547.7580005974</v>
      </c>
      <c r="M119" s="37">
        <f t="shared" si="17"/>
        <v>4156292.0297916196</v>
      </c>
      <c r="N119" s="41">
        <f>jan!M119</f>
        <v>2803097.5723924683</v>
      </c>
      <c r="O119" s="41">
        <f t="shared" si="19"/>
        <v>1353194.4573991513</v>
      </c>
      <c r="P119" s="4"/>
      <c r="Q119" s="65"/>
      <c r="R119" s="4"/>
    </row>
    <row r="120" spans="1:18" s="34" customFormat="1" x14ac:dyDescent="0.3">
      <c r="A120" s="33">
        <v>704</v>
      </c>
      <c r="B120" s="34" t="s">
        <v>174</v>
      </c>
      <c r="C120" s="36">
        <v>129188</v>
      </c>
      <c r="D120" s="36">
        <v>41920</v>
      </c>
      <c r="E120" s="37">
        <f t="shared" si="11"/>
        <v>3081.7748091603053</v>
      </c>
      <c r="F120" s="38">
        <f t="shared" si="18"/>
        <v>0.92634296932068305</v>
      </c>
      <c r="G120" s="39">
        <f t="shared" si="12"/>
        <v>147.02613773699531</v>
      </c>
      <c r="H120" s="39">
        <f t="shared" si="13"/>
        <v>0</v>
      </c>
      <c r="I120" s="37">
        <f t="shared" si="14"/>
        <v>147.02613773699531</v>
      </c>
      <c r="J120" s="40">
        <f t="shared" si="20"/>
        <v>-41.3897128045191</v>
      </c>
      <c r="K120" s="37">
        <f t="shared" si="15"/>
        <v>105.63642493247622</v>
      </c>
      <c r="L120" s="37">
        <f t="shared" si="16"/>
        <v>6163335.6939348429</v>
      </c>
      <c r="M120" s="37">
        <f t="shared" si="17"/>
        <v>4428278.9331694031</v>
      </c>
      <c r="N120" s="41">
        <f>jan!M120</f>
        <v>1229689.5664127395</v>
      </c>
      <c r="O120" s="41">
        <f t="shared" si="19"/>
        <v>3198589.3667566637</v>
      </c>
      <c r="P120" s="4"/>
      <c r="Q120" s="65"/>
      <c r="R120" s="4"/>
    </row>
    <row r="121" spans="1:18" s="34" customFormat="1" x14ac:dyDescent="0.3">
      <c r="A121" s="33">
        <v>706</v>
      </c>
      <c r="B121" s="34" t="s">
        <v>175</v>
      </c>
      <c r="C121" s="36">
        <v>127048</v>
      </c>
      <c r="D121" s="36">
        <v>45281</v>
      </c>
      <c r="E121" s="37">
        <f t="shared" si="11"/>
        <v>2805.7684238422298</v>
      </c>
      <c r="F121" s="38">
        <f t="shared" si="18"/>
        <v>0.84337890141830474</v>
      </c>
      <c r="G121" s="39">
        <f t="shared" si="12"/>
        <v>312.62996892784059</v>
      </c>
      <c r="H121" s="39">
        <f t="shared" si="13"/>
        <v>65.928838852638336</v>
      </c>
      <c r="I121" s="37">
        <f t="shared" si="14"/>
        <v>378.5588077804789</v>
      </c>
      <c r="J121" s="40">
        <f t="shared" si="20"/>
        <v>-41.3897128045191</v>
      </c>
      <c r="K121" s="37">
        <f t="shared" si="15"/>
        <v>337.16909497595981</v>
      </c>
      <c r="L121" s="37">
        <f t="shared" si="16"/>
        <v>17141521.375107866</v>
      </c>
      <c r="M121" s="37">
        <f t="shared" si="17"/>
        <v>15267353.789606435</v>
      </c>
      <c r="N121" s="41">
        <f>jan!M121</f>
        <v>9991344.9559612926</v>
      </c>
      <c r="O121" s="41">
        <f t="shared" si="19"/>
        <v>5276008.8336451426</v>
      </c>
      <c r="P121" s="4"/>
      <c r="Q121" s="65"/>
      <c r="R121" s="4"/>
    </row>
    <row r="122" spans="1:18" s="34" customFormat="1" x14ac:dyDescent="0.3">
      <c r="A122" s="33">
        <v>709</v>
      </c>
      <c r="B122" s="34" t="s">
        <v>176</v>
      </c>
      <c r="C122" s="36">
        <v>115788</v>
      </c>
      <c r="D122" s="36">
        <v>43506</v>
      </c>
      <c r="E122" s="37">
        <f t="shared" si="11"/>
        <v>2661.4260102054891</v>
      </c>
      <c r="F122" s="38">
        <f t="shared" si="18"/>
        <v>0.79999137691465516</v>
      </c>
      <c r="G122" s="39">
        <f t="shared" si="12"/>
        <v>399.23541710988502</v>
      </c>
      <c r="H122" s="39">
        <f t="shared" si="13"/>
        <v>116.44868362549759</v>
      </c>
      <c r="I122" s="37">
        <f t="shared" si="14"/>
        <v>515.68410073538257</v>
      </c>
      <c r="J122" s="40">
        <f t="shared" si="20"/>
        <v>-41.3897128045191</v>
      </c>
      <c r="K122" s="37">
        <f t="shared" si="15"/>
        <v>474.29438793086348</v>
      </c>
      <c r="L122" s="37">
        <f t="shared" si="16"/>
        <v>22435352.486593556</v>
      </c>
      <c r="M122" s="37">
        <f t="shared" si="17"/>
        <v>20634651.641320147</v>
      </c>
      <c r="N122" s="41">
        <f>jan!M122</f>
        <v>15387069.649611363</v>
      </c>
      <c r="O122" s="41">
        <f t="shared" si="19"/>
        <v>5247581.9917087834</v>
      </c>
      <c r="P122" s="4"/>
      <c r="Q122" s="65"/>
      <c r="R122" s="4"/>
    </row>
    <row r="123" spans="1:18" s="34" customFormat="1" x14ac:dyDescent="0.3">
      <c r="A123" s="33">
        <v>711</v>
      </c>
      <c r="B123" s="34" t="s">
        <v>177</v>
      </c>
      <c r="C123" s="36">
        <v>18871</v>
      </c>
      <c r="D123" s="36">
        <v>6601</v>
      </c>
      <c r="E123" s="37">
        <f t="shared" si="11"/>
        <v>2858.8092713225269</v>
      </c>
      <c r="F123" s="38">
        <f t="shared" si="18"/>
        <v>0.85932231688271099</v>
      </c>
      <c r="G123" s="39">
        <f t="shared" si="12"/>
        <v>280.80546043966234</v>
      </c>
      <c r="H123" s="39">
        <f t="shared" si="13"/>
        <v>47.364542234534355</v>
      </c>
      <c r="I123" s="37">
        <f t="shared" si="14"/>
        <v>328.17000267419667</v>
      </c>
      <c r="J123" s="40">
        <f t="shared" si="20"/>
        <v>-41.3897128045191</v>
      </c>
      <c r="K123" s="37">
        <f t="shared" si="15"/>
        <v>286.78028986967757</v>
      </c>
      <c r="L123" s="37">
        <f t="shared" si="16"/>
        <v>2166250.1876523723</v>
      </c>
      <c r="M123" s="37">
        <f t="shared" si="17"/>
        <v>1893036.6934297418</v>
      </c>
      <c r="N123" s="41">
        <f>jan!M123</f>
        <v>1405181.0970230445</v>
      </c>
      <c r="O123" s="41">
        <f t="shared" si="19"/>
        <v>487855.5964066973</v>
      </c>
      <c r="P123" s="4"/>
      <c r="Q123" s="65"/>
      <c r="R123" s="4"/>
    </row>
    <row r="124" spans="1:18" s="34" customFormat="1" x14ac:dyDescent="0.3">
      <c r="A124" s="33">
        <v>713</v>
      </c>
      <c r="B124" s="34" t="s">
        <v>178</v>
      </c>
      <c r="C124" s="36">
        <v>26380</v>
      </c>
      <c r="D124" s="36">
        <v>9149</v>
      </c>
      <c r="E124" s="37">
        <f t="shared" si="11"/>
        <v>2883.3752322658215</v>
      </c>
      <c r="F124" s="38">
        <f t="shared" si="18"/>
        <v>0.86670653753919302</v>
      </c>
      <c r="G124" s="39">
        <f t="shared" si="12"/>
        <v>266.06588387368555</v>
      </c>
      <c r="H124" s="39">
        <f t="shared" si="13"/>
        <v>38.766455904381246</v>
      </c>
      <c r="I124" s="37">
        <f t="shared" si="14"/>
        <v>304.8323397780668</v>
      </c>
      <c r="J124" s="40">
        <f t="shared" si="20"/>
        <v>-41.3897128045191</v>
      </c>
      <c r="K124" s="37">
        <f t="shared" si="15"/>
        <v>263.4426269735477</v>
      </c>
      <c r="L124" s="37">
        <f t="shared" si="16"/>
        <v>2788911.076629533</v>
      </c>
      <c r="M124" s="37">
        <f t="shared" si="17"/>
        <v>2410236.5941809881</v>
      </c>
      <c r="N124" s="41">
        <f>jan!M124</f>
        <v>1635629.3677721322</v>
      </c>
      <c r="O124" s="41">
        <f t="shared" si="19"/>
        <v>774607.22640885599</v>
      </c>
      <c r="P124" s="4"/>
      <c r="Q124" s="65"/>
      <c r="R124" s="4"/>
    </row>
    <row r="125" spans="1:18" s="34" customFormat="1" x14ac:dyDescent="0.3">
      <c r="A125" s="33">
        <v>714</v>
      </c>
      <c r="B125" s="34" t="s">
        <v>179</v>
      </c>
      <c r="C125" s="36">
        <v>8294</v>
      </c>
      <c r="D125" s="36">
        <v>3114</v>
      </c>
      <c r="E125" s="37">
        <f t="shared" si="11"/>
        <v>2663.4553628773283</v>
      </c>
      <c r="F125" s="38">
        <f t="shared" si="18"/>
        <v>0.8006013749502815</v>
      </c>
      <c r="G125" s="39">
        <f t="shared" si="12"/>
        <v>398.01780550678149</v>
      </c>
      <c r="H125" s="39">
        <f t="shared" si="13"/>
        <v>115.73841019035386</v>
      </c>
      <c r="I125" s="37">
        <f t="shared" si="14"/>
        <v>513.7562156971353</v>
      </c>
      <c r="J125" s="40">
        <f t="shared" si="20"/>
        <v>-41.3897128045191</v>
      </c>
      <c r="K125" s="37">
        <f t="shared" si="15"/>
        <v>472.36650289261621</v>
      </c>
      <c r="L125" s="37">
        <f t="shared" si="16"/>
        <v>1599836.8556808794</v>
      </c>
      <c r="M125" s="37">
        <f t="shared" si="17"/>
        <v>1470949.2900076068</v>
      </c>
      <c r="N125" s="41">
        <f>jan!M125</f>
        <v>1047783.3261823598</v>
      </c>
      <c r="O125" s="41">
        <f t="shared" si="19"/>
        <v>423165.96382524702</v>
      </c>
      <c r="P125" s="4"/>
      <c r="Q125" s="65"/>
      <c r="R125" s="4"/>
    </row>
    <row r="126" spans="1:18" s="34" customFormat="1" x14ac:dyDescent="0.3">
      <c r="A126" s="33">
        <v>716</v>
      </c>
      <c r="B126" s="34" t="s">
        <v>180</v>
      </c>
      <c r="C126" s="36">
        <v>24529</v>
      </c>
      <c r="D126" s="36">
        <v>9253</v>
      </c>
      <c r="E126" s="37">
        <f t="shared" si="11"/>
        <v>2650.9240246406571</v>
      </c>
      <c r="F126" s="38">
        <f t="shared" si="18"/>
        <v>0.79683461138364609</v>
      </c>
      <c r="G126" s="39">
        <f t="shared" si="12"/>
        <v>405.53660844878419</v>
      </c>
      <c r="H126" s="39">
        <f t="shared" si="13"/>
        <v>120.12437857318879</v>
      </c>
      <c r="I126" s="37">
        <f t="shared" si="14"/>
        <v>525.66098702197303</v>
      </c>
      <c r="J126" s="40">
        <f t="shared" si="20"/>
        <v>-41.3897128045191</v>
      </c>
      <c r="K126" s="37">
        <f t="shared" si="15"/>
        <v>484.27127421745394</v>
      </c>
      <c r="L126" s="37">
        <f t="shared" si="16"/>
        <v>4863941.1129143164</v>
      </c>
      <c r="M126" s="37">
        <f t="shared" si="17"/>
        <v>4480962.1003341014</v>
      </c>
      <c r="N126" s="41">
        <f>jan!M126</f>
        <v>3451993.5829047472</v>
      </c>
      <c r="O126" s="41">
        <f t="shared" si="19"/>
        <v>1028968.5174293541</v>
      </c>
      <c r="P126" s="4"/>
      <c r="Q126" s="65"/>
      <c r="R126" s="4"/>
    </row>
    <row r="127" spans="1:18" s="34" customFormat="1" x14ac:dyDescent="0.3">
      <c r="A127" s="33">
        <v>719</v>
      </c>
      <c r="B127" s="34" t="s">
        <v>181</v>
      </c>
      <c r="C127" s="36">
        <v>14728</v>
      </c>
      <c r="D127" s="36">
        <v>5860</v>
      </c>
      <c r="E127" s="37">
        <f t="shared" si="11"/>
        <v>2513.310580204778</v>
      </c>
      <c r="F127" s="38">
        <f t="shared" si="18"/>
        <v>0.75546973087444602</v>
      </c>
      <c r="G127" s="39">
        <f t="shared" si="12"/>
        <v>488.10467511031163</v>
      </c>
      <c r="H127" s="39">
        <f t="shared" si="13"/>
        <v>168.28908412574646</v>
      </c>
      <c r="I127" s="37">
        <f t="shared" si="14"/>
        <v>656.39375923605803</v>
      </c>
      <c r="J127" s="40">
        <f t="shared" si="20"/>
        <v>-41.3897128045191</v>
      </c>
      <c r="K127" s="37">
        <f t="shared" si="15"/>
        <v>615.00404643153888</v>
      </c>
      <c r="L127" s="37">
        <f t="shared" si="16"/>
        <v>3846467.4291233001</v>
      </c>
      <c r="M127" s="37">
        <f t="shared" si="17"/>
        <v>3603923.7120888177</v>
      </c>
      <c r="N127" s="41">
        <f>jan!M127</f>
        <v>2843854.8142031566</v>
      </c>
      <c r="O127" s="41">
        <f t="shared" si="19"/>
        <v>760068.89788566111</v>
      </c>
      <c r="P127" s="4"/>
      <c r="Q127" s="65"/>
      <c r="R127" s="4"/>
    </row>
    <row r="128" spans="1:18" s="34" customFormat="1" x14ac:dyDescent="0.3">
      <c r="A128" s="33">
        <v>720</v>
      </c>
      <c r="B128" s="34" t="s">
        <v>182</v>
      </c>
      <c r="C128" s="36">
        <v>31274</v>
      </c>
      <c r="D128" s="36">
        <v>11506</v>
      </c>
      <c r="E128" s="37">
        <f t="shared" si="11"/>
        <v>2718.0601425343298</v>
      </c>
      <c r="F128" s="38">
        <f t="shared" si="18"/>
        <v>0.81701488886966833</v>
      </c>
      <c r="G128" s="39">
        <f t="shared" si="12"/>
        <v>365.25493771258061</v>
      </c>
      <c r="H128" s="39">
        <f t="shared" si="13"/>
        <v>96.626737310403357</v>
      </c>
      <c r="I128" s="37">
        <f t="shared" si="14"/>
        <v>461.88167502298398</v>
      </c>
      <c r="J128" s="40">
        <f t="shared" si="20"/>
        <v>-41.3897128045191</v>
      </c>
      <c r="K128" s="37">
        <f t="shared" si="15"/>
        <v>420.49196221846489</v>
      </c>
      <c r="L128" s="37">
        <f t="shared" si="16"/>
        <v>5314410.5528144538</v>
      </c>
      <c r="M128" s="37">
        <f t="shared" si="17"/>
        <v>4838180.5172856571</v>
      </c>
      <c r="N128" s="41">
        <f>jan!M128</f>
        <v>3289088.0703449724</v>
      </c>
      <c r="O128" s="41">
        <f t="shared" si="19"/>
        <v>1549092.4469406847</v>
      </c>
      <c r="P128" s="4"/>
      <c r="Q128" s="65"/>
      <c r="R128" s="4"/>
    </row>
    <row r="129" spans="1:18" s="34" customFormat="1" x14ac:dyDescent="0.3">
      <c r="A129" s="33">
        <v>722</v>
      </c>
      <c r="B129" s="34" t="s">
        <v>183</v>
      </c>
      <c r="C129" s="36">
        <v>67201</v>
      </c>
      <c r="D129" s="36">
        <v>21483</v>
      </c>
      <c r="E129" s="37">
        <f t="shared" si="11"/>
        <v>3128.1012893916118</v>
      </c>
      <c r="F129" s="38">
        <f t="shared" si="18"/>
        <v>0.94026812995477149</v>
      </c>
      <c r="G129" s="39">
        <f t="shared" si="12"/>
        <v>119.2302495982114</v>
      </c>
      <c r="H129" s="39">
        <f t="shared" si="13"/>
        <v>0</v>
      </c>
      <c r="I129" s="37">
        <f t="shared" si="14"/>
        <v>119.2302495982114</v>
      </c>
      <c r="J129" s="40">
        <f t="shared" si="20"/>
        <v>-41.3897128045191</v>
      </c>
      <c r="K129" s="37">
        <f t="shared" si="15"/>
        <v>77.840536793692308</v>
      </c>
      <c r="L129" s="37">
        <f t="shared" si="16"/>
        <v>2561423.4521183753</v>
      </c>
      <c r="M129" s="37">
        <f t="shared" si="17"/>
        <v>1672248.2519388918</v>
      </c>
      <c r="N129" s="41">
        <f>jan!M129</f>
        <v>254550.98652779093</v>
      </c>
      <c r="O129" s="41">
        <f t="shared" si="19"/>
        <v>1417697.2654111008</v>
      </c>
      <c r="P129" s="4"/>
      <c r="Q129" s="65"/>
      <c r="R129" s="4"/>
    </row>
    <row r="130" spans="1:18" s="34" customFormat="1" x14ac:dyDescent="0.3">
      <c r="A130" s="33">
        <v>723</v>
      </c>
      <c r="B130" s="34" t="s">
        <v>184</v>
      </c>
      <c r="C130" s="36">
        <v>15227</v>
      </c>
      <c r="D130" s="36">
        <v>4962</v>
      </c>
      <c r="E130" s="37">
        <f t="shared" si="11"/>
        <v>3068.7222893994358</v>
      </c>
      <c r="F130" s="38">
        <f t="shared" si="18"/>
        <v>0.92241954510537028</v>
      </c>
      <c r="G130" s="39">
        <f t="shared" si="12"/>
        <v>154.85764959351698</v>
      </c>
      <c r="H130" s="39">
        <f t="shared" si="13"/>
        <v>0</v>
      </c>
      <c r="I130" s="37">
        <f t="shared" si="14"/>
        <v>154.85764959351698</v>
      </c>
      <c r="J130" s="40">
        <f t="shared" si="20"/>
        <v>-41.3897128045191</v>
      </c>
      <c r="K130" s="37">
        <f t="shared" si="15"/>
        <v>113.46793678899789</v>
      </c>
      <c r="L130" s="37">
        <f t="shared" si="16"/>
        <v>768403.65728303127</v>
      </c>
      <c r="M130" s="37">
        <f t="shared" si="17"/>
        <v>563027.90234700753</v>
      </c>
      <c r="N130" s="41">
        <f>jan!M130</f>
        <v>398284.47587166028</v>
      </c>
      <c r="O130" s="41">
        <f t="shared" si="19"/>
        <v>164743.42647534725</v>
      </c>
      <c r="P130" s="4"/>
      <c r="Q130" s="65"/>
      <c r="R130" s="4"/>
    </row>
    <row r="131" spans="1:18" s="34" customFormat="1" x14ac:dyDescent="0.3">
      <c r="A131" s="33">
        <v>728</v>
      </c>
      <c r="B131" s="34" t="s">
        <v>185</v>
      </c>
      <c r="C131" s="36">
        <v>6773</v>
      </c>
      <c r="D131" s="36">
        <v>2463</v>
      </c>
      <c r="E131" s="37">
        <f t="shared" si="11"/>
        <v>2749.8984977669511</v>
      </c>
      <c r="F131" s="38">
        <f t="shared" si="18"/>
        <v>0.82658510030653487</v>
      </c>
      <c r="G131" s="39">
        <f t="shared" si="12"/>
        <v>346.15192457300782</v>
      </c>
      <c r="H131" s="39">
        <f t="shared" si="13"/>
        <v>85.483312978985893</v>
      </c>
      <c r="I131" s="37">
        <f t="shared" si="14"/>
        <v>431.63523755199373</v>
      </c>
      <c r="J131" s="40">
        <f t="shared" si="20"/>
        <v>-41.3897128045191</v>
      </c>
      <c r="K131" s="37">
        <f t="shared" si="15"/>
        <v>390.24552474747463</v>
      </c>
      <c r="L131" s="37">
        <f t="shared" si="16"/>
        <v>1063117.5900905605</v>
      </c>
      <c r="M131" s="37">
        <f t="shared" si="17"/>
        <v>961174.72745303006</v>
      </c>
      <c r="N131" s="41">
        <f>jan!M131</f>
        <v>814553.96030415967</v>
      </c>
      <c r="O131" s="41">
        <f t="shared" si="19"/>
        <v>146620.76714887039</v>
      </c>
      <c r="P131" s="4"/>
      <c r="Q131" s="65"/>
      <c r="R131" s="4"/>
    </row>
    <row r="132" spans="1:18" s="34" customFormat="1" x14ac:dyDescent="0.3">
      <c r="A132" s="33">
        <v>805</v>
      </c>
      <c r="B132" s="34" t="s">
        <v>186</v>
      </c>
      <c r="C132" s="36">
        <v>104834</v>
      </c>
      <c r="D132" s="36">
        <v>35755</v>
      </c>
      <c r="E132" s="37">
        <f t="shared" si="11"/>
        <v>2932.0095091595581</v>
      </c>
      <c r="F132" s="38">
        <f t="shared" si="18"/>
        <v>0.88132539299047219</v>
      </c>
      <c r="G132" s="39">
        <f t="shared" si="12"/>
        <v>236.88531773744361</v>
      </c>
      <c r="H132" s="39">
        <f t="shared" si="13"/>
        <v>21.744458991573445</v>
      </c>
      <c r="I132" s="37">
        <f t="shared" si="14"/>
        <v>258.62977672901707</v>
      </c>
      <c r="J132" s="40">
        <f t="shared" si="20"/>
        <v>-41.3897128045191</v>
      </c>
      <c r="K132" s="37">
        <f t="shared" si="15"/>
        <v>217.24006392449797</v>
      </c>
      <c r="L132" s="37">
        <f t="shared" si="16"/>
        <v>9247307.6669460051</v>
      </c>
      <c r="M132" s="37">
        <f t="shared" si="17"/>
        <v>7767418.4856204251</v>
      </c>
      <c r="N132" s="41">
        <f>jan!M132</f>
        <v>4180555.8312759418</v>
      </c>
      <c r="O132" s="41">
        <f t="shared" si="19"/>
        <v>3586862.6543444833</v>
      </c>
      <c r="P132" s="4"/>
      <c r="Q132" s="65"/>
      <c r="R132" s="4"/>
    </row>
    <row r="133" spans="1:18" s="34" customFormat="1" x14ac:dyDescent="0.3">
      <c r="A133" s="33">
        <v>806</v>
      </c>
      <c r="B133" s="34" t="s">
        <v>187</v>
      </c>
      <c r="C133" s="36">
        <v>144737</v>
      </c>
      <c r="D133" s="36">
        <v>53745</v>
      </c>
      <c r="E133" s="37">
        <f t="shared" si="11"/>
        <v>2693.0319099451112</v>
      </c>
      <c r="F133" s="38">
        <f t="shared" si="18"/>
        <v>0.80949171513723639</v>
      </c>
      <c r="G133" s="39">
        <f t="shared" si="12"/>
        <v>380.27187726611174</v>
      </c>
      <c r="H133" s="39">
        <f t="shared" si="13"/>
        <v>105.38661871662984</v>
      </c>
      <c r="I133" s="37">
        <f t="shared" si="14"/>
        <v>485.65849598274156</v>
      </c>
      <c r="J133" s="40">
        <f t="shared" si="20"/>
        <v>-41.3897128045191</v>
      </c>
      <c r="K133" s="37">
        <f t="shared" si="15"/>
        <v>444.26878317822246</v>
      </c>
      <c r="L133" s="37">
        <f t="shared" si="16"/>
        <v>26101715.866592444</v>
      </c>
      <c r="M133" s="37">
        <f t="shared" si="17"/>
        <v>23877225.751913566</v>
      </c>
      <c r="N133" s="41">
        <f>jan!M133</f>
        <v>18344267.233677257</v>
      </c>
      <c r="O133" s="41">
        <f t="shared" si="19"/>
        <v>5532958.5182363093</v>
      </c>
      <c r="P133" s="4"/>
      <c r="Q133" s="65"/>
      <c r="R133" s="4"/>
    </row>
    <row r="134" spans="1:18" s="34" customFormat="1" x14ac:dyDescent="0.3">
      <c r="A134" s="33">
        <v>807</v>
      </c>
      <c r="B134" s="34" t="s">
        <v>188</v>
      </c>
      <c r="C134" s="36">
        <v>38767</v>
      </c>
      <c r="D134" s="36">
        <v>12599</v>
      </c>
      <c r="E134" s="37">
        <f t="shared" si="11"/>
        <v>3076.9902373204222</v>
      </c>
      <c r="F134" s="38">
        <f t="shared" si="18"/>
        <v>0.9249047868578012</v>
      </c>
      <c r="G134" s="39">
        <f t="shared" si="12"/>
        <v>149.89688084092512</v>
      </c>
      <c r="H134" s="39">
        <f t="shared" si="13"/>
        <v>0</v>
      </c>
      <c r="I134" s="37">
        <f t="shared" si="14"/>
        <v>149.89688084092512</v>
      </c>
      <c r="J134" s="40">
        <f t="shared" si="20"/>
        <v>-41.3897128045191</v>
      </c>
      <c r="K134" s="37">
        <f t="shared" si="15"/>
        <v>108.50716803640603</v>
      </c>
      <c r="L134" s="37">
        <f t="shared" si="16"/>
        <v>1888550.8017148157</v>
      </c>
      <c r="M134" s="37">
        <f t="shared" si="17"/>
        <v>1367081.8100906794</v>
      </c>
      <c r="N134" s="41">
        <f>jan!M134</f>
        <v>4724627.8505367879</v>
      </c>
      <c r="O134" s="41">
        <f t="shared" si="19"/>
        <v>-3357546.0404461082</v>
      </c>
      <c r="P134" s="4"/>
      <c r="Q134" s="65"/>
      <c r="R134" s="4"/>
    </row>
    <row r="135" spans="1:18" s="34" customFormat="1" x14ac:dyDescent="0.3">
      <c r="A135" s="33">
        <v>811</v>
      </c>
      <c r="B135" s="34" t="s">
        <v>189</v>
      </c>
      <c r="C135" s="36">
        <v>6125</v>
      </c>
      <c r="D135" s="36">
        <v>2361</v>
      </c>
      <c r="E135" s="37">
        <f t="shared" si="11"/>
        <v>2594.2397289284199</v>
      </c>
      <c r="F135" s="38">
        <f t="shared" si="18"/>
        <v>0.7797960209428888</v>
      </c>
      <c r="G135" s="39">
        <f t="shared" si="12"/>
        <v>439.54718587612649</v>
      </c>
      <c r="H135" s="39">
        <f t="shared" si="13"/>
        <v>139.96388207247179</v>
      </c>
      <c r="I135" s="37">
        <f t="shared" si="14"/>
        <v>579.51106794859834</v>
      </c>
      <c r="J135" s="40">
        <f t="shared" si="20"/>
        <v>-41.3897128045191</v>
      </c>
      <c r="K135" s="37">
        <f t="shared" si="15"/>
        <v>538.12135514407919</v>
      </c>
      <c r="L135" s="37">
        <f t="shared" si="16"/>
        <v>1368225.6314266408</v>
      </c>
      <c r="M135" s="37">
        <f t="shared" si="17"/>
        <v>1270504.519495171</v>
      </c>
      <c r="N135" s="41">
        <f>jan!M135</f>
        <v>1289570.787770248</v>
      </c>
      <c r="O135" s="41">
        <f t="shared" si="19"/>
        <v>-19066.268275076989</v>
      </c>
      <c r="P135" s="4"/>
      <c r="Q135" s="65"/>
      <c r="R135" s="4"/>
    </row>
    <row r="136" spans="1:18" s="34" customFormat="1" x14ac:dyDescent="0.3">
      <c r="A136" s="33">
        <v>814</v>
      </c>
      <c r="B136" s="34" t="s">
        <v>190</v>
      </c>
      <c r="C136" s="36">
        <v>40390</v>
      </c>
      <c r="D136" s="36">
        <v>14140</v>
      </c>
      <c r="E136" s="37">
        <f t="shared" ref="E136:E199" si="21">(C136*1000)/D136</f>
        <v>2856.4356435643563</v>
      </c>
      <c r="F136" s="38">
        <f t="shared" si="18"/>
        <v>0.85860883406137367</v>
      </c>
      <c r="G136" s="39">
        <f t="shared" ref="G136:G199" si="22">(E$437-E136)*0.6</f>
        <v>282.22963709456468</v>
      </c>
      <c r="H136" s="39">
        <f t="shared" ref="H136:H199" si="23">IF(E136&gt;=E$437*0.9,0,IF(E136&lt;0.9*E$437,(E$437*0.9-E136)*0.35))</f>
        <v>48.195311949894084</v>
      </c>
      <c r="I136" s="37">
        <f t="shared" ref="I136:I199" si="24">G136+H136</f>
        <v>330.42494904445874</v>
      </c>
      <c r="J136" s="40">
        <f t="shared" si="20"/>
        <v>-41.3897128045191</v>
      </c>
      <c r="K136" s="37">
        <f t="shared" ref="K136:K199" si="25">I136+J136</f>
        <v>289.03523623993965</v>
      </c>
      <c r="L136" s="37">
        <f t="shared" ref="L136:L199" si="26">(I136*D136)</f>
        <v>4672208.7794886464</v>
      </c>
      <c r="M136" s="37">
        <f t="shared" ref="M136:M199" si="27">(K136*D136)</f>
        <v>4086958.2404327467</v>
      </c>
      <c r="N136" s="41">
        <f>jan!M136</f>
        <v>2179221.1728383326</v>
      </c>
      <c r="O136" s="41">
        <f t="shared" si="19"/>
        <v>1907737.0675944141</v>
      </c>
      <c r="P136" s="4"/>
      <c r="Q136" s="65"/>
      <c r="R136" s="4"/>
    </row>
    <row r="137" spans="1:18" s="34" customFormat="1" x14ac:dyDescent="0.3">
      <c r="A137" s="33">
        <v>815</v>
      </c>
      <c r="B137" s="34" t="s">
        <v>191</v>
      </c>
      <c r="C137" s="36">
        <v>27355</v>
      </c>
      <c r="D137" s="36">
        <v>10636</v>
      </c>
      <c r="E137" s="37">
        <f t="shared" si="21"/>
        <v>2571.9255359157578</v>
      </c>
      <c r="F137" s="38">
        <f t="shared" ref="F137:F200" si="28">IF(ISNUMBER(C137),E137/E$437,"")</f>
        <v>0.77308865356747158</v>
      </c>
      <c r="G137" s="39">
        <f t="shared" si="22"/>
        <v>452.93570168372378</v>
      </c>
      <c r="H137" s="39">
        <f t="shared" si="23"/>
        <v>147.77384962690354</v>
      </c>
      <c r="I137" s="37">
        <f t="shared" si="24"/>
        <v>600.70955131062738</v>
      </c>
      <c r="J137" s="40">
        <f t="shared" si="20"/>
        <v>-41.3897128045191</v>
      </c>
      <c r="K137" s="37">
        <f t="shared" si="25"/>
        <v>559.31983850610823</v>
      </c>
      <c r="L137" s="37">
        <f t="shared" si="26"/>
        <v>6389146.7877398329</v>
      </c>
      <c r="M137" s="37">
        <f t="shared" si="27"/>
        <v>5948925.8023509672</v>
      </c>
      <c r="N137" s="41">
        <f>jan!M137</f>
        <v>5244834.5399086662</v>
      </c>
      <c r="O137" s="41">
        <f t="shared" ref="O137:O200" si="29">M137-N137</f>
        <v>704091.26244230103</v>
      </c>
      <c r="P137" s="4"/>
      <c r="Q137" s="65"/>
      <c r="R137" s="4"/>
    </row>
    <row r="138" spans="1:18" s="34" customFormat="1" x14ac:dyDescent="0.3">
      <c r="A138" s="33">
        <v>817</v>
      </c>
      <c r="B138" s="34" t="s">
        <v>192</v>
      </c>
      <c r="C138" s="36">
        <v>9296</v>
      </c>
      <c r="D138" s="36">
        <v>4111</v>
      </c>
      <c r="E138" s="37">
        <f t="shared" si="21"/>
        <v>2261.2503040622719</v>
      </c>
      <c r="F138" s="38">
        <f t="shared" si="28"/>
        <v>0.67970356393856235</v>
      </c>
      <c r="G138" s="39">
        <f t="shared" si="22"/>
        <v>639.34084079581532</v>
      </c>
      <c r="H138" s="39">
        <f t="shared" si="23"/>
        <v>256.51018077562361</v>
      </c>
      <c r="I138" s="37">
        <f t="shared" si="24"/>
        <v>895.85102157143888</v>
      </c>
      <c r="J138" s="40">
        <f t="shared" ref="J138:J201" si="30">I$439</f>
        <v>-41.3897128045191</v>
      </c>
      <c r="K138" s="37">
        <f t="shared" si="25"/>
        <v>854.46130876691973</v>
      </c>
      <c r="L138" s="37">
        <f t="shared" si="26"/>
        <v>3682843.549680185</v>
      </c>
      <c r="M138" s="37">
        <f t="shared" si="27"/>
        <v>3512690.4403408072</v>
      </c>
      <c r="N138" s="41">
        <f>jan!M138</f>
        <v>2973483.0616363781</v>
      </c>
      <c r="O138" s="41">
        <f t="shared" si="29"/>
        <v>539207.37870442914</v>
      </c>
      <c r="P138" s="4"/>
      <c r="Q138" s="65"/>
      <c r="R138" s="4"/>
    </row>
    <row r="139" spans="1:18" s="34" customFormat="1" x14ac:dyDescent="0.3">
      <c r="A139" s="33">
        <v>819</v>
      </c>
      <c r="B139" s="34" t="s">
        <v>193</v>
      </c>
      <c r="C139" s="36">
        <v>18571</v>
      </c>
      <c r="D139" s="36">
        <v>6630</v>
      </c>
      <c r="E139" s="37">
        <f t="shared" si="21"/>
        <v>2801.05580693816</v>
      </c>
      <c r="F139" s="38">
        <f t="shared" si="28"/>
        <v>0.84196234770931511</v>
      </c>
      <c r="G139" s="39">
        <f t="shared" si="22"/>
        <v>315.45753907028245</v>
      </c>
      <c r="H139" s="39">
        <f t="shared" si="23"/>
        <v>67.578254769062767</v>
      </c>
      <c r="I139" s="37">
        <f t="shared" si="24"/>
        <v>383.03579383934522</v>
      </c>
      <c r="J139" s="40">
        <f t="shared" si="30"/>
        <v>-41.3897128045191</v>
      </c>
      <c r="K139" s="37">
        <f t="shared" si="25"/>
        <v>341.64608103482612</v>
      </c>
      <c r="L139" s="37">
        <f t="shared" si="26"/>
        <v>2539527.313154859</v>
      </c>
      <c r="M139" s="37">
        <f t="shared" si="27"/>
        <v>2265113.5172608974</v>
      </c>
      <c r="N139" s="41">
        <f>jan!M139</f>
        <v>3767556.214704256</v>
      </c>
      <c r="O139" s="41">
        <f t="shared" si="29"/>
        <v>-1502442.6974433586</v>
      </c>
      <c r="P139" s="4"/>
      <c r="Q139" s="65"/>
      <c r="R139" s="4"/>
    </row>
    <row r="140" spans="1:18" s="34" customFormat="1" x14ac:dyDescent="0.3">
      <c r="A140" s="33">
        <v>821</v>
      </c>
      <c r="B140" s="34" t="s">
        <v>194</v>
      </c>
      <c r="C140" s="36">
        <v>14281</v>
      </c>
      <c r="D140" s="36">
        <v>5977</v>
      </c>
      <c r="E140" s="37">
        <f t="shared" si="21"/>
        <v>2389.3257487033629</v>
      </c>
      <c r="F140" s="38">
        <f t="shared" si="28"/>
        <v>0.71820144098436167</v>
      </c>
      <c r="G140" s="39">
        <f t="shared" si="22"/>
        <v>562.49557401116067</v>
      </c>
      <c r="H140" s="39">
        <f t="shared" si="23"/>
        <v>211.68377515124175</v>
      </c>
      <c r="I140" s="37">
        <f t="shared" si="24"/>
        <v>774.17934916240245</v>
      </c>
      <c r="J140" s="40">
        <f t="shared" si="30"/>
        <v>-41.3897128045191</v>
      </c>
      <c r="K140" s="37">
        <f t="shared" si="25"/>
        <v>732.7896363578833</v>
      </c>
      <c r="L140" s="37">
        <f t="shared" si="26"/>
        <v>4627269.9699436799</v>
      </c>
      <c r="M140" s="37">
        <f t="shared" si="27"/>
        <v>4379883.6565110683</v>
      </c>
      <c r="N140" s="41">
        <f>jan!M140</f>
        <v>3704395.8062273506</v>
      </c>
      <c r="O140" s="41">
        <f t="shared" si="29"/>
        <v>675487.85028371774</v>
      </c>
      <c r="P140" s="4"/>
      <c r="Q140" s="65"/>
      <c r="R140" s="4"/>
    </row>
    <row r="141" spans="1:18" s="34" customFormat="1" x14ac:dyDescent="0.3">
      <c r="A141" s="33">
        <v>822</v>
      </c>
      <c r="B141" s="34" t="s">
        <v>195</v>
      </c>
      <c r="C141" s="36">
        <v>11262</v>
      </c>
      <c r="D141" s="36">
        <v>4346</v>
      </c>
      <c r="E141" s="37">
        <f t="shared" si="21"/>
        <v>2591.3483663138518</v>
      </c>
      <c r="F141" s="38">
        <f t="shared" si="28"/>
        <v>0.7789269134981136</v>
      </c>
      <c r="G141" s="39">
        <f t="shared" si="22"/>
        <v>441.28200344486737</v>
      </c>
      <c r="H141" s="39">
        <f t="shared" si="23"/>
        <v>140.97585898757063</v>
      </c>
      <c r="I141" s="37">
        <f t="shared" si="24"/>
        <v>582.25786243243806</v>
      </c>
      <c r="J141" s="40">
        <f t="shared" si="30"/>
        <v>-41.3897128045191</v>
      </c>
      <c r="K141" s="37">
        <f t="shared" si="25"/>
        <v>540.86814962791891</v>
      </c>
      <c r="L141" s="37">
        <f t="shared" si="26"/>
        <v>2530492.670131376</v>
      </c>
      <c r="M141" s="37">
        <f t="shared" si="27"/>
        <v>2350612.9782829355</v>
      </c>
      <c r="N141" s="41">
        <f>jan!M141</f>
        <v>1848355.5669841159</v>
      </c>
      <c r="O141" s="41">
        <f t="shared" si="29"/>
        <v>502257.41129881958</v>
      </c>
      <c r="P141" s="4"/>
      <c r="Q141" s="65"/>
      <c r="R141" s="4"/>
    </row>
    <row r="142" spans="1:18" s="34" customFormat="1" x14ac:dyDescent="0.3">
      <c r="A142" s="33">
        <v>826</v>
      </c>
      <c r="B142" s="34" t="s">
        <v>196</v>
      </c>
      <c r="C142" s="36">
        <v>38222</v>
      </c>
      <c r="D142" s="36">
        <v>5913</v>
      </c>
      <c r="E142" s="37">
        <f t="shared" si="21"/>
        <v>6464.0622357517332</v>
      </c>
      <c r="F142" s="38">
        <f t="shared" si="28"/>
        <v>1.9430162734607772</v>
      </c>
      <c r="G142" s="39">
        <f t="shared" si="22"/>
        <v>-1882.3463182178614</v>
      </c>
      <c r="H142" s="39">
        <f t="shared" si="23"/>
        <v>0</v>
      </c>
      <c r="I142" s="37">
        <f t="shared" si="24"/>
        <v>-1882.3463182178614</v>
      </c>
      <c r="J142" s="40">
        <f t="shared" si="30"/>
        <v>-41.3897128045191</v>
      </c>
      <c r="K142" s="37">
        <f t="shared" si="25"/>
        <v>-1923.7360310223805</v>
      </c>
      <c r="L142" s="37">
        <f t="shared" si="26"/>
        <v>-11130313.779622214</v>
      </c>
      <c r="M142" s="37">
        <f t="shared" si="27"/>
        <v>-11375051.151435336</v>
      </c>
      <c r="N142" s="41">
        <f>jan!M142</f>
        <v>1414552.4430688161</v>
      </c>
      <c r="O142" s="41">
        <f t="shared" si="29"/>
        <v>-12789603.594504151</v>
      </c>
      <c r="P142" s="4"/>
      <c r="Q142" s="65"/>
      <c r="R142" s="4"/>
    </row>
    <row r="143" spans="1:18" s="34" customFormat="1" x14ac:dyDescent="0.3">
      <c r="A143" s="33">
        <v>827</v>
      </c>
      <c r="B143" s="34" t="s">
        <v>197</v>
      </c>
      <c r="C143" s="36">
        <v>7229</v>
      </c>
      <c r="D143" s="36">
        <v>1594</v>
      </c>
      <c r="E143" s="37">
        <f t="shared" si="21"/>
        <v>4535.1317440401508</v>
      </c>
      <c r="F143" s="38">
        <f t="shared" si="28"/>
        <v>1.3632038893780549</v>
      </c>
      <c r="G143" s="39">
        <f t="shared" si="22"/>
        <v>-724.98802319091203</v>
      </c>
      <c r="H143" s="39">
        <f t="shared" si="23"/>
        <v>0</v>
      </c>
      <c r="I143" s="37">
        <f t="shared" si="24"/>
        <v>-724.98802319091203</v>
      </c>
      <c r="J143" s="40">
        <f t="shared" si="30"/>
        <v>-41.3897128045191</v>
      </c>
      <c r="K143" s="37">
        <f t="shared" si="25"/>
        <v>-766.37773599543118</v>
      </c>
      <c r="L143" s="37">
        <f t="shared" si="26"/>
        <v>-1155630.9089663138</v>
      </c>
      <c r="M143" s="37">
        <f t="shared" si="27"/>
        <v>-1221606.1111767173</v>
      </c>
      <c r="N143" s="41">
        <f>jan!M143</f>
        <v>383890.95116720692</v>
      </c>
      <c r="O143" s="41">
        <f t="shared" si="29"/>
        <v>-1605497.0623439243</v>
      </c>
      <c r="P143" s="4"/>
      <c r="Q143" s="65"/>
      <c r="R143" s="4"/>
    </row>
    <row r="144" spans="1:18" s="34" customFormat="1" x14ac:dyDescent="0.3">
      <c r="A144" s="33">
        <v>828</v>
      </c>
      <c r="B144" s="34" t="s">
        <v>198</v>
      </c>
      <c r="C144" s="36">
        <v>9430</v>
      </c>
      <c r="D144" s="36">
        <v>3002</v>
      </c>
      <c r="E144" s="37">
        <f t="shared" si="21"/>
        <v>3141.2391738840774</v>
      </c>
      <c r="F144" s="38">
        <f t="shared" si="28"/>
        <v>0.94421721374089629</v>
      </c>
      <c r="G144" s="39">
        <f t="shared" si="22"/>
        <v>111.34751890273201</v>
      </c>
      <c r="H144" s="39">
        <f t="shared" si="23"/>
        <v>0</v>
      </c>
      <c r="I144" s="37">
        <f t="shared" si="24"/>
        <v>111.34751890273201</v>
      </c>
      <c r="J144" s="40">
        <f t="shared" si="30"/>
        <v>-41.3897128045191</v>
      </c>
      <c r="K144" s="37">
        <f t="shared" si="25"/>
        <v>69.957806098212899</v>
      </c>
      <c r="L144" s="37">
        <f t="shared" si="26"/>
        <v>334265.25174600148</v>
      </c>
      <c r="M144" s="37">
        <f t="shared" si="27"/>
        <v>210013.33390683512</v>
      </c>
      <c r="N144" s="41">
        <f>jan!M144</f>
        <v>1417444.9406549281</v>
      </c>
      <c r="O144" s="41">
        <f t="shared" si="29"/>
        <v>-1207431.6067480929</v>
      </c>
      <c r="P144" s="4"/>
      <c r="Q144" s="65"/>
      <c r="R144" s="4"/>
    </row>
    <row r="145" spans="1:18" s="34" customFormat="1" x14ac:dyDescent="0.3">
      <c r="A145" s="33">
        <v>829</v>
      </c>
      <c r="B145" s="34" t="s">
        <v>199</v>
      </c>
      <c r="C145" s="36">
        <v>7142</v>
      </c>
      <c r="D145" s="36">
        <v>2466</v>
      </c>
      <c r="E145" s="37">
        <f t="shared" si="21"/>
        <v>2896.1881589618815</v>
      </c>
      <c r="F145" s="38">
        <f t="shared" si="28"/>
        <v>0.87055794307539125</v>
      </c>
      <c r="G145" s="39">
        <f t="shared" si="22"/>
        <v>258.37812785604956</v>
      </c>
      <c r="H145" s="39">
        <f t="shared" si="23"/>
        <v>34.281931560760242</v>
      </c>
      <c r="I145" s="37">
        <f t="shared" si="24"/>
        <v>292.66005941680982</v>
      </c>
      <c r="J145" s="40">
        <f t="shared" si="30"/>
        <v>-41.3897128045191</v>
      </c>
      <c r="K145" s="37">
        <f t="shared" si="25"/>
        <v>251.27034661229072</v>
      </c>
      <c r="L145" s="37">
        <f t="shared" si="26"/>
        <v>721699.70652185299</v>
      </c>
      <c r="M145" s="37">
        <f t="shared" si="27"/>
        <v>619632.67474590894</v>
      </c>
      <c r="N145" s="41">
        <f>jan!M145</f>
        <v>584625.5242022163</v>
      </c>
      <c r="O145" s="41">
        <f t="shared" si="29"/>
        <v>35007.150543692638</v>
      </c>
      <c r="P145" s="4"/>
      <c r="Q145" s="65"/>
      <c r="R145" s="4"/>
    </row>
    <row r="146" spans="1:18" s="34" customFormat="1" x14ac:dyDescent="0.3">
      <c r="A146" s="33">
        <v>830</v>
      </c>
      <c r="B146" s="34" t="s">
        <v>200</v>
      </c>
      <c r="C146" s="36">
        <v>6122</v>
      </c>
      <c r="D146" s="36">
        <v>1439</v>
      </c>
      <c r="E146" s="37">
        <f t="shared" si="21"/>
        <v>4254.3432939541344</v>
      </c>
      <c r="F146" s="38">
        <f t="shared" si="28"/>
        <v>1.2788023926072691</v>
      </c>
      <c r="G146" s="39">
        <f t="shared" si="22"/>
        <v>-556.51495313930218</v>
      </c>
      <c r="H146" s="39">
        <f t="shared" si="23"/>
        <v>0</v>
      </c>
      <c r="I146" s="37">
        <f t="shared" si="24"/>
        <v>-556.51495313930218</v>
      </c>
      <c r="J146" s="40">
        <f t="shared" si="30"/>
        <v>-41.3897128045191</v>
      </c>
      <c r="K146" s="37">
        <f t="shared" si="25"/>
        <v>-597.90466594382133</v>
      </c>
      <c r="L146" s="37">
        <f t="shared" si="26"/>
        <v>-800825.01756745589</v>
      </c>
      <c r="M146" s="37">
        <f t="shared" si="27"/>
        <v>-860384.81429315894</v>
      </c>
      <c r="N146" s="41">
        <f>jan!M146</f>
        <v>707410.14976763527</v>
      </c>
      <c r="O146" s="41">
        <f t="shared" si="29"/>
        <v>-1567794.9640607941</v>
      </c>
      <c r="P146" s="4"/>
      <c r="Q146" s="65"/>
      <c r="R146" s="4"/>
    </row>
    <row r="147" spans="1:18" s="34" customFormat="1" x14ac:dyDescent="0.3">
      <c r="A147" s="33">
        <v>831</v>
      </c>
      <c r="B147" s="34" t="s">
        <v>201</v>
      </c>
      <c r="C147" s="36">
        <v>5329</v>
      </c>
      <c r="D147" s="36">
        <v>1298</v>
      </c>
      <c r="E147" s="37">
        <f t="shared" si="21"/>
        <v>4105.5469953775037</v>
      </c>
      <c r="F147" s="38">
        <f t="shared" si="28"/>
        <v>1.2340760859875588</v>
      </c>
      <c r="G147" s="39">
        <f t="shared" si="22"/>
        <v>-467.23717399332372</v>
      </c>
      <c r="H147" s="39">
        <f t="shared" si="23"/>
        <v>0</v>
      </c>
      <c r="I147" s="37">
        <f t="shared" si="24"/>
        <v>-467.23717399332372</v>
      </c>
      <c r="J147" s="40">
        <f t="shared" si="30"/>
        <v>-41.3897128045191</v>
      </c>
      <c r="K147" s="37">
        <f t="shared" si="25"/>
        <v>-508.62688679784281</v>
      </c>
      <c r="L147" s="37">
        <f t="shared" si="26"/>
        <v>-606473.85184333415</v>
      </c>
      <c r="M147" s="37">
        <f t="shared" si="27"/>
        <v>-660197.69906359992</v>
      </c>
      <c r="N147" s="41">
        <f>jan!M147</f>
        <v>888296.64655899291</v>
      </c>
      <c r="O147" s="41">
        <f t="shared" si="29"/>
        <v>-1548494.3456225928</v>
      </c>
      <c r="P147" s="4"/>
      <c r="Q147" s="65"/>
      <c r="R147" s="4"/>
    </row>
    <row r="148" spans="1:18" s="34" customFormat="1" x14ac:dyDescent="0.3">
      <c r="A148" s="33">
        <v>833</v>
      </c>
      <c r="B148" s="34" t="s">
        <v>202</v>
      </c>
      <c r="C148" s="36">
        <v>18149</v>
      </c>
      <c r="D148" s="36">
        <v>2252</v>
      </c>
      <c r="E148" s="37">
        <f t="shared" si="21"/>
        <v>8059.0586145648313</v>
      </c>
      <c r="F148" s="38">
        <f t="shared" si="28"/>
        <v>2.4224522391301968</v>
      </c>
      <c r="G148" s="39">
        <f t="shared" si="22"/>
        <v>-2839.34414550572</v>
      </c>
      <c r="H148" s="39">
        <f t="shared" si="23"/>
        <v>0</v>
      </c>
      <c r="I148" s="37">
        <f t="shared" si="24"/>
        <v>-2839.34414550572</v>
      </c>
      <c r="J148" s="40">
        <f t="shared" si="30"/>
        <v>-41.3897128045191</v>
      </c>
      <c r="K148" s="37">
        <f t="shared" si="25"/>
        <v>-2880.7338583102392</v>
      </c>
      <c r="L148" s="37">
        <f t="shared" si="26"/>
        <v>-6394203.0156788817</v>
      </c>
      <c r="M148" s="37">
        <f t="shared" si="27"/>
        <v>-6487412.6489146585</v>
      </c>
      <c r="N148" s="41">
        <f>jan!M148</f>
        <v>420403.96614087222</v>
      </c>
      <c r="O148" s="41">
        <f t="shared" si="29"/>
        <v>-6907816.6150555303</v>
      </c>
      <c r="P148" s="4"/>
      <c r="Q148" s="65"/>
      <c r="R148" s="4"/>
    </row>
    <row r="149" spans="1:18" s="34" customFormat="1" x14ac:dyDescent="0.3">
      <c r="A149" s="33">
        <v>834</v>
      </c>
      <c r="B149" s="34" t="s">
        <v>203</v>
      </c>
      <c r="C149" s="36">
        <v>28737</v>
      </c>
      <c r="D149" s="36">
        <v>3689</v>
      </c>
      <c r="E149" s="37">
        <f t="shared" si="21"/>
        <v>7789.9159663865548</v>
      </c>
      <c r="F149" s="38">
        <f t="shared" si="28"/>
        <v>2.3415513247794078</v>
      </c>
      <c r="G149" s="39">
        <f t="shared" si="22"/>
        <v>-2677.8585565987541</v>
      </c>
      <c r="H149" s="39">
        <f t="shared" si="23"/>
        <v>0</v>
      </c>
      <c r="I149" s="37">
        <f t="shared" si="24"/>
        <v>-2677.8585565987541</v>
      </c>
      <c r="J149" s="40">
        <f t="shared" si="30"/>
        <v>-41.3897128045191</v>
      </c>
      <c r="K149" s="37">
        <f t="shared" si="25"/>
        <v>-2719.2482694032733</v>
      </c>
      <c r="L149" s="37">
        <f t="shared" si="26"/>
        <v>-9878620.2152928039</v>
      </c>
      <c r="M149" s="37">
        <f t="shared" si="27"/>
        <v>-10031306.865828674</v>
      </c>
      <c r="N149" s="41">
        <f>jan!M149</f>
        <v>52141.07849467059</v>
      </c>
      <c r="O149" s="41">
        <f t="shared" si="29"/>
        <v>-10083447.944323344</v>
      </c>
      <c r="P149" s="4"/>
      <c r="Q149" s="65"/>
      <c r="R149" s="4"/>
    </row>
    <row r="150" spans="1:18" s="34" customFormat="1" x14ac:dyDescent="0.3">
      <c r="A150" s="33">
        <v>901</v>
      </c>
      <c r="B150" s="34" t="s">
        <v>204</v>
      </c>
      <c r="C150" s="36">
        <v>18298</v>
      </c>
      <c r="D150" s="36">
        <v>6909</v>
      </c>
      <c r="E150" s="37">
        <f t="shared" si="21"/>
        <v>2648.4295845997972</v>
      </c>
      <c r="F150" s="38">
        <f t="shared" si="28"/>
        <v>0.79608481390091823</v>
      </c>
      <c r="G150" s="39">
        <f t="shared" si="22"/>
        <v>407.03327247330014</v>
      </c>
      <c r="H150" s="39">
        <f t="shared" si="23"/>
        <v>120.99743258748975</v>
      </c>
      <c r="I150" s="37">
        <f t="shared" si="24"/>
        <v>528.03070506078984</v>
      </c>
      <c r="J150" s="40">
        <f t="shared" si="30"/>
        <v>-41.3897128045191</v>
      </c>
      <c r="K150" s="37">
        <f t="shared" si="25"/>
        <v>486.64099225627075</v>
      </c>
      <c r="L150" s="37">
        <f t="shared" si="26"/>
        <v>3648164.141264997</v>
      </c>
      <c r="M150" s="37">
        <f t="shared" si="27"/>
        <v>3362202.6154985745</v>
      </c>
      <c r="N150" s="41">
        <f>jan!M150</f>
        <v>2927011.6572234826</v>
      </c>
      <c r="O150" s="41">
        <f t="shared" si="29"/>
        <v>435190.95827509183</v>
      </c>
      <c r="P150" s="4"/>
      <c r="Q150" s="65"/>
      <c r="R150" s="4"/>
    </row>
    <row r="151" spans="1:18" s="34" customFormat="1" x14ac:dyDescent="0.3">
      <c r="A151" s="33">
        <v>904</v>
      </c>
      <c r="B151" s="34" t="s">
        <v>205</v>
      </c>
      <c r="C151" s="36">
        <v>67881</v>
      </c>
      <c r="D151" s="36">
        <v>22098</v>
      </c>
      <c r="E151" s="37">
        <f t="shared" si="21"/>
        <v>3071.8164539777354</v>
      </c>
      <c r="F151" s="38">
        <f t="shared" si="28"/>
        <v>0.92334961228435719</v>
      </c>
      <c r="G151" s="39">
        <f t="shared" si="22"/>
        <v>153.00115084653726</v>
      </c>
      <c r="H151" s="39">
        <f t="shared" si="23"/>
        <v>0</v>
      </c>
      <c r="I151" s="37">
        <f t="shared" si="24"/>
        <v>153.00115084653726</v>
      </c>
      <c r="J151" s="40">
        <f t="shared" si="30"/>
        <v>-41.3897128045191</v>
      </c>
      <c r="K151" s="37">
        <f t="shared" si="25"/>
        <v>111.61143804201816</v>
      </c>
      <c r="L151" s="37">
        <f t="shared" si="26"/>
        <v>3381019.4314067801</v>
      </c>
      <c r="M151" s="37">
        <f t="shared" si="27"/>
        <v>2466389.5578525173</v>
      </c>
      <c r="N151" s="41">
        <f>jan!M151</f>
        <v>1314849.4856533543</v>
      </c>
      <c r="O151" s="41">
        <f t="shared" si="29"/>
        <v>1151540.072199163</v>
      </c>
      <c r="P151" s="4"/>
      <c r="Q151" s="65"/>
      <c r="R151" s="4"/>
    </row>
    <row r="152" spans="1:18" s="34" customFormat="1" x14ac:dyDescent="0.3">
      <c r="A152" s="33">
        <v>906</v>
      </c>
      <c r="B152" s="34" t="s">
        <v>206</v>
      </c>
      <c r="C152" s="36">
        <v>121539</v>
      </c>
      <c r="D152" s="36">
        <v>44219</v>
      </c>
      <c r="E152" s="37">
        <f t="shared" si="21"/>
        <v>2748.5696193943782</v>
      </c>
      <c r="F152" s="38">
        <f t="shared" si="28"/>
        <v>0.82618565608567351</v>
      </c>
      <c r="G152" s="39">
        <f t="shared" si="22"/>
        <v>346.94925159655156</v>
      </c>
      <c r="H152" s="39">
        <f t="shared" si="23"/>
        <v>85.948420409386415</v>
      </c>
      <c r="I152" s="37">
        <f t="shared" si="24"/>
        <v>432.89767200593798</v>
      </c>
      <c r="J152" s="40">
        <f t="shared" si="30"/>
        <v>-41.3897128045191</v>
      </c>
      <c r="K152" s="37">
        <f t="shared" si="25"/>
        <v>391.50795920141888</v>
      </c>
      <c r="L152" s="37">
        <f t="shared" si="26"/>
        <v>19142302.158430573</v>
      </c>
      <c r="M152" s="37">
        <f t="shared" si="27"/>
        <v>17312090.447927542</v>
      </c>
      <c r="N152" s="41">
        <f>jan!M152</f>
        <v>11653461.336049385</v>
      </c>
      <c r="O152" s="41">
        <f t="shared" si="29"/>
        <v>5658629.1118781567</v>
      </c>
      <c r="P152" s="4"/>
      <c r="Q152" s="65"/>
      <c r="R152" s="4"/>
    </row>
    <row r="153" spans="1:18" s="34" customFormat="1" x14ac:dyDescent="0.3">
      <c r="A153" s="33">
        <v>911</v>
      </c>
      <c r="B153" s="34" t="s">
        <v>207</v>
      </c>
      <c r="C153" s="36">
        <v>5919</v>
      </c>
      <c r="D153" s="36">
        <v>2481</v>
      </c>
      <c r="E153" s="37">
        <f t="shared" si="21"/>
        <v>2385.7315598548971</v>
      </c>
      <c r="F153" s="38">
        <f t="shared" si="28"/>
        <v>0.71712107276268289</v>
      </c>
      <c r="G153" s="39">
        <f t="shared" si="22"/>
        <v>564.65208732024018</v>
      </c>
      <c r="H153" s="39">
        <f t="shared" si="23"/>
        <v>212.94174124820478</v>
      </c>
      <c r="I153" s="37">
        <f t="shared" si="24"/>
        <v>777.59382856844491</v>
      </c>
      <c r="J153" s="40">
        <f t="shared" si="30"/>
        <v>-41.3897128045191</v>
      </c>
      <c r="K153" s="37">
        <f t="shared" si="25"/>
        <v>736.20411576392576</v>
      </c>
      <c r="L153" s="37">
        <f t="shared" si="26"/>
        <v>1929210.2886783117</v>
      </c>
      <c r="M153" s="37">
        <f t="shared" si="27"/>
        <v>1826522.4112102997</v>
      </c>
      <c r="N153" s="41">
        <f>jan!M153</f>
        <v>1524033.3436924974</v>
      </c>
      <c r="O153" s="41">
        <f t="shared" si="29"/>
        <v>302489.06751780235</v>
      </c>
      <c r="P153" s="4"/>
      <c r="Q153" s="65"/>
      <c r="R153" s="4"/>
    </row>
    <row r="154" spans="1:18" s="34" customFormat="1" x14ac:dyDescent="0.3">
      <c r="A154" s="33">
        <v>912</v>
      </c>
      <c r="B154" s="34" t="s">
        <v>208</v>
      </c>
      <c r="C154" s="36">
        <v>4749</v>
      </c>
      <c r="D154" s="36">
        <v>2018</v>
      </c>
      <c r="E154" s="37">
        <f t="shared" si="21"/>
        <v>2353.3201189296333</v>
      </c>
      <c r="F154" s="38">
        <f t="shared" si="28"/>
        <v>0.70737859893317823</v>
      </c>
      <c r="G154" s="39">
        <f t="shared" si="22"/>
        <v>584.09895187539848</v>
      </c>
      <c r="H154" s="39">
        <f t="shared" si="23"/>
        <v>224.28574557204712</v>
      </c>
      <c r="I154" s="37">
        <f t="shared" si="24"/>
        <v>808.38469744744566</v>
      </c>
      <c r="J154" s="40">
        <f t="shared" si="30"/>
        <v>-41.3897128045191</v>
      </c>
      <c r="K154" s="37">
        <f t="shared" si="25"/>
        <v>766.99498464292651</v>
      </c>
      <c r="L154" s="37">
        <f t="shared" si="26"/>
        <v>1631320.3194489453</v>
      </c>
      <c r="M154" s="37">
        <f t="shared" si="27"/>
        <v>1547795.8790094256</v>
      </c>
      <c r="N154" s="41">
        <f>jan!M154</f>
        <v>1320371.9820924865</v>
      </c>
      <c r="O154" s="41">
        <f t="shared" si="29"/>
        <v>227423.89691693918</v>
      </c>
      <c r="P154" s="4"/>
      <c r="Q154" s="65"/>
      <c r="R154" s="4"/>
    </row>
    <row r="155" spans="1:18" s="34" customFormat="1" x14ac:dyDescent="0.3">
      <c r="A155" s="33">
        <v>914</v>
      </c>
      <c r="B155" s="34" t="s">
        <v>209</v>
      </c>
      <c r="C155" s="36">
        <v>15880</v>
      </c>
      <c r="D155" s="36">
        <v>6048</v>
      </c>
      <c r="E155" s="37">
        <f t="shared" si="21"/>
        <v>2625.6613756613756</v>
      </c>
      <c r="F155" s="38">
        <f t="shared" si="28"/>
        <v>0.78924097501579282</v>
      </c>
      <c r="G155" s="39">
        <f t="shared" si="22"/>
        <v>420.69419783635311</v>
      </c>
      <c r="H155" s="39">
        <f t="shared" si="23"/>
        <v>128.96630571593732</v>
      </c>
      <c r="I155" s="37">
        <f t="shared" si="24"/>
        <v>549.66050355229049</v>
      </c>
      <c r="J155" s="40">
        <f t="shared" si="30"/>
        <v>-41.3897128045191</v>
      </c>
      <c r="K155" s="37">
        <f t="shared" si="25"/>
        <v>508.2707907477714</v>
      </c>
      <c r="L155" s="37">
        <f t="shared" si="26"/>
        <v>3324346.7254842529</v>
      </c>
      <c r="M155" s="37">
        <f t="shared" si="27"/>
        <v>3074021.7424425213</v>
      </c>
      <c r="N155" s="41">
        <f>jan!M155</f>
        <v>2369922.8184813485</v>
      </c>
      <c r="O155" s="41">
        <f t="shared" si="29"/>
        <v>704098.92396117281</v>
      </c>
      <c r="P155" s="4"/>
      <c r="Q155" s="65"/>
      <c r="R155" s="4"/>
    </row>
    <row r="156" spans="1:18" s="34" customFormat="1" x14ac:dyDescent="0.3">
      <c r="A156" s="33">
        <v>919</v>
      </c>
      <c r="B156" s="34" t="s">
        <v>210</v>
      </c>
      <c r="C156" s="36">
        <v>16801</v>
      </c>
      <c r="D156" s="36">
        <v>5532</v>
      </c>
      <c r="E156" s="37">
        <f t="shared" si="21"/>
        <v>3037.0571221981199</v>
      </c>
      <c r="F156" s="38">
        <f t="shared" si="28"/>
        <v>0.91290139182495733</v>
      </c>
      <c r="G156" s="39">
        <f t="shared" si="22"/>
        <v>173.8567499143065</v>
      </c>
      <c r="H156" s="39">
        <f t="shared" si="23"/>
        <v>0</v>
      </c>
      <c r="I156" s="37">
        <f t="shared" si="24"/>
        <v>173.8567499143065</v>
      </c>
      <c r="J156" s="40">
        <f t="shared" si="30"/>
        <v>-41.3897128045191</v>
      </c>
      <c r="K156" s="37">
        <f t="shared" si="25"/>
        <v>132.46703710978741</v>
      </c>
      <c r="L156" s="37">
        <f t="shared" si="26"/>
        <v>961775.54052594362</v>
      </c>
      <c r="M156" s="37">
        <f t="shared" si="27"/>
        <v>732807.64929134399</v>
      </c>
      <c r="N156" s="41">
        <f>jan!M156</f>
        <v>2604713.8280156767</v>
      </c>
      <c r="O156" s="41">
        <f t="shared" si="29"/>
        <v>-1871906.1787243327</v>
      </c>
      <c r="P156" s="4"/>
      <c r="Q156" s="65"/>
      <c r="R156" s="4"/>
    </row>
    <row r="157" spans="1:18" s="34" customFormat="1" x14ac:dyDescent="0.3">
      <c r="A157" s="33">
        <v>926</v>
      </c>
      <c r="B157" s="34" t="s">
        <v>211</v>
      </c>
      <c r="C157" s="36">
        <v>29388</v>
      </c>
      <c r="D157" s="36">
        <v>10340</v>
      </c>
      <c r="E157" s="37">
        <f t="shared" si="21"/>
        <v>2842.1663442940039</v>
      </c>
      <c r="F157" s="38">
        <f t="shared" si="28"/>
        <v>0.85431966114162194</v>
      </c>
      <c r="G157" s="39">
        <f t="shared" si="22"/>
        <v>290.7912166567761</v>
      </c>
      <c r="H157" s="39">
        <f t="shared" si="23"/>
        <v>53.189566694517403</v>
      </c>
      <c r="I157" s="37">
        <f t="shared" si="24"/>
        <v>343.9807833512935</v>
      </c>
      <c r="J157" s="40">
        <f t="shared" si="30"/>
        <v>-41.3897128045191</v>
      </c>
      <c r="K157" s="37">
        <f t="shared" si="25"/>
        <v>302.5910705467744</v>
      </c>
      <c r="L157" s="37">
        <f t="shared" si="26"/>
        <v>3556761.2998523749</v>
      </c>
      <c r="M157" s="37">
        <f t="shared" si="27"/>
        <v>3128791.6694536475</v>
      </c>
      <c r="N157" s="41">
        <f>jan!M157</f>
        <v>1693690.2353004513</v>
      </c>
      <c r="O157" s="41">
        <f t="shared" si="29"/>
        <v>1435101.4341531962</v>
      </c>
      <c r="P157" s="4"/>
      <c r="Q157" s="65"/>
      <c r="R157" s="4"/>
    </row>
    <row r="158" spans="1:18" s="34" customFormat="1" x14ac:dyDescent="0.3">
      <c r="A158" s="33">
        <v>928</v>
      </c>
      <c r="B158" s="34" t="s">
        <v>212</v>
      </c>
      <c r="C158" s="36">
        <v>12053</v>
      </c>
      <c r="D158" s="36">
        <v>5035</v>
      </c>
      <c r="E158" s="37">
        <f t="shared" si="21"/>
        <v>2393.8430983118174</v>
      </c>
      <c r="F158" s="38">
        <f t="shared" si="28"/>
        <v>0.71955929978615241</v>
      </c>
      <c r="G158" s="39">
        <f t="shared" si="22"/>
        <v>559.78516424608802</v>
      </c>
      <c r="H158" s="39">
        <f t="shared" si="23"/>
        <v>210.1027027882827</v>
      </c>
      <c r="I158" s="37">
        <f t="shared" si="24"/>
        <v>769.88786703437074</v>
      </c>
      <c r="J158" s="40">
        <f t="shared" si="30"/>
        <v>-41.3897128045191</v>
      </c>
      <c r="K158" s="37">
        <f t="shared" si="25"/>
        <v>728.49815422985159</v>
      </c>
      <c r="L158" s="37">
        <f t="shared" si="26"/>
        <v>3876385.4105180567</v>
      </c>
      <c r="M158" s="37">
        <f t="shared" si="27"/>
        <v>3667988.2065473027</v>
      </c>
      <c r="N158" s="41">
        <f>jan!M158</f>
        <v>3405524.742237695</v>
      </c>
      <c r="O158" s="41">
        <f t="shared" si="29"/>
        <v>262463.46430960763</v>
      </c>
      <c r="P158" s="4"/>
      <c r="Q158" s="65"/>
      <c r="R158" s="4"/>
    </row>
    <row r="159" spans="1:18" s="34" customFormat="1" x14ac:dyDescent="0.3">
      <c r="A159" s="33">
        <v>929</v>
      </c>
      <c r="B159" s="34" t="s">
        <v>213</v>
      </c>
      <c r="C159" s="36">
        <v>5712</v>
      </c>
      <c r="D159" s="36">
        <v>1832</v>
      </c>
      <c r="E159" s="37">
        <f t="shared" si="21"/>
        <v>3117.9039301310045</v>
      </c>
      <c r="F159" s="38">
        <f t="shared" si="28"/>
        <v>0.93720293128138932</v>
      </c>
      <c r="G159" s="39">
        <f t="shared" si="22"/>
        <v>125.34866515457578</v>
      </c>
      <c r="H159" s="39">
        <f t="shared" si="23"/>
        <v>0</v>
      </c>
      <c r="I159" s="37">
        <f t="shared" si="24"/>
        <v>125.34866515457578</v>
      </c>
      <c r="J159" s="40">
        <f t="shared" si="30"/>
        <v>-41.3897128045191</v>
      </c>
      <c r="K159" s="37">
        <f t="shared" si="25"/>
        <v>83.958952350056677</v>
      </c>
      <c r="L159" s="37">
        <f t="shared" si="26"/>
        <v>229638.75456318283</v>
      </c>
      <c r="M159" s="37">
        <f t="shared" si="27"/>
        <v>153812.80070530385</v>
      </c>
      <c r="N159" s="41">
        <f>jan!M159</f>
        <v>1217635.0204130004</v>
      </c>
      <c r="O159" s="41">
        <f t="shared" si="29"/>
        <v>-1063822.2197076965</v>
      </c>
      <c r="P159" s="4"/>
      <c r="Q159" s="65"/>
      <c r="R159" s="4"/>
    </row>
    <row r="160" spans="1:18" s="34" customFormat="1" x14ac:dyDescent="0.3">
      <c r="A160" s="33">
        <v>935</v>
      </c>
      <c r="B160" s="34" t="s">
        <v>214</v>
      </c>
      <c r="C160" s="36">
        <v>5165</v>
      </c>
      <c r="D160" s="36">
        <v>1315</v>
      </c>
      <c r="E160" s="37">
        <f t="shared" si="21"/>
        <v>3927.7566539923955</v>
      </c>
      <c r="F160" s="38">
        <f t="shared" si="28"/>
        <v>1.1806345326768892</v>
      </c>
      <c r="G160" s="39">
        <f t="shared" si="22"/>
        <v>-360.56296916225881</v>
      </c>
      <c r="H160" s="39">
        <f t="shared" si="23"/>
        <v>0</v>
      </c>
      <c r="I160" s="37">
        <f t="shared" si="24"/>
        <v>-360.56296916225881</v>
      </c>
      <c r="J160" s="40">
        <f t="shared" si="30"/>
        <v>-41.3897128045191</v>
      </c>
      <c r="K160" s="37">
        <f t="shared" si="25"/>
        <v>-401.9526819667779</v>
      </c>
      <c r="L160" s="37">
        <f t="shared" si="26"/>
        <v>-474140.30444837036</v>
      </c>
      <c r="M160" s="37">
        <f t="shared" si="27"/>
        <v>-528567.77678631293</v>
      </c>
      <c r="N160" s="41">
        <f>jan!M160</f>
        <v>1003085.508647978</v>
      </c>
      <c r="O160" s="41">
        <f t="shared" si="29"/>
        <v>-1531653.2854342908</v>
      </c>
      <c r="P160" s="4"/>
      <c r="Q160" s="65"/>
      <c r="R160" s="4"/>
    </row>
    <row r="161" spans="1:18" s="34" customFormat="1" x14ac:dyDescent="0.3">
      <c r="A161" s="33">
        <v>937</v>
      </c>
      <c r="B161" s="34" t="s">
        <v>215</v>
      </c>
      <c r="C161" s="36">
        <v>9338</v>
      </c>
      <c r="D161" s="36">
        <v>3567</v>
      </c>
      <c r="E161" s="37">
        <f t="shared" si="21"/>
        <v>2617.8861788617887</v>
      </c>
      <c r="F161" s="38">
        <f t="shared" si="28"/>
        <v>0.78690384808848679</v>
      </c>
      <c r="G161" s="39">
        <f t="shared" si="22"/>
        <v>425.35931591610523</v>
      </c>
      <c r="H161" s="39">
        <f t="shared" si="23"/>
        <v>131.68762459579273</v>
      </c>
      <c r="I161" s="37">
        <f t="shared" si="24"/>
        <v>557.0469405118979</v>
      </c>
      <c r="J161" s="40">
        <f t="shared" si="30"/>
        <v>-41.3897128045191</v>
      </c>
      <c r="K161" s="37">
        <f t="shared" si="25"/>
        <v>515.65722770737875</v>
      </c>
      <c r="L161" s="37">
        <f t="shared" si="26"/>
        <v>1986986.4368059398</v>
      </c>
      <c r="M161" s="37">
        <f t="shared" si="27"/>
        <v>1839349.3312322199</v>
      </c>
      <c r="N161" s="41">
        <f>jan!M161</f>
        <v>1913689.4747888502</v>
      </c>
      <c r="O161" s="41">
        <f t="shared" si="29"/>
        <v>-74340.143556630239</v>
      </c>
      <c r="P161" s="4"/>
      <c r="Q161" s="65"/>
      <c r="R161" s="4"/>
    </row>
    <row r="162" spans="1:18" s="34" customFormat="1" x14ac:dyDescent="0.3">
      <c r="A162" s="33">
        <v>938</v>
      </c>
      <c r="B162" s="34" t="s">
        <v>216</v>
      </c>
      <c r="C162" s="36">
        <v>4410</v>
      </c>
      <c r="D162" s="36">
        <v>1189</v>
      </c>
      <c r="E162" s="37">
        <f t="shared" si="21"/>
        <v>3708.9991589571068</v>
      </c>
      <c r="F162" s="38">
        <f t="shared" si="28"/>
        <v>1.1148787652827885</v>
      </c>
      <c r="G162" s="39">
        <f t="shared" si="22"/>
        <v>-229.30847214108562</v>
      </c>
      <c r="H162" s="39">
        <f t="shared" si="23"/>
        <v>0</v>
      </c>
      <c r="I162" s="37">
        <f t="shared" si="24"/>
        <v>-229.30847214108562</v>
      </c>
      <c r="J162" s="40">
        <f t="shared" si="30"/>
        <v>-41.3897128045191</v>
      </c>
      <c r="K162" s="37">
        <f t="shared" si="25"/>
        <v>-270.69818494560474</v>
      </c>
      <c r="L162" s="37">
        <f t="shared" si="26"/>
        <v>-272647.77337575081</v>
      </c>
      <c r="M162" s="37">
        <f t="shared" si="27"/>
        <v>-321860.14190032403</v>
      </c>
      <c r="N162" s="41">
        <f>jan!M162</f>
        <v>646129.82492961665</v>
      </c>
      <c r="O162" s="41">
        <f t="shared" si="29"/>
        <v>-967989.96682994068</v>
      </c>
      <c r="P162" s="4"/>
      <c r="Q162" s="65"/>
      <c r="R162" s="4"/>
    </row>
    <row r="163" spans="1:18" s="34" customFormat="1" x14ac:dyDescent="0.3">
      <c r="A163" s="33">
        <v>940</v>
      </c>
      <c r="B163" s="34" t="s">
        <v>217</v>
      </c>
      <c r="C163" s="36">
        <v>11324</v>
      </c>
      <c r="D163" s="36">
        <v>1251</v>
      </c>
      <c r="E163" s="37">
        <f t="shared" si="21"/>
        <v>9051.9584332533977</v>
      </c>
      <c r="F163" s="38">
        <f t="shared" si="28"/>
        <v>2.7209055081841234</v>
      </c>
      <c r="G163" s="39">
        <f t="shared" si="22"/>
        <v>-3435.0840367188603</v>
      </c>
      <c r="H163" s="39">
        <f t="shared" si="23"/>
        <v>0</v>
      </c>
      <c r="I163" s="37">
        <f t="shared" si="24"/>
        <v>-3435.0840367188603</v>
      </c>
      <c r="J163" s="40">
        <f t="shared" si="30"/>
        <v>-41.3897128045191</v>
      </c>
      <c r="K163" s="37">
        <f t="shared" si="25"/>
        <v>-3476.4737495233794</v>
      </c>
      <c r="L163" s="37">
        <f t="shared" si="26"/>
        <v>-4297290.1299352944</v>
      </c>
      <c r="M163" s="37">
        <f t="shared" si="27"/>
        <v>-4349068.6606537476</v>
      </c>
      <c r="N163" s="41">
        <f>jan!M163</f>
        <v>48645.239684693137</v>
      </c>
      <c r="O163" s="41">
        <f t="shared" si="29"/>
        <v>-4397713.9003384411</v>
      </c>
      <c r="P163" s="4"/>
      <c r="Q163" s="65"/>
      <c r="R163" s="4"/>
    </row>
    <row r="164" spans="1:18" s="34" customFormat="1" x14ac:dyDescent="0.3">
      <c r="A164" s="33">
        <v>941</v>
      </c>
      <c r="B164" s="34" t="s">
        <v>218</v>
      </c>
      <c r="C164" s="36">
        <v>20250</v>
      </c>
      <c r="D164" s="36">
        <v>933</v>
      </c>
      <c r="E164" s="37">
        <f t="shared" si="21"/>
        <v>21704.180064308683</v>
      </c>
      <c r="F164" s="38">
        <f t="shared" si="28"/>
        <v>6.5240051114963364</v>
      </c>
      <c r="G164" s="39">
        <f t="shared" si="22"/>
        <v>-11026.41701535203</v>
      </c>
      <c r="H164" s="39">
        <f t="shared" si="23"/>
        <v>0</v>
      </c>
      <c r="I164" s="37">
        <f t="shared" si="24"/>
        <v>-11026.41701535203</v>
      </c>
      <c r="J164" s="40">
        <f t="shared" si="30"/>
        <v>-41.3897128045191</v>
      </c>
      <c r="K164" s="37">
        <f t="shared" si="25"/>
        <v>-11067.806728156549</v>
      </c>
      <c r="L164" s="37">
        <f t="shared" si="26"/>
        <v>-10287647.075323444</v>
      </c>
      <c r="M164" s="37">
        <f t="shared" si="27"/>
        <v>-10326263.67737006</v>
      </c>
      <c r="N164" s="41">
        <f>jan!M164</f>
        <v>-418428.13059486909</v>
      </c>
      <c r="O164" s="41">
        <f t="shared" si="29"/>
        <v>-9907835.546775192</v>
      </c>
      <c r="P164" s="4"/>
      <c r="Q164" s="65"/>
      <c r="R164" s="4"/>
    </row>
    <row r="165" spans="1:18" s="34" customFormat="1" x14ac:dyDescent="0.3">
      <c r="A165" s="33">
        <v>1001</v>
      </c>
      <c r="B165" s="34" t="s">
        <v>219</v>
      </c>
      <c r="C165" s="36">
        <v>262089</v>
      </c>
      <c r="D165" s="36">
        <v>87446</v>
      </c>
      <c r="E165" s="37">
        <f t="shared" si="21"/>
        <v>2997.1525284175377</v>
      </c>
      <c r="F165" s="38">
        <f t="shared" si="28"/>
        <v>0.90090656995076857</v>
      </c>
      <c r="G165" s="39">
        <f t="shared" si="22"/>
        <v>197.79950618265585</v>
      </c>
      <c r="H165" s="39">
        <f t="shared" si="23"/>
        <v>0</v>
      </c>
      <c r="I165" s="37">
        <f t="shared" si="24"/>
        <v>197.79950618265585</v>
      </c>
      <c r="J165" s="40">
        <f t="shared" si="30"/>
        <v>-41.3897128045191</v>
      </c>
      <c r="K165" s="37">
        <f t="shared" si="25"/>
        <v>156.40979337813675</v>
      </c>
      <c r="L165" s="37">
        <f t="shared" si="26"/>
        <v>17296775.617648523</v>
      </c>
      <c r="M165" s="37">
        <f t="shared" si="27"/>
        <v>13677410.791744547</v>
      </c>
      <c r="N165" s="41">
        <f>jan!M165</f>
        <v>6434377.161844667</v>
      </c>
      <c r="O165" s="41">
        <f t="shared" si="29"/>
        <v>7243033.6298998799</v>
      </c>
      <c r="P165" s="4"/>
      <c r="Q165" s="65"/>
      <c r="R165" s="4"/>
    </row>
    <row r="166" spans="1:18" s="34" customFormat="1" x14ac:dyDescent="0.3">
      <c r="A166" s="33">
        <v>1002</v>
      </c>
      <c r="B166" s="34" t="s">
        <v>220</v>
      </c>
      <c r="C166" s="36">
        <v>42617</v>
      </c>
      <c r="D166" s="36">
        <v>15437</v>
      </c>
      <c r="E166" s="37">
        <f t="shared" si="21"/>
        <v>2760.7048001554708</v>
      </c>
      <c r="F166" s="38">
        <f t="shared" si="28"/>
        <v>0.82983333966919159</v>
      </c>
      <c r="G166" s="39">
        <f t="shared" si="22"/>
        <v>339.66814313989596</v>
      </c>
      <c r="H166" s="39">
        <f t="shared" si="23"/>
        <v>81.701107143003981</v>
      </c>
      <c r="I166" s="37">
        <f t="shared" si="24"/>
        <v>421.36925028289994</v>
      </c>
      <c r="J166" s="40">
        <f t="shared" si="30"/>
        <v>-41.3897128045191</v>
      </c>
      <c r="K166" s="37">
        <f t="shared" si="25"/>
        <v>379.97953747838085</v>
      </c>
      <c r="L166" s="37">
        <f t="shared" si="26"/>
        <v>6504677.1166171264</v>
      </c>
      <c r="M166" s="37">
        <f t="shared" si="27"/>
        <v>5865744.1200537654</v>
      </c>
      <c r="N166" s="41">
        <f>jan!M166</f>
        <v>3904477.2980979728</v>
      </c>
      <c r="O166" s="41">
        <f t="shared" si="29"/>
        <v>1961266.8219557926</v>
      </c>
      <c r="P166" s="4"/>
      <c r="Q166" s="65"/>
      <c r="R166" s="4"/>
    </row>
    <row r="167" spans="1:18" s="34" customFormat="1" x14ac:dyDescent="0.3">
      <c r="A167" s="33">
        <v>1003</v>
      </c>
      <c r="B167" s="34" t="s">
        <v>221</v>
      </c>
      <c r="C167" s="36">
        <v>26895</v>
      </c>
      <c r="D167" s="36">
        <v>9596</v>
      </c>
      <c r="E167" s="37">
        <f t="shared" si="21"/>
        <v>2802.7303042934554</v>
      </c>
      <c r="F167" s="38">
        <f t="shared" si="28"/>
        <v>0.84246568067433691</v>
      </c>
      <c r="G167" s="39">
        <f t="shared" si="22"/>
        <v>314.45284065710518</v>
      </c>
      <c r="H167" s="39">
        <f t="shared" si="23"/>
        <v>66.992180694709376</v>
      </c>
      <c r="I167" s="37">
        <f t="shared" si="24"/>
        <v>381.44502135181455</v>
      </c>
      <c r="J167" s="40">
        <f t="shared" si="30"/>
        <v>-41.3897128045191</v>
      </c>
      <c r="K167" s="37">
        <f t="shared" si="25"/>
        <v>340.05530854729545</v>
      </c>
      <c r="L167" s="37">
        <f t="shared" si="26"/>
        <v>3660346.4248920125</v>
      </c>
      <c r="M167" s="37">
        <f t="shared" si="27"/>
        <v>3263170.7408198472</v>
      </c>
      <c r="N167" s="41">
        <f>jan!M167</f>
        <v>2025642.3885825092</v>
      </c>
      <c r="O167" s="41">
        <f t="shared" si="29"/>
        <v>1237528.352237338</v>
      </c>
      <c r="P167" s="4"/>
      <c r="Q167" s="65"/>
      <c r="R167" s="4"/>
    </row>
    <row r="168" spans="1:18" s="34" customFormat="1" x14ac:dyDescent="0.3">
      <c r="A168" s="33">
        <v>1004</v>
      </c>
      <c r="B168" s="34" t="s">
        <v>222</v>
      </c>
      <c r="C168" s="36">
        <v>29183</v>
      </c>
      <c r="D168" s="36">
        <v>9069</v>
      </c>
      <c r="E168" s="37">
        <f t="shared" si="21"/>
        <v>3217.8851030984674</v>
      </c>
      <c r="F168" s="38">
        <f t="shared" si="28"/>
        <v>0.96725602158751711</v>
      </c>
      <c r="G168" s="39">
        <f t="shared" si="22"/>
        <v>65.35996137409802</v>
      </c>
      <c r="H168" s="39">
        <f t="shared" si="23"/>
        <v>0</v>
      </c>
      <c r="I168" s="37">
        <f t="shared" si="24"/>
        <v>65.35996137409802</v>
      </c>
      <c r="J168" s="40">
        <f t="shared" si="30"/>
        <v>-41.3897128045191</v>
      </c>
      <c r="K168" s="37">
        <f t="shared" si="25"/>
        <v>23.970248569578921</v>
      </c>
      <c r="L168" s="37">
        <f t="shared" si="26"/>
        <v>592749.48970169493</v>
      </c>
      <c r="M168" s="37">
        <f t="shared" si="27"/>
        <v>217386.18427751123</v>
      </c>
      <c r="N168" s="41">
        <f>jan!M168</f>
        <v>188090.55051997036</v>
      </c>
      <c r="O168" s="41">
        <f t="shared" si="29"/>
        <v>29295.633757540869</v>
      </c>
      <c r="P168" s="4"/>
      <c r="Q168" s="65"/>
      <c r="R168" s="4"/>
    </row>
    <row r="169" spans="1:18" s="34" customFormat="1" x14ac:dyDescent="0.3">
      <c r="A169" s="33">
        <v>1014</v>
      </c>
      <c r="B169" s="34" t="s">
        <v>223</v>
      </c>
      <c r="C169" s="36">
        <v>38014</v>
      </c>
      <c r="D169" s="36">
        <v>14095</v>
      </c>
      <c r="E169" s="37">
        <f t="shared" si="21"/>
        <v>2696.9847463639589</v>
      </c>
      <c r="F169" s="38">
        <f t="shared" si="28"/>
        <v>0.8106798883336005</v>
      </c>
      <c r="G169" s="39">
        <f t="shared" si="22"/>
        <v>377.90017541480307</v>
      </c>
      <c r="H169" s="39">
        <f t="shared" si="23"/>
        <v>104.00312597003314</v>
      </c>
      <c r="I169" s="37">
        <f t="shared" si="24"/>
        <v>481.9033013848362</v>
      </c>
      <c r="J169" s="40">
        <f t="shared" si="30"/>
        <v>-41.3897128045191</v>
      </c>
      <c r="K169" s="37">
        <f t="shared" si="25"/>
        <v>440.5135885803171</v>
      </c>
      <c r="L169" s="37">
        <f t="shared" si="26"/>
        <v>6792427.0330192661</v>
      </c>
      <c r="M169" s="37">
        <f t="shared" si="27"/>
        <v>6209039.0310395695</v>
      </c>
      <c r="N169" s="41">
        <f>jan!M169</f>
        <v>7997447.7143674903</v>
      </c>
      <c r="O169" s="41">
        <f t="shared" si="29"/>
        <v>-1788408.6833279207</v>
      </c>
      <c r="P169" s="4"/>
      <c r="Q169" s="65"/>
      <c r="R169" s="4"/>
    </row>
    <row r="170" spans="1:18" s="34" customFormat="1" x14ac:dyDescent="0.3">
      <c r="A170" s="33">
        <v>1017</v>
      </c>
      <c r="B170" s="34" t="s">
        <v>224</v>
      </c>
      <c r="C170" s="36">
        <v>14896</v>
      </c>
      <c r="D170" s="36">
        <v>6354</v>
      </c>
      <c r="E170" s="37">
        <f t="shared" si="21"/>
        <v>2344.3500157381177</v>
      </c>
      <c r="F170" s="38">
        <f t="shared" si="28"/>
        <v>0.70468229808704164</v>
      </c>
      <c r="G170" s="39">
        <f t="shared" si="22"/>
        <v>589.48101379030788</v>
      </c>
      <c r="H170" s="39">
        <f t="shared" si="23"/>
        <v>227.42528168907756</v>
      </c>
      <c r="I170" s="37">
        <f t="shared" si="24"/>
        <v>816.90629547938545</v>
      </c>
      <c r="J170" s="40">
        <f t="shared" si="30"/>
        <v>-41.3897128045191</v>
      </c>
      <c r="K170" s="37">
        <f t="shared" si="25"/>
        <v>775.5165826748663</v>
      </c>
      <c r="L170" s="37">
        <f t="shared" si="26"/>
        <v>5190622.6014760155</v>
      </c>
      <c r="M170" s="37">
        <f t="shared" si="27"/>
        <v>4927632.3663161006</v>
      </c>
      <c r="N170" s="41">
        <f>jan!M170</f>
        <v>4039972.3360830829</v>
      </c>
      <c r="O170" s="41">
        <f t="shared" si="29"/>
        <v>887660.03023301763</v>
      </c>
      <c r="P170" s="4"/>
      <c r="Q170" s="65"/>
      <c r="R170" s="4"/>
    </row>
    <row r="171" spans="1:18" s="34" customFormat="1" x14ac:dyDescent="0.3">
      <c r="A171" s="33">
        <v>1018</v>
      </c>
      <c r="B171" s="34" t="s">
        <v>225</v>
      </c>
      <c r="C171" s="36">
        <v>31975</v>
      </c>
      <c r="D171" s="36">
        <v>11217</v>
      </c>
      <c r="E171" s="37">
        <f t="shared" si="21"/>
        <v>2850.5839350985111</v>
      </c>
      <c r="F171" s="38">
        <f t="shared" si="28"/>
        <v>0.85684988367352011</v>
      </c>
      <c r="G171" s="39">
        <f t="shared" si="22"/>
        <v>285.74066217407182</v>
      </c>
      <c r="H171" s="39">
        <f t="shared" si="23"/>
        <v>50.243409912939882</v>
      </c>
      <c r="I171" s="37">
        <f t="shared" si="24"/>
        <v>335.98407208701167</v>
      </c>
      <c r="J171" s="40">
        <f t="shared" si="30"/>
        <v>-41.3897128045191</v>
      </c>
      <c r="K171" s="37">
        <f t="shared" si="25"/>
        <v>294.59435928249258</v>
      </c>
      <c r="L171" s="37">
        <f t="shared" si="26"/>
        <v>3768733.3366000098</v>
      </c>
      <c r="M171" s="37">
        <f t="shared" si="27"/>
        <v>3304464.9280717191</v>
      </c>
      <c r="N171" s="41">
        <f>jan!M171</f>
        <v>1901977.4148322225</v>
      </c>
      <c r="O171" s="41">
        <f t="shared" si="29"/>
        <v>1402487.5132394966</v>
      </c>
      <c r="P171" s="4"/>
      <c r="Q171" s="65"/>
      <c r="R171" s="4"/>
    </row>
    <row r="172" spans="1:18" s="34" customFormat="1" x14ac:dyDescent="0.3">
      <c r="A172" s="33">
        <v>1021</v>
      </c>
      <c r="B172" s="34" t="s">
        <v>226</v>
      </c>
      <c r="C172" s="36">
        <v>6989</v>
      </c>
      <c r="D172" s="36">
        <v>2294</v>
      </c>
      <c r="E172" s="37">
        <f t="shared" si="21"/>
        <v>3046.6434176111597</v>
      </c>
      <c r="F172" s="38">
        <f t="shared" si="28"/>
        <v>0.91578291234725673</v>
      </c>
      <c r="G172" s="39">
        <f t="shared" si="22"/>
        <v>168.10497266648261</v>
      </c>
      <c r="H172" s="39">
        <f t="shared" si="23"/>
        <v>0</v>
      </c>
      <c r="I172" s="37">
        <f t="shared" si="24"/>
        <v>168.10497266648261</v>
      </c>
      <c r="J172" s="40">
        <f t="shared" si="30"/>
        <v>-41.3897128045191</v>
      </c>
      <c r="K172" s="37">
        <f t="shared" si="25"/>
        <v>126.71525986196352</v>
      </c>
      <c r="L172" s="37">
        <f t="shared" si="26"/>
        <v>385632.80729691108</v>
      </c>
      <c r="M172" s="37">
        <f t="shared" si="27"/>
        <v>290684.80612334429</v>
      </c>
      <c r="N172" s="41">
        <f>jan!M172</f>
        <v>1721505.8607136586</v>
      </c>
      <c r="O172" s="41">
        <f t="shared" si="29"/>
        <v>-1430821.0545903144</v>
      </c>
      <c r="P172" s="4"/>
      <c r="Q172" s="65"/>
      <c r="R172" s="4"/>
    </row>
    <row r="173" spans="1:18" s="34" customFormat="1" x14ac:dyDescent="0.3">
      <c r="A173" s="33">
        <v>1026</v>
      </c>
      <c r="B173" s="34" t="s">
        <v>227</v>
      </c>
      <c r="C173" s="36">
        <v>9191</v>
      </c>
      <c r="D173" s="36">
        <v>925</v>
      </c>
      <c r="E173" s="37">
        <f t="shared" si="21"/>
        <v>9936.2162162162167</v>
      </c>
      <c r="F173" s="38">
        <f t="shared" si="28"/>
        <v>2.9867023398928914</v>
      </c>
      <c r="G173" s="39">
        <f t="shared" si="22"/>
        <v>-3965.6387064965515</v>
      </c>
      <c r="H173" s="39">
        <f t="shared" si="23"/>
        <v>0</v>
      </c>
      <c r="I173" s="37">
        <f t="shared" si="24"/>
        <v>-3965.6387064965515</v>
      </c>
      <c r="J173" s="40">
        <f t="shared" si="30"/>
        <v>-41.3897128045191</v>
      </c>
      <c r="K173" s="37">
        <f t="shared" si="25"/>
        <v>-4007.0284193010707</v>
      </c>
      <c r="L173" s="37">
        <f t="shared" si="26"/>
        <v>-3668215.8035093104</v>
      </c>
      <c r="M173" s="37">
        <f t="shared" si="27"/>
        <v>-3706501.2878534906</v>
      </c>
      <c r="N173" s="41">
        <f>jan!M173</f>
        <v>347482.20190066897</v>
      </c>
      <c r="O173" s="41">
        <f t="shared" si="29"/>
        <v>-4053983.4897541595</v>
      </c>
      <c r="P173" s="4"/>
      <c r="Q173" s="65"/>
      <c r="R173" s="4"/>
    </row>
    <row r="174" spans="1:18" s="34" customFormat="1" x14ac:dyDescent="0.3">
      <c r="A174" s="33">
        <v>1027</v>
      </c>
      <c r="B174" s="34" t="s">
        <v>228</v>
      </c>
      <c r="C174" s="36">
        <v>4522</v>
      </c>
      <c r="D174" s="36">
        <v>1750</v>
      </c>
      <c r="E174" s="37">
        <f t="shared" si="21"/>
        <v>2584</v>
      </c>
      <c r="F174" s="38">
        <f t="shared" si="28"/>
        <v>0.77671808647720475</v>
      </c>
      <c r="G174" s="39">
        <f t="shared" si="22"/>
        <v>445.69102323317844</v>
      </c>
      <c r="H174" s="39">
        <f t="shared" si="23"/>
        <v>143.54778719741876</v>
      </c>
      <c r="I174" s="37">
        <f t="shared" si="24"/>
        <v>589.23881043059714</v>
      </c>
      <c r="J174" s="40">
        <f t="shared" si="30"/>
        <v>-41.3897128045191</v>
      </c>
      <c r="K174" s="37">
        <f t="shared" si="25"/>
        <v>547.84909762607799</v>
      </c>
      <c r="L174" s="37">
        <f t="shared" si="26"/>
        <v>1031167.918253545</v>
      </c>
      <c r="M174" s="37">
        <f t="shared" si="27"/>
        <v>958735.92084563652</v>
      </c>
      <c r="N174" s="41">
        <f>jan!M174</f>
        <v>1007512.2738661306</v>
      </c>
      <c r="O174" s="41">
        <f t="shared" si="29"/>
        <v>-48776.353020494105</v>
      </c>
      <c r="P174" s="4"/>
      <c r="Q174" s="65"/>
      <c r="R174" s="4"/>
    </row>
    <row r="175" spans="1:18" s="34" customFormat="1" x14ac:dyDescent="0.3">
      <c r="A175" s="33">
        <v>1029</v>
      </c>
      <c r="B175" s="34" t="s">
        <v>229</v>
      </c>
      <c r="C175" s="36">
        <v>11995</v>
      </c>
      <c r="D175" s="36">
        <v>4880</v>
      </c>
      <c r="E175" s="37">
        <f t="shared" si="21"/>
        <v>2457.9918032786886</v>
      </c>
      <c r="F175" s="38">
        <f t="shared" si="28"/>
        <v>0.73884159830467366</v>
      </c>
      <c r="G175" s="39">
        <f t="shared" si="22"/>
        <v>521.29594126596533</v>
      </c>
      <c r="H175" s="39">
        <f t="shared" si="23"/>
        <v>187.65065604987774</v>
      </c>
      <c r="I175" s="37">
        <f t="shared" si="24"/>
        <v>708.94659731584306</v>
      </c>
      <c r="J175" s="40">
        <f t="shared" si="30"/>
        <v>-41.3897128045191</v>
      </c>
      <c r="K175" s="37">
        <f t="shared" si="25"/>
        <v>667.55688451132391</v>
      </c>
      <c r="L175" s="37">
        <f t="shared" si="26"/>
        <v>3459659.3949013143</v>
      </c>
      <c r="M175" s="37">
        <f t="shared" si="27"/>
        <v>3257677.5964152608</v>
      </c>
      <c r="N175" s="41">
        <f>jan!M175</f>
        <v>2743893.9408381246</v>
      </c>
      <c r="O175" s="41">
        <f t="shared" si="29"/>
        <v>513783.6555771362</v>
      </c>
      <c r="P175" s="4"/>
      <c r="Q175" s="65"/>
      <c r="R175" s="4"/>
    </row>
    <row r="176" spans="1:18" s="34" customFormat="1" x14ac:dyDescent="0.3">
      <c r="A176" s="33">
        <v>1032</v>
      </c>
      <c r="B176" s="34" t="s">
        <v>230</v>
      </c>
      <c r="C176" s="36">
        <v>20920</v>
      </c>
      <c r="D176" s="36">
        <v>8335</v>
      </c>
      <c r="E176" s="37">
        <f t="shared" si="21"/>
        <v>2509.8980203959209</v>
      </c>
      <c r="F176" s="38">
        <f t="shared" si="28"/>
        <v>0.75444395807076003</v>
      </c>
      <c r="G176" s="39">
        <f t="shared" si="22"/>
        <v>490.15221099562592</v>
      </c>
      <c r="H176" s="39">
        <f t="shared" si="23"/>
        <v>169.48348005884645</v>
      </c>
      <c r="I176" s="37">
        <f t="shared" si="24"/>
        <v>659.63569105447232</v>
      </c>
      <c r="J176" s="40">
        <f t="shared" si="30"/>
        <v>-41.3897128045191</v>
      </c>
      <c r="K176" s="37">
        <f t="shared" si="25"/>
        <v>618.24597824995317</v>
      </c>
      <c r="L176" s="37">
        <f t="shared" si="26"/>
        <v>5498063.4849390266</v>
      </c>
      <c r="M176" s="37">
        <f t="shared" si="27"/>
        <v>5153080.2287133597</v>
      </c>
      <c r="N176" s="41">
        <f>jan!M176</f>
        <v>4297645.0300995437</v>
      </c>
      <c r="O176" s="41">
        <f t="shared" si="29"/>
        <v>855435.19861381594</v>
      </c>
      <c r="P176" s="4"/>
      <c r="Q176" s="65"/>
      <c r="R176" s="4"/>
    </row>
    <row r="177" spans="1:18" s="34" customFormat="1" x14ac:dyDescent="0.3">
      <c r="A177" s="33">
        <v>1034</v>
      </c>
      <c r="B177" s="34" t="s">
        <v>231</v>
      </c>
      <c r="C177" s="36">
        <v>4527</v>
      </c>
      <c r="D177" s="36">
        <v>1693</v>
      </c>
      <c r="E177" s="37">
        <f t="shared" si="21"/>
        <v>2673.9515652687537</v>
      </c>
      <c r="F177" s="38">
        <f t="shared" si="28"/>
        <v>0.80375640213168453</v>
      </c>
      <c r="G177" s="39">
        <f t="shared" si="22"/>
        <v>391.72008407192624</v>
      </c>
      <c r="H177" s="39">
        <f t="shared" si="23"/>
        <v>112.06473935335497</v>
      </c>
      <c r="I177" s="37">
        <f t="shared" si="24"/>
        <v>503.78482342528122</v>
      </c>
      <c r="J177" s="40">
        <f t="shared" si="30"/>
        <v>-41.3897128045191</v>
      </c>
      <c r="K177" s="37">
        <f t="shared" si="25"/>
        <v>462.39511062076213</v>
      </c>
      <c r="L177" s="37">
        <f t="shared" si="26"/>
        <v>852907.70605900115</v>
      </c>
      <c r="M177" s="37">
        <f t="shared" si="27"/>
        <v>782834.92228095024</v>
      </c>
      <c r="N177" s="41">
        <f>jan!M177</f>
        <v>599552.55980306258</v>
      </c>
      <c r="O177" s="41">
        <f t="shared" si="29"/>
        <v>183282.36247788765</v>
      </c>
      <c r="P177" s="4"/>
      <c r="Q177" s="65"/>
      <c r="R177" s="4"/>
    </row>
    <row r="178" spans="1:18" s="34" customFormat="1" x14ac:dyDescent="0.3">
      <c r="A178" s="33">
        <v>1037</v>
      </c>
      <c r="B178" s="34" t="s">
        <v>232</v>
      </c>
      <c r="C178" s="36">
        <v>23870</v>
      </c>
      <c r="D178" s="36">
        <v>5948</v>
      </c>
      <c r="E178" s="37">
        <f t="shared" si="21"/>
        <v>4013.1136516476126</v>
      </c>
      <c r="F178" s="38">
        <f t="shared" si="28"/>
        <v>1.2062917787628797</v>
      </c>
      <c r="G178" s="39">
        <f t="shared" si="22"/>
        <v>-411.77716775538909</v>
      </c>
      <c r="H178" s="39">
        <f t="shared" si="23"/>
        <v>0</v>
      </c>
      <c r="I178" s="37">
        <f t="shared" si="24"/>
        <v>-411.77716775538909</v>
      </c>
      <c r="J178" s="40">
        <f t="shared" si="30"/>
        <v>-41.3897128045191</v>
      </c>
      <c r="K178" s="37">
        <f t="shared" si="25"/>
        <v>-453.16688055990818</v>
      </c>
      <c r="L178" s="37">
        <f t="shared" si="26"/>
        <v>-2449250.5938090542</v>
      </c>
      <c r="M178" s="37">
        <f t="shared" si="27"/>
        <v>-2695436.605570334</v>
      </c>
      <c r="N178" s="41">
        <f>jan!M178</f>
        <v>2138120.6885461388</v>
      </c>
      <c r="O178" s="41">
        <f t="shared" si="29"/>
        <v>-4833557.2941164728</v>
      </c>
      <c r="P178" s="4"/>
      <c r="Q178" s="65"/>
      <c r="R178" s="4"/>
    </row>
    <row r="179" spans="1:18" s="34" customFormat="1" x14ac:dyDescent="0.3">
      <c r="A179" s="33">
        <v>1046</v>
      </c>
      <c r="B179" s="34" t="s">
        <v>233</v>
      </c>
      <c r="C179" s="36">
        <v>23077</v>
      </c>
      <c r="D179" s="36">
        <v>1838</v>
      </c>
      <c r="E179" s="37">
        <f t="shared" si="21"/>
        <v>12555.495103373232</v>
      </c>
      <c r="F179" s="38">
        <f t="shared" si="28"/>
        <v>3.7740248186787815</v>
      </c>
      <c r="G179" s="39">
        <f t="shared" si="22"/>
        <v>-5537.2060387907613</v>
      </c>
      <c r="H179" s="39">
        <f t="shared" si="23"/>
        <v>0</v>
      </c>
      <c r="I179" s="37">
        <f t="shared" si="24"/>
        <v>-5537.2060387907613</v>
      </c>
      <c r="J179" s="40">
        <f t="shared" si="30"/>
        <v>-41.3897128045191</v>
      </c>
      <c r="K179" s="37">
        <f t="shared" si="25"/>
        <v>-5578.5957515952805</v>
      </c>
      <c r="L179" s="37">
        <f t="shared" si="26"/>
        <v>-10177384.699297419</v>
      </c>
      <c r="M179" s="37">
        <f t="shared" si="27"/>
        <v>-10253458.991432125</v>
      </c>
      <c r="N179" s="41">
        <f>jan!M179</f>
        <v>-166853.91643447962</v>
      </c>
      <c r="O179" s="41">
        <f t="shared" si="29"/>
        <v>-10086605.074997645</v>
      </c>
      <c r="P179" s="4"/>
      <c r="Q179" s="65"/>
      <c r="R179" s="4"/>
    </row>
    <row r="180" spans="1:18" s="34" customFormat="1" x14ac:dyDescent="0.3">
      <c r="A180" s="33">
        <v>1101</v>
      </c>
      <c r="B180" s="34" t="s">
        <v>234</v>
      </c>
      <c r="C180" s="36">
        <v>51174</v>
      </c>
      <c r="D180" s="36">
        <v>14916</v>
      </c>
      <c r="E180" s="37">
        <f t="shared" si="21"/>
        <v>3430.8125502815769</v>
      </c>
      <c r="F180" s="38">
        <f t="shared" si="28"/>
        <v>1.0312593495033611</v>
      </c>
      <c r="G180" s="39">
        <f t="shared" si="22"/>
        <v>-62.396506935767682</v>
      </c>
      <c r="H180" s="39">
        <f t="shared" si="23"/>
        <v>0</v>
      </c>
      <c r="I180" s="37">
        <f t="shared" si="24"/>
        <v>-62.396506935767682</v>
      </c>
      <c r="J180" s="40">
        <f t="shared" si="30"/>
        <v>-41.3897128045191</v>
      </c>
      <c r="K180" s="37">
        <f t="shared" si="25"/>
        <v>-103.78621974028678</v>
      </c>
      <c r="L180" s="37">
        <f t="shared" si="26"/>
        <v>-930706.29745391069</v>
      </c>
      <c r="M180" s="37">
        <f t="shared" si="27"/>
        <v>-1548075.2536461176</v>
      </c>
      <c r="N180" s="41">
        <f>jan!M180</f>
        <v>-2642449.0846227966</v>
      </c>
      <c r="O180" s="41">
        <f t="shared" si="29"/>
        <v>1094373.830976679</v>
      </c>
      <c r="P180" s="4"/>
      <c r="Q180" s="65"/>
      <c r="R180" s="4"/>
    </row>
    <row r="181" spans="1:18" s="34" customFormat="1" x14ac:dyDescent="0.3">
      <c r="A181" s="33">
        <v>1102</v>
      </c>
      <c r="B181" s="34" t="s">
        <v>235</v>
      </c>
      <c r="C181" s="36">
        <v>277631</v>
      </c>
      <c r="D181" s="36">
        <v>73624</v>
      </c>
      <c r="E181" s="37">
        <f t="shared" si="21"/>
        <v>3770.9306747799628</v>
      </c>
      <c r="F181" s="38">
        <f t="shared" si="28"/>
        <v>1.1334946044710863</v>
      </c>
      <c r="G181" s="39">
        <f t="shared" si="22"/>
        <v>-266.46738163479921</v>
      </c>
      <c r="H181" s="39">
        <f t="shared" si="23"/>
        <v>0</v>
      </c>
      <c r="I181" s="37">
        <f t="shared" si="24"/>
        <v>-266.46738163479921</v>
      </c>
      <c r="J181" s="40">
        <f t="shared" si="30"/>
        <v>-41.3897128045191</v>
      </c>
      <c r="K181" s="37">
        <f t="shared" si="25"/>
        <v>-307.8570944393183</v>
      </c>
      <c r="L181" s="37">
        <f t="shared" si="26"/>
        <v>-19618394.505480457</v>
      </c>
      <c r="M181" s="37">
        <f t="shared" si="27"/>
        <v>-22665670.72100037</v>
      </c>
      <c r="N181" s="41">
        <f>jan!M181</f>
        <v>-22258765.366470151</v>
      </c>
      <c r="O181" s="41">
        <f t="shared" si="29"/>
        <v>-406905.35453021899</v>
      </c>
      <c r="P181" s="4"/>
      <c r="Q181" s="65"/>
      <c r="R181" s="4"/>
    </row>
    <row r="182" spans="1:18" s="34" customFormat="1" x14ac:dyDescent="0.3">
      <c r="A182" s="33">
        <v>1103</v>
      </c>
      <c r="B182" s="34" t="s">
        <v>236</v>
      </c>
      <c r="C182" s="36">
        <v>602223</v>
      </c>
      <c r="D182" s="36">
        <v>132102</v>
      </c>
      <c r="E182" s="37">
        <f t="shared" si="21"/>
        <v>4558.7727664986151</v>
      </c>
      <c r="F182" s="38">
        <f t="shared" si="28"/>
        <v>1.3703100850925685</v>
      </c>
      <c r="G182" s="39">
        <f t="shared" si="22"/>
        <v>-739.17263666599058</v>
      </c>
      <c r="H182" s="39">
        <f t="shared" si="23"/>
        <v>0</v>
      </c>
      <c r="I182" s="37">
        <f t="shared" si="24"/>
        <v>-739.17263666599058</v>
      </c>
      <c r="J182" s="40">
        <f t="shared" si="30"/>
        <v>-41.3897128045191</v>
      </c>
      <c r="K182" s="37">
        <f t="shared" si="25"/>
        <v>-780.56234947050973</v>
      </c>
      <c r="L182" s="37">
        <f t="shared" si="26"/>
        <v>-97646183.648850694</v>
      </c>
      <c r="M182" s="37">
        <f t="shared" si="27"/>
        <v>-103113847.48975328</v>
      </c>
      <c r="N182" s="41">
        <f>jan!M182</f>
        <v>-107899162.38782786</v>
      </c>
      <c r="O182" s="41">
        <f t="shared" si="29"/>
        <v>4785314.8980745822</v>
      </c>
      <c r="P182" s="4"/>
      <c r="Q182" s="65"/>
      <c r="R182" s="4"/>
    </row>
    <row r="183" spans="1:18" s="34" customFormat="1" x14ac:dyDescent="0.3">
      <c r="A183" s="33">
        <v>1106</v>
      </c>
      <c r="B183" s="34" t="s">
        <v>237</v>
      </c>
      <c r="C183" s="36">
        <v>119030</v>
      </c>
      <c r="D183" s="36">
        <v>36538</v>
      </c>
      <c r="E183" s="37">
        <f t="shared" si="21"/>
        <v>3257.7043078438887</v>
      </c>
      <c r="F183" s="38">
        <f t="shared" si="28"/>
        <v>0.97922517658554642</v>
      </c>
      <c r="G183" s="39">
        <f t="shared" si="22"/>
        <v>41.46843852684524</v>
      </c>
      <c r="H183" s="39">
        <f t="shared" si="23"/>
        <v>0</v>
      </c>
      <c r="I183" s="37">
        <f t="shared" si="24"/>
        <v>41.46843852684524</v>
      </c>
      <c r="J183" s="40">
        <f t="shared" si="30"/>
        <v>-41.3897128045191</v>
      </c>
      <c r="K183" s="37">
        <f t="shared" si="25"/>
        <v>7.8725722326140612E-2</v>
      </c>
      <c r="L183" s="37">
        <f t="shared" si="26"/>
        <v>1515173.8068938714</v>
      </c>
      <c r="M183" s="37">
        <f t="shared" si="27"/>
        <v>2876.4804423525256</v>
      </c>
      <c r="N183" s="41">
        <f>jan!M183</f>
        <v>-2697759.73813004</v>
      </c>
      <c r="O183" s="41">
        <f t="shared" si="29"/>
        <v>2700636.2185723926</v>
      </c>
      <c r="P183" s="4"/>
      <c r="Q183" s="65"/>
      <c r="R183" s="4"/>
    </row>
    <row r="184" spans="1:18" s="34" customFormat="1" x14ac:dyDescent="0.3">
      <c r="A184" s="33">
        <v>1111</v>
      </c>
      <c r="B184" s="34" t="s">
        <v>238</v>
      </c>
      <c r="C184" s="36">
        <v>9921</v>
      </c>
      <c r="D184" s="36">
        <v>3309</v>
      </c>
      <c r="E184" s="37">
        <f t="shared" si="21"/>
        <v>2998.1867633726201</v>
      </c>
      <c r="F184" s="38">
        <f t="shared" si="28"/>
        <v>0.90121744804491688</v>
      </c>
      <c r="G184" s="39">
        <f t="shared" si="22"/>
        <v>197.17896520960639</v>
      </c>
      <c r="H184" s="39">
        <f t="shared" si="23"/>
        <v>0</v>
      </c>
      <c r="I184" s="37">
        <f t="shared" si="24"/>
        <v>197.17896520960639</v>
      </c>
      <c r="J184" s="40">
        <f t="shared" si="30"/>
        <v>-41.3897128045191</v>
      </c>
      <c r="K184" s="37">
        <f t="shared" si="25"/>
        <v>155.7892524050873</v>
      </c>
      <c r="L184" s="37">
        <f t="shared" si="26"/>
        <v>652465.19587858755</v>
      </c>
      <c r="M184" s="37">
        <f t="shared" si="27"/>
        <v>515506.63620843389</v>
      </c>
      <c r="N184" s="41">
        <f>jan!M184</f>
        <v>393772.90017318161</v>
      </c>
      <c r="O184" s="41">
        <f t="shared" si="29"/>
        <v>121733.73603525228</v>
      </c>
      <c r="P184" s="4"/>
      <c r="Q184" s="65"/>
      <c r="R184" s="4"/>
    </row>
    <row r="185" spans="1:18" s="34" customFormat="1" x14ac:dyDescent="0.3">
      <c r="A185" s="33">
        <v>1112</v>
      </c>
      <c r="B185" s="34" t="s">
        <v>239</v>
      </c>
      <c r="C185" s="36">
        <v>8107</v>
      </c>
      <c r="D185" s="36">
        <v>3247</v>
      </c>
      <c r="E185" s="37">
        <f t="shared" si="21"/>
        <v>2496.7662457653219</v>
      </c>
      <c r="F185" s="38">
        <f t="shared" si="28"/>
        <v>0.75049671083270708</v>
      </c>
      <c r="G185" s="39">
        <f t="shared" si="22"/>
        <v>498.03127577398533</v>
      </c>
      <c r="H185" s="39">
        <f t="shared" si="23"/>
        <v>174.07960117955611</v>
      </c>
      <c r="I185" s="37">
        <f t="shared" si="24"/>
        <v>672.11087695354149</v>
      </c>
      <c r="J185" s="40">
        <f t="shared" si="30"/>
        <v>-41.3897128045191</v>
      </c>
      <c r="K185" s="37">
        <f t="shared" si="25"/>
        <v>630.72116414902234</v>
      </c>
      <c r="L185" s="37">
        <f t="shared" si="26"/>
        <v>2182344.0174681493</v>
      </c>
      <c r="M185" s="37">
        <f t="shared" si="27"/>
        <v>2047951.6199918755</v>
      </c>
      <c r="N185" s="41">
        <f>jan!M185</f>
        <v>2100072.6589961872</v>
      </c>
      <c r="O185" s="41">
        <f t="shared" si="29"/>
        <v>-52121.039004311664</v>
      </c>
      <c r="P185" s="4"/>
      <c r="Q185" s="65"/>
      <c r="R185" s="4"/>
    </row>
    <row r="186" spans="1:18" s="34" customFormat="1" x14ac:dyDescent="0.3">
      <c r="A186" s="33">
        <v>1114</v>
      </c>
      <c r="B186" s="34" t="s">
        <v>240</v>
      </c>
      <c r="C186" s="36">
        <v>7539</v>
      </c>
      <c r="D186" s="36">
        <v>2861</v>
      </c>
      <c r="E186" s="37">
        <f t="shared" si="21"/>
        <v>2635.092624956309</v>
      </c>
      <c r="F186" s="38">
        <f t="shared" si="28"/>
        <v>0.79207589061387729</v>
      </c>
      <c r="G186" s="39">
        <f t="shared" si="22"/>
        <v>415.03544825939304</v>
      </c>
      <c r="H186" s="39">
        <f t="shared" si="23"/>
        <v>125.66536846271062</v>
      </c>
      <c r="I186" s="37">
        <f t="shared" si="24"/>
        <v>540.7008167221037</v>
      </c>
      <c r="J186" s="40">
        <f t="shared" si="30"/>
        <v>-41.3897128045191</v>
      </c>
      <c r="K186" s="37">
        <f t="shared" si="25"/>
        <v>499.3111039175846</v>
      </c>
      <c r="L186" s="37">
        <f t="shared" si="26"/>
        <v>1546945.0366419386</v>
      </c>
      <c r="M186" s="37">
        <f t="shared" si="27"/>
        <v>1428529.0683082095</v>
      </c>
      <c r="N186" s="41">
        <f>jan!M186</f>
        <v>1107181.4374462848</v>
      </c>
      <c r="O186" s="41">
        <f t="shared" si="29"/>
        <v>321347.63086192473</v>
      </c>
      <c r="P186" s="4"/>
      <c r="Q186" s="65"/>
      <c r="R186" s="4"/>
    </row>
    <row r="187" spans="1:18" s="34" customFormat="1" x14ac:dyDescent="0.3">
      <c r="A187" s="33">
        <v>1119</v>
      </c>
      <c r="B187" s="34" t="s">
        <v>241</v>
      </c>
      <c r="C187" s="36">
        <v>52980</v>
      </c>
      <c r="D187" s="36">
        <v>18528</v>
      </c>
      <c r="E187" s="37">
        <f t="shared" si="21"/>
        <v>2859.4559585492229</v>
      </c>
      <c r="F187" s="38">
        <f t="shared" si="28"/>
        <v>0.85951670297608118</v>
      </c>
      <c r="G187" s="39">
        <f t="shared" si="22"/>
        <v>280.41744810364469</v>
      </c>
      <c r="H187" s="39">
        <f t="shared" si="23"/>
        <v>47.138201705190745</v>
      </c>
      <c r="I187" s="37">
        <f t="shared" si="24"/>
        <v>327.55564980883543</v>
      </c>
      <c r="J187" s="40">
        <f t="shared" si="30"/>
        <v>-41.3897128045191</v>
      </c>
      <c r="K187" s="37">
        <f t="shared" si="25"/>
        <v>286.16593700431633</v>
      </c>
      <c r="L187" s="37">
        <f t="shared" si="26"/>
        <v>6068951.0796581032</v>
      </c>
      <c r="M187" s="37">
        <f t="shared" si="27"/>
        <v>5302082.4808159731</v>
      </c>
      <c r="N187" s="41">
        <f>jan!M187</f>
        <v>2985028.6343952385</v>
      </c>
      <c r="O187" s="41">
        <f t="shared" si="29"/>
        <v>2317053.8464207347</v>
      </c>
      <c r="P187" s="4"/>
      <c r="Q187" s="65"/>
      <c r="R187" s="4"/>
    </row>
    <row r="188" spans="1:18" s="34" customFormat="1" x14ac:dyDescent="0.3">
      <c r="A188" s="33">
        <v>1120</v>
      </c>
      <c r="B188" s="34" t="s">
        <v>242</v>
      </c>
      <c r="C188" s="36">
        <v>61970</v>
      </c>
      <c r="D188" s="36">
        <v>18741</v>
      </c>
      <c r="E188" s="37">
        <f t="shared" si="21"/>
        <v>3306.6538605197161</v>
      </c>
      <c r="F188" s="38">
        <f t="shared" si="28"/>
        <v>0.993938799994325</v>
      </c>
      <c r="G188" s="39">
        <f t="shared" si="22"/>
        <v>12.098706921348821</v>
      </c>
      <c r="H188" s="39">
        <f t="shared" si="23"/>
        <v>0</v>
      </c>
      <c r="I188" s="37">
        <f t="shared" si="24"/>
        <v>12.098706921348821</v>
      </c>
      <c r="J188" s="40">
        <f t="shared" si="30"/>
        <v>-41.3897128045191</v>
      </c>
      <c r="K188" s="37">
        <f t="shared" si="25"/>
        <v>-29.291005883170278</v>
      </c>
      <c r="L188" s="37">
        <f t="shared" si="26"/>
        <v>226741.86641299826</v>
      </c>
      <c r="M188" s="37">
        <f t="shared" si="27"/>
        <v>-548942.74125649419</v>
      </c>
      <c r="N188" s="41">
        <f>jan!M188</f>
        <v>-1320519.3949393805</v>
      </c>
      <c r="O188" s="41">
        <f t="shared" si="29"/>
        <v>771576.65368288627</v>
      </c>
      <c r="P188" s="4"/>
      <c r="Q188" s="65"/>
      <c r="R188" s="4"/>
    </row>
    <row r="189" spans="1:18" s="34" customFormat="1" x14ac:dyDescent="0.3">
      <c r="A189" s="33">
        <v>1121</v>
      </c>
      <c r="B189" s="34" t="s">
        <v>243</v>
      </c>
      <c r="C189" s="36">
        <v>61205</v>
      </c>
      <c r="D189" s="36">
        <v>18306</v>
      </c>
      <c r="E189" s="37">
        <f t="shared" si="21"/>
        <v>3343.4393095160058</v>
      </c>
      <c r="F189" s="38">
        <f t="shared" si="28"/>
        <v>1.0049960459519887</v>
      </c>
      <c r="G189" s="39">
        <f t="shared" si="22"/>
        <v>-9.9725624764249918</v>
      </c>
      <c r="H189" s="39">
        <f t="shared" si="23"/>
        <v>0</v>
      </c>
      <c r="I189" s="37">
        <f t="shared" si="24"/>
        <v>-9.9725624764249918</v>
      </c>
      <c r="J189" s="40">
        <f t="shared" si="30"/>
        <v>-41.3897128045191</v>
      </c>
      <c r="K189" s="37">
        <f t="shared" si="25"/>
        <v>-51.36227528094409</v>
      </c>
      <c r="L189" s="37">
        <f t="shared" si="26"/>
        <v>-182557.7286934359</v>
      </c>
      <c r="M189" s="37">
        <f t="shared" si="27"/>
        <v>-940237.81129296252</v>
      </c>
      <c r="N189" s="41">
        <f>jan!M189</f>
        <v>-2041832.9674916142</v>
      </c>
      <c r="O189" s="41">
        <f t="shared" si="29"/>
        <v>1101595.1561986515</v>
      </c>
      <c r="P189" s="4"/>
      <c r="Q189" s="65"/>
      <c r="R189" s="4"/>
    </row>
    <row r="190" spans="1:18" s="34" customFormat="1" x14ac:dyDescent="0.3">
      <c r="A190" s="33">
        <v>1122</v>
      </c>
      <c r="B190" s="34" t="s">
        <v>244</v>
      </c>
      <c r="C190" s="36">
        <v>37941</v>
      </c>
      <c r="D190" s="36">
        <v>11600</v>
      </c>
      <c r="E190" s="37">
        <f t="shared" si="21"/>
        <v>3270.7758620689656</v>
      </c>
      <c r="F190" s="38">
        <f t="shared" si="28"/>
        <v>0.98315432232276956</v>
      </c>
      <c r="G190" s="39">
        <f t="shared" si="22"/>
        <v>33.625505991799123</v>
      </c>
      <c r="H190" s="39">
        <f t="shared" si="23"/>
        <v>0</v>
      </c>
      <c r="I190" s="37">
        <f t="shared" si="24"/>
        <v>33.625505991799123</v>
      </c>
      <c r="J190" s="40">
        <f t="shared" si="30"/>
        <v>-41.3897128045191</v>
      </c>
      <c r="K190" s="37">
        <f t="shared" si="25"/>
        <v>-7.7642068127199764</v>
      </c>
      <c r="L190" s="37">
        <f t="shared" si="26"/>
        <v>390055.86950486986</v>
      </c>
      <c r="M190" s="37">
        <f t="shared" si="27"/>
        <v>-90064.799027551722</v>
      </c>
      <c r="N190" s="41">
        <f>jan!M190</f>
        <v>-159571.39860716261</v>
      </c>
      <c r="O190" s="41">
        <f t="shared" si="29"/>
        <v>69506.599579610891</v>
      </c>
      <c r="P190" s="4"/>
      <c r="Q190" s="65"/>
      <c r="R190" s="4"/>
    </row>
    <row r="191" spans="1:18" s="34" customFormat="1" x14ac:dyDescent="0.3">
      <c r="A191" s="33">
        <v>1124</v>
      </c>
      <c r="B191" s="34" t="s">
        <v>245</v>
      </c>
      <c r="C191" s="36">
        <v>111613</v>
      </c>
      <c r="D191" s="36">
        <v>25708</v>
      </c>
      <c r="E191" s="37">
        <f t="shared" si="21"/>
        <v>4341.5668274467089</v>
      </c>
      <c r="F191" s="38">
        <f t="shared" si="28"/>
        <v>1.3050206960245032</v>
      </c>
      <c r="G191" s="39">
        <f t="shared" si="22"/>
        <v>-608.84907323484686</v>
      </c>
      <c r="H191" s="39">
        <f t="shared" si="23"/>
        <v>0</v>
      </c>
      <c r="I191" s="37">
        <f t="shared" si="24"/>
        <v>-608.84907323484686</v>
      </c>
      <c r="J191" s="40">
        <f t="shared" si="30"/>
        <v>-41.3897128045191</v>
      </c>
      <c r="K191" s="37">
        <f t="shared" si="25"/>
        <v>-650.238786039366</v>
      </c>
      <c r="L191" s="37">
        <f t="shared" si="26"/>
        <v>-15652291.974721443</v>
      </c>
      <c r="M191" s="37">
        <f t="shared" si="27"/>
        <v>-16716338.711500021</v>
      </c>
      <c r="N191" s="41">
        <f>jan!M191</f>
        <v>-17109152.820292484</v>
      </c>
      <c r="O191" s="41">
        <f t="shared" si="29"/>
        <v>392814.10879246332</v>
      </c>
      <c r="P191" s="4"/>
      <c r="Q191" s="65"/>
      <c r="R191" s="4"/>
    </row>
    <row r="192" spans="1:18" s="34" customFormat="1" x14ac:dyDescent="0.3">
      <c r="A192" s="33">
        <v>1127</v>
      </c>
      <c r="B192" s="34" t="s">
        <v>246</v>
      </c>
      <c r="C192" s="36">
        <v>41676</v>
      </c>
      <c r="D192" s="36">
        <v>10556</v>
      </c>
      <c r="E192" s="37">
        <f t="shared" si="21"/>
        <v>3948.0863963622583</v>
      </c>
      <c r="F192" s="38">
        <f t="shared" si="28"/>
        <v>1.1867453990050991</v>
      </c>
      <c r="G192" s="39">
        <f t="shared" si="22"/>
        <v>-372.76081458417644</v>
      </c>
      <c r="H192" s="39">
        <f t="shared" si="23"/>
        <v>0</v>
      </c>
      <c r="I192" s="37">
        <f t="shared" si="24"/>
        <v>-372.76081458417644</v>
      </c>
      <c r="J192" s="40">
        <f t="shared" si="30"/>
        <v>-41.3897128045191</v>
      </c>
      <c r="K192" s="37">
        <f t="shared" si="25"/>
        <v>-414.15052738869554</v>
      </c>
      <c r="L192" s="37">
        <f t="shared" si="26"/>
        <v>-3934863.1587505667</v>
      </c>
      <c r="M192" s="37">
        <f t="shared" si="27"/>
        <v>-4371772.9671150697</v>
      </c>
      <c r="N192" s="41">
        <f>jan!M192</f>
        <v>-4949883.9727325179</v>
      </c>
      <c r="O192" s="41">
        <f t="shared" si="29"/>
        <v>578111.00561744813</v>
      </c>
      <c r="P192" s="4"/>
      <c r="Q192" s="65"/>
      <c r="R192" s="4"/>
    </row>
    <row r="193" spans="1:18" s="34" customFormat="1" x14ac:dyDescent="0.3">
      <c r="A193" s="33">
        <v>1129</v>
      </c>
      <c r="B193" s="34" t="s">
        <v>247</v>
      </c>
      <c r="C193" s="36">
        <v>12232</v>
      </c>
      <c r="D193" s="36">
        <v>1208</v>
      </c>
      <c r="E193" s="37">
        <f t="shared" si="21"/>
        <v>10125.827814569537</v>
      </c>
      <c r="F193" s="38">
        <f t="shared" si="28"/>
        <v>3.0436972152206296</v>
      </c>
      <c r="G193" s="39">
        <f t="shared" si="22"/>
        <v>-4079.4056655085437</v>
      </c>
      <c r="H193" s="39">
        <f t="shared" si="23"/>
        <v>0</v>
      </c>
      <c r="I193" s="37">
        <f t="shared" si="24"/>
        <v>-4079.4056655085437</v>
      </c>
      <c r="J193" s="40">
        <f t="shared" si="30"/>
        <v>-41.3897128045191</v>
      </c>
      <c r="K193" s="37">
        <f t="shared" si="25"/>
        <v>-4120.7953783130624</v>
      </c>
      <c r="L193" s="37">
        <f t="shared" si="26"/>
        <v>-4927922.043934321</v>
      </c>
      <c r="M193" s="37">
        <f t="shared" si="27"/>
        <v>-4977920.8170021791</v>
      </c>
      <c r="N193" s="41">
        <f>jan!M193</f>
        <v>163498.84055884051</v>
      </c>
      <c r="O193" s="41">
        <f t="shared" si="29"/>
        <v>-5141419.65756102</v>
      </c>
      <c r="P193" s="4"/>
      <c r="Q193" s="65"/>
      <c r="R193" s="4"/>
    </row>
    <row r="194" spans="1:18" s="34" customFormat="1" x14ac:dyDescent="0.3">
      <c r="A194" s="33">
        <v>1130</v>
      </c>
      <c r="B194" s="34" t="s">
        <v>248</v>
      </c>
      <c r="C194" s="36">
        <v>38019</v>
      </c>
      <c r="D194" s="36">
        <v>12395</v>
      </c>
      <c r="E194" s="37">
        <f t="shared" si="21"/>
        <v>3067.2851956434047</v>
      </c>
      <c r="F194" s="38">
        <f t="shared" si="28"/>
        <v>0.92198757269349996</v>
      </c>
      <c r="G194" s="39">
        <f t="shared" si="22"/>
        <v>155.71990584713566</v>
      </c>
      <c r="H194" s="39">
        <f t="shared" si="23"/>
        <v>0</v>
      </c>
      <c r="I194" s="37">
        <f t="shared" si="24"/>
        <v>155.71990584713566</v>
      </c>
      <c r="J194" s="40">
        <f t="shared" si="30"/>
        <v>-41.3897128045191</v>
      </c>
      <c r="K194" s="37">
        <f t="shared" si="25"/>
        <v>114.33019304261657</v>
      </c>
      <c r="L194" s="37">
        <f t="shared" si="26"/>
        <v>1930148.2329752466</v>
      </c>
      <c r="M194" s="37">
        <f t="shared" si="27"/>
        <v>1417122.7427632324</v>
      </c>
      <c r="N194" s="41">
        <f>jan!M194</f>
        <v>688912.02709174447</v>
      </c>
      <c r="O194" s="41">
        <f t="shared" si="29"/>
        <v>728210.71567148797</v>
      </c>
      <c r="P194" s="4"/>
      <c r="Q194" s="65"/>
      <c r="R194" s="4"/>
    </row>
    <row r="195" spans="1:18" s="34" customFormat="1" x14ac:dyDescent="0.3">
      <c r="A195" s="33">
        <v>1133</v>
      </c>
      <c r="B195" s="34" t="s">
        <v>249</v>
      </c>
      <c r="C195" s="36">
        <v>18200</v>
      </c>
      <c r="D195" s="36">
        <v>2785</v>
      </c>
      <c r="E195" s="37">
        <f t="shared" si="21"/>
        <v>6535.0089766606825</v>
      </c>
      <c r="F195" s="38">
        <f t="shared" si="28"/>
        <v>1.9643419765724617</v>
      </c>
      <c r="G195" s="39">
        <f t="shared" si="22"/>
        <v>-1924.9143627632309</v>
      </c>
      <c r="H195" s="39">
        <f t="shared" si="23"/>
        <v>0</v>
      </c>
      <c r="I195" s="37">
        <f t="shared" si="24"/>
        <v>-1924.9143627632309</v>
      </c>
      <c r="J195" s="40">
        <f t="shared" si="30"/>
        <v>-41.3897128045191</v>
      </c>
      <c r="K195" s="37">
        <f t="shared" si="25"/>
        <v>-1966.30407556775</v>
      </c>
      <c r="L195" s="37">
        <f t="shared" si="26"/>
        <v>-5360886.5002955981</v>
      </c>
      <c r="M195" s="37">
        <f t="shared" si="27"/>
        <v>-5476156.8504561838</v>
      </c>
      <c r="N195" s="41">
        <f>jan!M195</f>
        <v>213416.78059302192</v>
      </c>
      <c r="O195" s="41">
        <f t="shared" si="29"/>
        <v>-5689573.6310492055</v>
      </c>
      <c r="P195" s="4"/>
      <c r="Q195" s="65"/>
      <c r="R195" s="4"/>
    </row>
    <row r="196" spans="1:18" s="34" customFormat="1" x14ac:dyDescent="0.3">
      <c r="A196" s="33">
        <v>1134</v>
      </c>
      <c r="B196" s="34" t="s">
        <v>250</v>
      </c>
      <c r="C196" s="36">
        <v>32424</v>
      </c>
      <c r="D196" s="36">
        <v>3892</v>
      </c>
      <c r="E196" s="37">
        <f t="shared" si="21"/>
        <v>8330.9352517985608</v>
      </c>
      <c r="F196" s="38">
        <f t="shared" si="28"/>
        <v>2.5041749564018838</v>
      </c>
      <c r="G196" s="39">
        <f t="shared" si="22"/>
        <v>-3002.4701278459584</v>
      </c>
      <c r="H196" s="39">
        <f t="shared" si="23"/>
        <v>0</v>
      </c>
      <c r="I196" s="37">
        <f t="shared" si="24"/>
        <v>-3002.4701278459584</v>
      </c>
      <c r="J196" s="40">
        <f t="shared" si="30"/>
        <v>-41.3897128045191</v>
      </c>
      <c r="K196" s="37">
        <f t="shared" si="25"/>
        <v>-3043.8598406504775</v>
      </c>
      <c r="L196" s="37">
        <f t="shared" si="26"/>
        <v>-11685613.73757647</v>
      </c>
      <c r="M196" s="37">
        <f t="shared" si="27"/>
        <v>-11846702.499811659</v>
      </c>
      <c r="N196" s="41">
        <f>jan!M196</f>
        <v>1605658.8970782747</v>
      </c>
      <c r="O196" s="41">
        <f t="shared" si="29"/>
        <v>-13452361.396889932</v>
      </c>
      <c r="P196" s="4"/>
      <c r="Q196" s="65"/>
      <c r="R196" s="4"/>
    </row>
    <row r="197" spans="1:18" s="34" customFormat="1" x14ac:dyDescent="0.3">
      <c r="A197" s="33">
        <v>1135</v>
      </c>
      <c r="B197" s="34" t="s">
        <v>251</v>
      </c>
      <c r="C197" s="36">
        <v>23668</v>
      </c>
      <c r="D197" s="36">
        <v>4756</v>
      </c>
      <c r="E197" s="37">
        <f t="shared" si="21"/>
        <v>4976.4507989907488</v>
      </c>
      <c r="F197" s="38">
        <f t="shared" si="28"/>
        <v>1.4958588784984717</v>
      </c>
      <c r="G197" s="39">
        <f t="shared" si="22"/>
        <v>-989.77945616127079</v>
      </c>
      <c r="H197" s="39">
        <f t="shared" si="23"/>
        <v>0</v>
      </c>
      <c r="I197" s="37">
        <f t="shared" si="24"/>
        <v>-989.77945616127079</v>
      </c>
      <c r="J197" s="40">
        <f t="shared" si="30"/>
        <v>-41.3897128045191</v>
      </c>
      <c r="K197" s="37">
        <f t="shared" si="25"/>
        <v>-1031.1691689657898</v>
      </c>
      <c r="L197" s="37">
        <f t="shared" si="26"/>
        <v>-4707391.0935030039</v>
      </c>
      <c r="M197" s="37">
        <f t="shared" si="27"/>
        <v>-4904240.5676012961</v>
      </c>
      <c r="N197" s="41">
        <f>jan!M197</f>
        <v>255401.72657106339</v>
      </c>
      <c r="O197" s="41">
        <f t="shared" si="29"/>
        <v>-5159642.2941723596</v>
      </c>
      <c r="P197" s="4"/>
      <c r="Q197" s="65"/>
      <c r="R197" s="4"/>
    </row>
    <row r="198" spans="1:18" s="34" customFormat="1" x14ac:dyDescent="0.3">
      <c r="A198" s="33">
        <v>1141</v>
      </c>
      <c r="B198" s="34" t="s">
        <v>252</v>
      </c>
      <c r="C198" s="36">
        <v>8929</v>
      </c>
      <c r="D198" s="36">
        <v>3147</v>
      </c>
      <c r="E198" s="37">
        <f t="shared" si="21"/>
        <v>2837.3053701938352</v>
      </c>
      <c r="F198" s="38">
        <f t="shared" si="28"/>
        <v>0.85285851311472627</v>
      </c>
      <c r="G198" s="39">
        <f t="shared" si="22"/>
        <v>293.70780111687736</v>
      </c>
      <c r="H198" s="39">
        <f t="shared" si="23"/>
        <v>54.890907629576461</v>
      </c>
      <c r="I198" s="37">
        <f t="shared" si="24"/>
        <v>348.59870874645384</v>
      </c>
      <c r="J198" s="40">
        <f t="shared" si="30"/>
        <v>-41.3897128045191</v>
      </c>
      <c r="K198" s="37">
        <f t="shared" si="25"/>
        <v>307.20899594193475</v>
      </c>
      <c r="L198" s="37">
        <f t="shared" si="26"/>
        <v>1097040.1364250903</v>
      </c>
      <c r="M198" s="37">
        <f t="shared" si="27"/>
        <v>966786.71022926865</v>
      </c>
      <c r="N198" s="41">
        <f>jan!M198</f>
        <v>752020.52906097879</v>
      </c>
      <c r="O198" s="41">
        <f t="shared" si="29"/>
        <v>214766.18116828986</v>
      </c>
      <c r="P198" s="4"/>
      <c r="Q198" s="65"/>
      <c r="R198" s="4"/>
    </row>
    <row r="199" spans="1:18" s="34" customFormat="1" x14ac:dyDescent="0.3">
      <c r="A199" s="33">
        <v>1142</v>
      </c>
      <c r="B199" s="34" t="s">
        <v>253</v>
      </c>
      <c r="C199" s="36">
        <v>16576</v>
      </c>
      <c r="D199" s="36">
        <v>4794</v>
      </c>
      <c r="E199" s="37">
        <f t="shared" si="21"/>
        <v>3457.6554025865667</v>
      </c>
      <c r="F199" s="38">
        <f t="shared" si="28"/>
        <v>1.039327975230111</v>
      </c>
      <c r="G199" s="39">
        <f t="shared" si="22"/>
        <v>-78.502218318761507</v>
      </c>
      <c r="H199" s="39">
        <f t="shared" si="23"/>
        <v>0</v>
      </c>
      <c r="I199" s="37">
        <f t="shared" si="24"/>
        <v>-78.502218318761507</v>
      </c>
      <c r="J199" s="40">
        <f t="shared" si="30"/>
        <v>-41.3897128045191</v>
      </c>
      <c r="K199" s="37">
        <f t="shared" si="25"/>
        <v>-119.89193112328061</v>
      </c>
      <c r="L199" s="37">
        <f t="shared" si="26"/>
        <v>-376339.63462014269</v>
      </c>
      <c r="M199" s="37">
        <f t="shared" si="27"/>
        <v>-574761.91780500731</v>
      </c>
      <c r="N199" s="41">
        <f>jan!M199</f>
        <v>-1105901.4555967874</v>
      </c>
      <c r="O199" s="41">
        <f t="shared" si="29"/>
        <v>531139.53779178008</v>
      </c>
      <c r="P199" s="4"/>
      <c r="Q199" s="65"/>
      <c r="R199" s="4"/>
    </row>
    <row r="200" spans="1:18" s="34" customFormat="1" x14ac:dyDescent="0.3">
      <c r="A200" s="33">
        <v>1144</v>
      </c>
      <c r="B200" s="34" t="s">
        <v>254</v>
      </c>
      <c r="C200" s="36">
        <v>1572</v>
      </c>
      <c r="D200" s="36">
        <v>534</v>
      </c>
      <c r="E200" s="37">
        <f t="shared" ref="E200:E263" si="31">(C200*1000)/D200</f>
        <v>2943.8202247191011</v>
      </c>
      <c r="F200" s="38">
        <f t="shared" si="28"/>
        <v>0.88487554639191757</v>
      </c>
      <c r="G200" s="39">
        <f t="shared" ref="G200:G263" si="32">(E$437-E200)*0.6</f>
        <v>229.79888840171779</v>
      </c>
      <c r="H200" s="39">
        <f t="shared" ref="H200:H263" si="33">IF(E200&gt;=E$437*0.9,0,IF(E200&lt;0.9*E$437,(E$437*0.9-E200)*0.35))</f>
        <v>17.610708545733381</v>
      </c>
      <c r="I200" s="37">
        <f t="shared" ref="I200:I263" si="34">G200+H200</f>
        <v>247.40959694745118</v>
      </c>
      <c r="J200" s="40">
        <f t="shared" si="30"/>
        <v>-41.3897128045191</v>
      </c>
      <c r="K200" s="37">
        <f t="shared" ref="K200:K263" si="35">I200+J200</f>
        <v>206.01988414293209</v>
      </c>
      <c r="L200" s="37">
        <f t="shared" ref="L200:L263" si="36">(I200*D200)</f>
        <v>132116.72476993894</v>
      </c>
      <c r="M200" s="37">
        <f t="shared" ref="M200:M263" si="37">(K200*D200)</f>
        <v>110014.61813232573</v>
      </c>
      <c r="N200" s="41">
        <f>jan!M200</f>
        <v>59655.282167566809</v>
      </c>
      <c r="O200" s="41">
        <f t="shared" si="29"/>
        <v>50359.335964758924</v>
      </c>
      <c r="P200" s="4"/>
      <c r="Q200" s="65"/>
      <c r="R200" s="4"/>
    </row>
    <row r="201" spans="1:18" s="34" customFormat="1" x14ac:dyDescent="0.3">
      <c r="A201" s="33">
        <v>1145</v>
      </c>
      <c r="B201" s="34" t="s">
        <v>255</v>
      </c>
      <c r="C201" s="36">
        <v>2571</v>
      </c>
      <c r="D201" s="36">
        <v>865</v>
      </c>
      <c r="E201" s="37">
        <f t="shared" si="31"/>
        <v>2972.2543352601156</v>
      </c>
      <c r="F201" s="38">
        <f t="shared" ref="F201:F264" si="38">IF(ISNUMBER(C201),E201/E$437,"")</f>
        <v>0.8934224844453611</v>
      </c>
      <c r="G201" s="39">
        <f t="shared" si="32"/>
        <v>212.73842207710913</v>
      </c>
      <c r="H201" s="39">
        <f t="shared" si="33"/>
        <v>7.6587698563783304</v>
      </c>
      <c r="I201" s="37">
        <f t="shared" si="34"/>
        <v>220.39719193348748</v>
      </c>
      <c r="J201" s="40">
        <f t="shared" si="30"/>
        <v>-41.3897128045191</v>
      </c>
      <c r="K201" s="37">
        <f t="shared" si="35"/>
        <v>179.00747912896838</v>
      </c>
      <c r="L201" s="37">
        <f t="shared" si="36"/>
        <v>190643.57102246667</v>
      </c>
      <c r="M201" s="37">
        <f t="shared" si="37"/>
        <v>154841.46944655766</v>
      </c>
      <c r="N201" s="41">
        <f>jan!M201</f>
        <v>-24622.436189241002</v>
      </c>
      <c r="O201" s="41">
        <f t="shared" ref="O201:O264" si="39">M201-N201</f>
        <v>179463.90563579867</v>
      </c>
      <c r="P201" s="4"/>
      <c r="Q201" s="65"/>
      <c r="R201" s="4"/>
    </row>
    <row r="202" spans="1:18" s="34" customFormat="1" x14ac:dyDescent="0.3">
      <c r="A202" s="33">
        <v>1146</v>
      </c>
      <c r="B202" s="34" t="s">
        <v>256</v>
      </c>
      <c r="C202" s="36">
        <v>32520</v>
      </c>
      <c r="D202" s="36">
        <v>10857</v>
      </c>
      <c r="E202" s="37">
        <f t="shared" si="31"/>
        <v>2995.3025697706548</v>
      </c>
      <c r="F202" s="38">
        <f t="shared" si="38"/>
        <v>0.90035049551567992</v>
      </c>
      <c r="G202" s="39">
        <f t="shared" si="32"/>
        <v>198.90948137078558</v>
      </c>
      <c r="H202" s="39">
        <f t="shared" si="33"/>
        <v>0</v>
      </c>
      <c r="I202" s="37">
        <f t="shared" si="34"/>
        <v>198.90948137078558</v>
      </c>
      <c r="J202" s="40">
        <f t="shared" ref="J202:J265" si="40">I$439</f>
        <v>-41.3897128045191</v>
      </c>
      <c r="K202" s="37">
        <f t="shared" si="35"/>
        <v>157.51976856626649</v>
      </c>
      <c r="L202" s="37">
        <f t="shared" si="36"/>
        <v>2159560.2392426189</v>
      </c>
      <c r="M202" s="37">
        <f t="shared" si="37"/>
        <v>1710192.1273239553</v>
      </c>
      <c r="N202" s="41">
        <f>jan!M202</f>
        <v>1035140.8211484527</v>
      </c>
      <c r="O202" s="41">
        <f t="shared" si="39"/>
        <v>675051.3061755026</v>
      </c>
      <c r="P202" s="4"/>
      <c r="Q202" s="65"/>
      <c r="R202" s="4"/>
    </row>
    <row r="203" spans="1:18" s="34" customFormat="1" x14ac:dyDescent="0.3">
      <c r="A203" s="33">
        <v>1149</v>
      </c>
      <c r="B203" s="34" t="s">
        <v>257</v>
      </c>
      <c r="C203" s="36">
        <v>124169</v>
      </c>
      <c r="D203" s="36">
        <v>42062</v>
      </c>
      <c r="E203" s="37">
        <f t="shared" si="31"/>
        <v>2952.0469782701725</v>
      </c>
      <c r="F203" s="38">
        <f t="shared" si="38"/>
        <v>0.88734840563189732</v>
      </c>
      <c r="G203" s="39">
        <f t="shared" si="32"/>
        <v>224.86283627107494</v>
      </c>
      <c r="H203" s="39">
        <f t="shared" si="33"/>
        <v>14.731344802858393</v>
      </c>
      <c r="I203" s="37">
        <f t="shared" si="34"/>
        <v>239.59418107393333</v>
      </c>
      <c r="J203" s="40">
        <f t="shared" si="40"/>
        <v>-41.3897128045191</v>
      </c>
      <c r="K203" s="37">
        <f t="shared" si="35"/>
        <v>198.20446826941424</v>
      </c>
      <c r="L203" s="37">
        <f t="shared" si="36"/>
        <v>10077810.444331784</v>
      </c>
      <c r="M203" s="37">
        <f t="shared" si="37"/>
        <v>8336876.3443481019</v>
      </c>
      <c r="N203" s="41">
        <f>jan!M203</f>
        <v>4743777.6751539251</v>
      </c>
      <c r="O203" s="41">
        <f t="shared" si="39"/>
        <v>3593098.6691941768</v>
      </c>
      <c r="P203" s="4"/>
      <c r="Q203" s="65"/>
      <c r="R203" s="4"/>
    </row>
    <row r="204" spans="1:18" s="34" customFormat="1" x14ac:dyDescent="0.3">
      <c r="A204" s="33">
        <v>1151</v>
      </c>
      <c r="B204" s="34" t="s">
        <v>258</v>
      </c>
      <c r="C204" s="36">
        <v>791</v>
      </c>
      <c r="D204" s="36">
        <v>206</v>
      </c>
      <c r="E204" s="37">
        <f t="shared" si="31"/>
        <v>3839.8058252427186</v>
      </c>
      <c r="F204" s="38">
        <f t="shared" si="38"/>
        <v>1.1541976134003671</v>
      </c>
      <c r="G204" s="39">
        <f t="shared" si="32"/>
        <v>-307.79247191245264</v>
      </c>
      <c r="H204" s="39">
        <f t="shared" si="33"/>
        <v>0</v>
      </c>
      <c r="I204" s="37">
        <f t="shared" si="34"/>
        <v>-307.79247191245264</v>
      </c>
      <c r="J204" s="40">
        <f t="shared" si="40"/>
        <v>-41.3897128045191</v>
      </c>
      <c r="K204" s="37">
        <f t="shared" si="35"/>
        <v>-349.18218471697173</v>
      </c>
      <c r="L204" s="37">
        <f t="shared" si="36"/>
        <v>-63405.249213965246</v>
      </c>
      <c r="M204" s="37">
        <f t="shared" si="37"/>
        <v>-71931.530051696172</v>
      </c>
      <c r="N204" s="41">
        <f>jan!M204</f>
        <v>-91117.25069940307</v>
      </c>
      <c r="O204" s="41">
        <f t="shared" si="39"/>
        <v>19185.720647706898</v>
      </c>
      <c r="P204" s="4"/>
      <c r="Q204" s="65"/>
      <c r="R204" s="4"/>
    </row>
    <row r="205" spans="1:18" s="34" customFormat="1" x14ac:dyDescent="0.3">
      <c r="A205" s="33">
        <v>1160</v>
      </c>
      <c r="B205" s="34" t="s">
        <v>259</v>
      </c>
      <c r="C205" s="36">
        <v>27958</v>
      </c>
      <c r="D205" s="36">
        <v>8765</v>
      </c>
      <c r="E205" s="37">
        <f t="shared" si="31"/>
        <v>3189.7318881916713</v>
      </c>
      <c r="F205" s="38">
        <f t="shared" si="38"/>
        <v>0.95879351724905415</v>
      </c>
      <c r="G205" s="39">
        <f t="shared" si="32"/>
        <v>82.251890318175711</v>
      </c>
      <c r="H205" s="39">
        <f t="shared" si="33"/>
        <v>0</v>
      </c>
      <c r="I205" s="37">
        <f t="shared" si="34"/>
        <v>82.251890318175711</v>
      </c>
      <c r="J205" s="40">
        <f t="shared" si="40"/>
        <v>-41.3897128045191</v>
      </c>
      <c r="K205" s="37">
        <f t="shared" si="35"/>
        <v>40.862177513656611</v>
      </c>
      <c r="L205" s="37">
        <f t="shared" si="36"/>
        <v>720937.81863881007</v>
      </c>
      <c r="M205" s="37">
        <f t="shared" si="37"/>
        <v>358156.9859072002</v>
      </c>
      <c r="N205" s="41">
        <f>jan!M205</f>
        <v>-23283.992137221914</v>
      </c>
      <c r="O205" s="41">
        <f t="shared" si="39"/>
        <v>381440.97804442211</v>
      </c>
      <c r="P205" s="4"/>
      <c r="Q205" s="65"/>
      <c r="R205" s="4"/>
    </row>
    <row r="206" spans="1:18" s="34" customFormat="1" x14ac:dyDescent="0.3">
      <c r="A206" s="33">
        <v>1201</v>
      </c>
      <c r="B206" s="34" t="s">
        <v>260</v>
      </c>
      <c r="C206" s="36">
        <v>974828</v>
      </c>
      <c r="D206" s="36">
        <v>275112</v>
      </c>
      <c r="E206" s="37">
        <f t="shared" si="31"/>
        <v>3543.3859664427578</v>
      </c>
      <c r="F206" s="38">
        <f t="shared" si="38"/>
        <v>1.0650975106445819</v>
      </c>
      <c r="G206" s="39">
        <f t="shared" si="32"/>
        <v>-129.94055663247619</v>
      </c>
      <c r="H206" s="39">
        <f t="shared" si="33"/>
        <v>0</v>
      </c>
      <c r="I206" s="37">
        <f t="shared" si="34"/>
        <v>-129.94055663247619</v>
      </c>
      <c r="J206" s="40">
        <f t="shared" si="40"/>
        <v>-41.3897128045191</v>
      </c>
      <c r="K206" s="37">
        <f t="shared" si="35"/>
        <v>-171.33026943699528</v>
      </c>
      <c r="L206" s="37">
        <f t="shared" si="36"/>
        <v>-35748206.416273788</v>
      </c>
      <c r="M206" s="37">
        <f t="shared" si="37"/>
        <v>-47135013.085350648</v>
      </c>
      <c r="N206" s="41">
        <f>jan!M206</f>
        <v>-64383238.225311525</v>
      </c>
      <c r="O206" s="41">
        <f t="shared" si="39"/>
        <v>17248225.139960878</v>
      </c>
      <c r="P206" s="4"/>
      <c r="Q206" s="65"/>
      <c r="R206" s="4"/>
    </row>
    <row r="207" spans="1:18" s="34" customFormat="1" x14ac:dyDescent="0.3">
      <c r="A207" s="33">
        <v>1211</v>
      </c>
      <c r="B207" s="34" t="s">
        <v>261</v>
      </c>
      <c r="C207" s="36">
        <v>12794</v>
      </c>
      <c r="D207" s="36">
        <v>4103</v>
      </c>
      <c r="E207" s="37">
        <f t="shared" si="31"/>
        <v>3118.2061905922496</v>
      </c>
      <c r="F207" s="38">
        <f t="shared" si="38"/>
        <v>0.93729378699620203</v>
      </c>
      <c r="G207" s="39">
        <f t="shared" si="32"/>
        <v>125.16730887782869</v>
      </c>
      <c r="H207" s="39">
        <f t="shared" si="33"/>
        <v>0</v>
      </c>
      <c r="I207" s="37">
        <f t="shared" si="34"/>
        <v>125.16730887782869</v>
      </c>
      <c r="J207" s="40">
        <f t="shared" si="40"/>
        <v>-41.3897128045191</v>
      </c>
      <c r="K207" s="37">
        <f t="shared" si="35"/>
        <v>83.777596073309581</v>
      </c>
      <c r="L207" s="37">
        <f t="shared" si="36"/>
        <v>513561.46832573111</v>
      </c>
      <c r="M207" s="37">
        <f t="shared" si="37"/>
        <v>343739.4766887892</v>
      </c>
      <c r="N207" s="41">
        <f>jan!M207</f>
        <v>1105858.8912415612</v>
      </c>
      <c r="O207" s="41">
        <f t="shared" si="39"/>
        <v>-762119.41455277195</v>
      </c>
      <c r="P207" s="4"/>
      <c r="Q207" s="65"/>
      <c r="R207" s="4"/>
    </row>
    <row r="208" spans="1:18" s="34" customFormat="1" x14ac:dyDescent="0.3">
      <c r="A208" s="33">
        <v>1216</v>
      </c>
      <c r="B208" s="34" t="s">
        <v>262</v>
      </c>
      <c r="C208" s="36">
        <v>15526</v>
      </c>
      <c r="D208" s="36">
        <v>5509</v>
      </c>
      <c r="E208" s="37">
        <f t="shared" si="31"/>
        <v>2818.2973316391358</v>
      </c>
      <c r="F208" s="38">
        <f t="shared" si="38"/>
        <v>0.84714493442513994</v>
      </c>
      <c r="G208" s="39">
        <f t="shared" si="32"/>
        <v>305.11262424969698</v>
      </c>
      <c r="H208" s="39">
        <f t="shared" si="33"/>
        <v>61.543721123721248</v>
      </c>
      <c r="I208" s="37">
        <f t="shared" si="34"/>
        <v>366.65634537341822</v>
      </c>
      <c r="J208" s="40">
        <f t="shared" si="40"/>
        <v>-41.3897128045191</v>
      </c>
      <c r="K208" s="37">
        <f t="shared" si="35"/>
        <v>325.26663256889913</v>
      </c>
      <c r="L208" s="37">
        <f t="shared" si="36"/>
        <v>2019909.8066621609</v>
      </c>
      <c r="M208" s="37">
        <f t="shared" si="37"/>
        <v>1791893.8788220652</v>
      </c>
      <c r="N208" s="41">
        <f>jan!M208</f>
        <v>1078281.8381305782</v>
      </c>
      <c r="O208" s="41">
        <f t="shared" si="39"/>
        <v>713612.04069148703</v>
      </c>
      <c r="P208" s="4"/>
      <c r="Q208" s="65"/>
      <c r="R208" s="4"/>
    </row>
    <row r="209" spans="1:18" s="34" customFormat="1" x14ac:dyDescent="0.3">
      <c r="A209" s="33">
        <v>1219</v>
      </c>
      <c r="B209" s="34" t="s">
        <v>263</v>
      </c>
      <c r="C209" s="36">
        <v>38912</v>
      </c>
      <c r="D209" s="36">
        <v>11761</v>
      </c>
      <c r="E209" s="37">
        <f t="shared" si="31"/>
        <v>3308.5621970920838</v>
      </c>
      <c r="F209" s="38">
        <f t="shared" si="38"/>
        <v>0.99451242210378465</v>
      </c>
      <c r="G209" s="39">
        <f t="shared" si="32"/>
        <v>10.953704977928192</v>
      </c>
      <c r="H209" s="39">
        <f t="shared" si="33"/>
        <v>0</v>
      </c>
      <c r="I209" s="37">
        <f t="shared" si="34"/>
        <v>10.953704977928192</v>
      </c>
      <c r="J209" s="40">
        <f t="shared" si="40"/>
        <v>-41.3897128045191</v>
      </c>
      <c r="K209" s="37">
        <f t="shared" si="35"/>
        <v>-30.43600782659091</v>
      </c>
      <c r="L209" s="37">
        <f t="shared" si="36"/>
        <v>128826.52424541347</v>
      </c>
      <c r="M209" s="37">
        <f t="shared" si="37"/>
        <v>-357957.88804853568</v>
      </c>
      <c r="N209" s="41">
        <f>jan!M209</f>
        <v>-1228534.8809499005</v>
      </c>
      <c r="O209" s="41">
        <f t="shared" si="39"/>
        <v>870576.99290136481</v>
      </c>
      <c r="P209" s="4"/>
      <c r="Q209" s="65"/>
      <c r="R209" s="4"/>
    </row>
    <row r="210" spans="1:18" s="34" customFormat="1" x14ac:dyDescent="0.3">
      <c r="A210" s="33">
        <v>1221</v>
      </c>
      <c r="B210" s="34" t="s">
        <v>264</v>
      </c>
      <c r="C210" s="36">
        <v>62667</v>
      </c>
      <c r="D210" s="36">
        <v>18685</v>
      </c>
      <c r="E210" s="37">
        <f t="shared" si="31"/>
        <v>3353.8667380251541</v>
      </c>
      <c r="F210" s="38">
        <f t="shared" si="38"/>
        <v>1.0081304005644125</v>
      </c>
      <c r="G210" s="39">
        <f t="shared" si="32"/>
        <v>-16.229019581913963</v>
      </c>
      <c r="H210" s="39">
        <f t="shared" si="33"/>
        <v>0</v>
      </c>
      <c r="I210" s="37">
        <f t="shared" si="34"/>
        <v>-16.229019581913963</v>
      </c>
      <c r="J210" s="40">
        <f t="shared" si="40"/>
        <v>-41.3897128045191</v>
      </c>
      <c r="K210" s="37">
        <f t="shared" si="35"/>
        <v>-57.618732386433066</v>
      </c>
      <c r="L210" s="37">
        <f t="shared" si="36"/>
        <v>-303239.23088806239</v>
      </c>
      <c r="M210" s="37">
        <f t="shared" si="37"/>
        <v>-1076606.0146405019</v>
      </c>
      <c r="N210" s="41">
        <f>jan!M210</f>
        <v>-2722514.7054288653</v>
      </c>
      <c r="O210" s="41">
        <f t="shared" si="39"/>
        <v>1645908.6907883633</v>
      </c>
      <c r="P210" s="4"/>
      <c r="Q210" s="65"/>
      <c r="R210" s="4"/>
    </row>
    <row r="211" spans="1:18" s="34" customFormat="1" x14ac:dyDescent="0.3">
      <c r="A211" s="33">
        <v>1222</v>
      </c>
      <c r="B211" s="34" t="s">
        <v>265</v>
      </c>
      <c r="C211" s="36">
        <v>10032</v>
      </c>
      <c r="D211" s="36">
        <v>3093</v>
      </c>
      <c r="E211" s="37">
        <f t="shared" si="31"/>
        <v>3243.4529582929194</v>
      </c>
      <c r="F211" s="38">
        <f t="shared" si="38"/>
        <v>0.97494139912697575</v>
      </c>
      <c r="G211" s="39">
        <f t="shared" si="32"/>
        <v>50.019248257426803</v>
      </c>
      <c r="H211" s="39">
        <f t="shared" si="33"/>
        <v>0</v>
      </c>
      <c r="I211" s="37">
        <f t="shared" si="34"/>
        <v>50.019248257426803</v>
      </c>
      <c r="J211" s="40">
        <f t="shared" si="40"/>
        <v>-41.3897128045191</v>
      </c>
      <c r="K211" s="37">
        <f t="shared" si="35"/>
        <v>8.6295354529077031</v>
      </c>
      <c r="L211" s="37">
        <f t="shared" si="36"/>
        <v>154709.53486022109</v>
      </c>
      <c r="M211" s="37">
        <f t="shared" si="37"/>
        <v>26691.153155843527</v>
      </c>
      <c r="N211" s="41">
        <f>jan!M211</f>
        <v>-73609.011714822977</v>
      </c>
      <c r="O211" s="41">
        <f t="shared" si="39"/>
        <v>100300.1648706665</v>
      </c>
      <c r="P211" s="4"/>
      <c r="Q211" s="65"/>
      <c r="R211" s="4"/>
    </row>
    <row r="212" spans="1:18" s="34" customFormat="1" x14ac:dyDescent="0.3">
      <c r="A212" s="33">
        <v>1223</v>
      </c>
      <c r="B212" s="34" t="s">
        <v>266</v>
      </c>
      <c r="C212" s="36">
        <v>8309</v>
      </c>
      <c r="D212" s="36">
        <v>2782</v>
      </c>
      <c r="E212" s="37">
        <f t="shared" si="31"/>
        <v>2986.7002156721783</v>
      </c>
      <c r="F212" s="38">
        <f t="shared" si="38"/>
        <v>0.89776473544812263</v>
      </c>
      <c r="G212" s="39">
        <f t="shared" si="32"/>
        <v>204.07089382987149</v>
      </c>
      <c r="H212" s="39">
        <f t="shared" si="33"/>
        <v>2.602711712156383</v>
      </c>
      <c r="I212" s="37">
        <f t="shared" si="34"/>
        <v>206.67360554202787</v>
      </c>
      <c r="J212" s="40">
        <f t="shared" si="40"/>
        <v>-41.3897128045191</v>
      </c>
      <c r="K212" s="37">
        <f t="shared" si="35"/>
        <v>165.28389273750878</v>
      </c>
      <c r="L212" s="37">
        <f t="shared" si="36"/>
        <v>574965.97061792156</v>
      </c>
      <c r="M212" s="37">
        <f t="shared" si="37"/>
        <v>459819.7895957494</v>
      </c>
      <c r="N212" s="41">
        <f>jan!M212</f>
        <v>239067.03181679986</v>
      </c>
      <c r="O212" s="41">
        <f t="shared" si="39"/>
        <v>220752.75777894954</v>
      </c>
      <c r="P212" s="4"/>
      <c r="Q212" s="65"/>
      <c r="R212" s="4"/>
    </row>
    <row r="213" spans="1:18" s="34" customFormat="1" x14ac:dyDescent="0.3">
      <c r="A213" s="33">
        <v>1224</v>
      </c>
      <c r="B213" s="34" t="s">
        <v>267</v>
      </c>
      <c r="C213" s="36">
        <v>49135</v>
      </c>
      <c r="D213" s="36">
        <v>13234</v>
      </c>
      <c r="E213" s="37">
        <f t="shared" si="31"/>
        <v>3712.7852501133443</v>
      </c>
      <c r="F213" s="38">
        <f t="shared" si="38"/>
        <v>1.1160168169384004</v>
      </c>
      <c r="G213" s="39">
        <f t="shared" si="32"/>
        <v>-231.58012683482809</v>
      </c>
      <c r="H213" s="39">
        <f t="shared" si="33"/>
        <v>0</v>
      </c>
      <c r="I213" s="37">
        <f t="shared" si="34"/>
        <v>-231.58012683482809</v>
      </c>
      <c r="J213" s="40">
        <f t="shared" si="40"/>
        <v>-41.3897128045191</v>
      </c>
      <c r="K213" s="37">
        <f t="shared" si="35"/>
        <v>-272.96983963934719</v>
      </c>
      <c r="L213" s="37">
        <f t="shared" si="36"/>
        <v>-3064731.3985321149</v>
      </c>
      <c r="M213" s="37">
        <f t="shared" si="37"/>
        <v>-3612482.8577871206</v>
      </c>
      <c r="N213" s="41">
        <f>jan!M213</f>
        <v>4064058.875625358</v>
      </c>
      <c r="O213" s="41">
        <f t="shared" si="39"/>
        <v>-7676541.7334124781</v>
      </c>
      <c r="P213" s="4"/>
      <c r="Q213" s="65"/>
      <c r="R213" s="4"/>
    </row>
    <row r="214" spans="1:18" s="34" customFormat="1" x14ac:dyDescent="0.3">
      <c r="A214" s="33">
        <v>1227</v>
      </c>
      <c r="B214" s="34" t="s">
        <v>268</v>
      </c>
      <c r="C214" s="36">
        <v>4331</v>
      </c>
      <c r="D214" s="36">
        <v>1100</v>
      </c>
      <c r="E214" s="37">
        <f t="shared" si="31"/>
        <v>3937.2727272727275</v>
      </c>
      <c r="F214" s="38">
        <f t="shared" si="38"/>
        <v>1.1834949453042407</v>
      </c>
      <c r="G214" s="39">
        <f t="shared" si="32"/>
        <v>-366.27261313045801</v>
      </c>
      <c r="H214" s="39">
        <f t="shared" si="33"/>
        <v>0</v>
      </c>
      <c r="I214" s="37">
        <f t="shared" si="34"/>
        <v>-366.27261313045801</v>
      </c>
      <c r="J214" s="40">
        <f t="shared" si="40"/>
        <v>-41.3897128045191</v>
      </c>
      <c r="K214" s="37">
        <f t="shared" si="35"/>
        <v>-407.6623259349771</v>
      </c>
      <c r="L214" s="37">
        <f t="shared" si="36"/>
        <v>-402899.8744435038</v>
      </c>
      <c r="M214" s="37">
        <f t="shared" si="37"/>
        <v>-448428.55852847482</v>
      </c>
      <c r="N214" s="41">
        <f>jan!M214</f>
        <v>480723.42928728205</v>
      </c>
      <c r="O214" s="41">
        <f t="shared" si="39"/>
        <v>-929151.98781575682</v>
      </c>
      <c r="P214" s="4"/>
      <c r="Q214" s="65"/>
      <c r="R214" s="4"/>
    </row>
    <row r="215" spans="1:18" s="34" customFormat="1" x14ac:dyDescent="0.3">
      <c r="A215" s="33">
        <v>1228</v>
      </c>
      <c r="B215" s="34" t="s">
        <v>269</v>
      </c>
      <c r="C215" s="36">
        <v>32717</v>
      </c>
      <c r="D215" s="36">
        <v>6952</v>
      </c>
      <c r="E215" s="37">
        <f t="shared" si="31"/>
        <v>4706.1277330264675</v>
      </c>
      <c r="F215" s="38">
        <f t="shared" si="38"/>
        <v>1.4146031453226096</v>
      </c>
      <c r="G215" s="39">
        <f t="shared" si="32"/>
        <v>-827.58561658270196</v>
      </c>
      <c r="H215" s="39">
        <f t="shared" si="33"/>
        <v>0</v>
      </c>
      <c r="I215" s="37">
        <f t="shared" si="34"/>
        <v>-827.58561658270196</v>
      </c>
      <c r="J215" s="40">
        <f t="shared" si="40"/>
        <v>-41.3897128045191</v>
      </c>
      <c r="K215" s="37">
        <f t="shared" si="35"/>
        <v>-868.97532938722111</v>
      </c>
      <c r="L215" s="37">
        <f t="shared" si="36"/>
        <v>-5753375.2064829441</v>
      </c>
      <c r="M215" s="37">
        <f t="shared" si="37"/>
        <v>-6041116.4898999613</v>
      </c>
      <c r="N215" s="41">
        <f>jan!M215</f>
        <v>936217.83076577703</v>
      </c>
      <c r="O215" s="41">
        <f t="shared" si="39"/>
        <v>-6977334.3206657385</v>
      </c>
      <c r="P215" s="4"/>
      <c r="Q215" s="65"/>
      <c r="R215" s="4"/>
    </row>
    <row r="216" spans="1:18" s="34" customFormat="1" x14ac:dyDescent="0.3">
      <c r="A216" s="33">
        <v>1231</v>
      </c>
      <c r="B216" s="34" t="s">
        <v>270</v>
      </c>
      <c r="C216" s="36">
        <v>12096</v>
      </c>
      <c r="D216" s="36">
        <v>3411</v>
      </c>
      <c r="E216" s="37">
        <f t="shared" si="31"/>
        <v>3546.1741424802112</v>
      </c>
      <c r="F216" s="38">
        <f t="shared" si="38"/>
        <v>1.0659356014946486</v>
      </c>
      <c r="G216" s="39">
        <f t="shared" si="32"/>
        <v>-131.61346225494825</v>
      </c>
      <c r="H216" s="39">
        <f t="shared" si="33"/>
        <v>0</v>
      </c>
      <c r="I216" s="37">
        <f t="shared" si="34"/>
        <v>-131.61346225494825</v>
      </c>
      <c r="J216" s="40">
        <f t="shared" si="40"/>
        <v>-41.3897128045191</v>
      </c>
      <c r="K216" s="37">
        <f t="shared" si="35"/>
        <v>-173.00317505946734</v>
      </c>
      <c r="L216" s="37">
        <f t="shared" si="36"/>
        <v>-448933.51975162845</v>
      </c>
      <c r="M216" s="37">
        <f t="shared" si="37"/>
        <v>-590113.83012784307</v>
      </c>
      <c r="N216" s="41">
        <f>jan!M216</f>
        <v>506864.35856473917</v>
      </c>
      <c r="O216" s="41">
        <f t="shared" si="39"/>
        <v>-1096978.1886925823</v>
      </c>
      <c r="P216" s="4"/>
      <c r="Q216" s="65"/>
      <c r="R216" s="4"/>
    </row>
    <row r="217" spans="1:18" s="34" customFormat="1" x14ac:dyDescent="0.3">
      <c r="A217" s="33">
        <v>1232</v>
      </c>
      <c r="B217" s="34" t="s">
        <v>271</v>
      </c>
      <c r="C217" s="36">
        <v>15397</v>
      </c>
      <c r="D217" s="36">
        <v>950</v>
      </c>
      <c r="E217" s="37">
        <f t="shared" si="31"/>
        <v>16207.368421052632</v>
      </c>
      <c r="F217" s="38">
        <f t="shared" si="38"/>
        <v>4.8717322704454622</v>
      </c>
      <c r="G217" s="39">
        <f t="shared" si="32"/>
        <v>-7728.3300293984003</v>
      </c>
      <c r="H217" s="39">
        <f t="shared" si="33"/>
        <v>0</v>
      </c>
      <c r="I217" s="37">
        <f t="shared" si="34"/>
        <v>-7728.3300293984003</v>
      </c>
      <c r="J217" s="40">
        <f t="shared" si="40"/>
        <v>-41.3897128045191</v>
      </c>
      <c r="K217" s="37">
        <f t="shared" si="35"/>
        <v>-7769.7197422029194</v>
      </c>
      <c r="L217" s="37">
        <f t="shared" si="36"/>
        <v>-7341913.5279284799</v>
      </c>
      <c r="M217" s="37">
        <f t="shared" si="37"/>
        <v>-7381233.7550927736</v>
      </c>
      <c r="N217" s="41">
        <f>jan!M217</f>
        <v>-26379.554196276127</v>
      </c>
      <c r="O217" s="41">
        <f t="shared" si="39"/>
        <v>-7354854.2008964978</v>
      </c>
      <c r="P217" s="4"/>
      <c r="Q217" s="65"/>
      <c r="R217" s="4"/>
    </row>
    <row r="218" spans="1:18" s="34" customFormat="1" x14ac:dyDescent="0.3">
      <c r="A218" s="33">
        <v>1233</v>
      </c>
      <c r="B218" s="34" t="s">
        <v>272</v>
      </c>
      <c r="C218" s="36">
        <v>7738</v>
      </c>
      <c r="D218" s="36">
        <v>1107</v>
      </c>
      <c r="E218" s="37">
        <f t="shared" si="31"/>
        <v>6990.0632339656731</v>
      </c>
      <c r="F218" s="38">
        <f t="shared" si="38"/>
        <v>2.1011255957586994</v>
      </c>
      <c r="G218" s="39">
        <f t="shared" si="32"/>
        <v>-2197.9469171462251</v>
      </c>
      <c r="H218" s="39">
        <f t="shared" si="33"/>
        <v>0</v>
      </c>
      <c r="I218" s="37">
        <f t="shared" si="34"/>
        <v>-2197.9469171462251</v>
      </c>
      <c r="J218" s="40">
        <f t="shared" si="40"/>
        <v>-41.3897128045191</v>
      </c>
      <c r="K218" s="37">
        <f t="shared" si="35"/>
        <v>-2239.3366299507443</v>
      </c>
      <c r="L218" s="37">
        <f t="shared" si="36"/>
        <v>-2433127.2372808713</v>
      </c>
      <c r="M218" s="37">
        <f t="shared" si="37"/>
        <v>-2478945.6493554739</v>
      </c>
      <c r="N218" s="41">
        <f>jan!M218</f>
        <v>493007.07838274643</v>
      </c>
      <c r="O218" s="41">
        <f t="shared" si="39"/>
        <v>-2971952.7277382202</v>
      </c>
      <c r="P218" s="4"/>
      <c r="Q218" s="65"/>
      <c r="R218" s="4"/>
    </row>
    <row r="219" spans="1:18" s="34" customFormat="1" x14ac:dyDescent="0.3">
      <c r="A219" s="33">
        <v>1234</v>
      </c>
      <c r="B219" s="34" t="s">
        <v>273</v>
      </c>
      <c r="C219" s="36">
        <v>2442</v>
      </c>
      <c r="D219" s="36">
        <v>921</v>
      </c>
      <c r="E219" s="37">
        <f t="shared" si="31"/>
        <v>2651.4657980456027</v>
      </c>
      <c r="F219" s="38">
        <f t="shared" si="38"/>
        <v>0.79699746169416996</v>
      </c>
      <c r="G219" s="39">
        <f t="shared" si="32"/>
        <v>405.21154440581682</v>
      </c>
      <c r="H219" s="39">
        <f t="shared" si="33"/>
        <v>119.93475788145783</v>
      </c>
      <c r="I219" s="37">
        <f t="shared" si="34"/>
        <v>525.14630228727469</v>
      </c>
      <c r="J219" s="40">
        <f t="shared" si="40"/>
        <v>-41.3897128045191</v>
      </c>
      <c r="K219" s="37">
        <f t="shared" si="35"/>
        <v>483.7565894827556</v>
      </c>
      <c r="L219" s="37">
        <f t="shared" si="36"/>
        <v>483659.74440657999</v>
      </c>
      <c r="M219" s="37">
        <f t="shared" si="37"/>
        <v>445539.81891361793</v>
      </c>
      <c r="N219" s="41">
        <f>jan!M219</f>
        <v>345620.11670326063</v>
      </c>
      <c r="O219" s="41">
        <f t="shared" si="39"/>
        <v>99919.702210357296</v>
      </c>
      <c r="P219" s="4"/>
      <c r="Q219" s="65"/>
      <c r="R219" s="4"/>
    </row>
    <row r="220" spans="1:18" s="34" customFormat="1" x14ac:dyDescent="0.3">
      <c r="A220" s="33">
        <v>1235</v>
      </c>
      <c r="B220" s="34" t="s">
        <v>274</v>
      </c>
      <c r="C220" s="36">
        <v>47067</v>
      </c>
      <c r="D220" s="36">
        <v>14347</v>
      </c>
      <c r="E220" s="37">
        <f t="shared" si="31"/>
        <v>3280.6161566878095</v>
      </c>
      <c r="F220" s="38">
        <f t="shared" si="38"/>
        <v>0.98611219183001431</v>
      </c>
      <c r="G220" s="39">
        <f t="shared" si="32"/>
        <v>27.72132922049277</v>
      </c>
      <c r="H220" s="39">
        <f t="shared" si="33"/>
        <v>0</v>
      </c>
      <c r="I220" s="37">
        <f t="shared" si="34"/>
        <v>27.72132922049277</v>
      </c>
      <c r="J220" s="40">
        <f t="shared" si="40"/>
        <v>-41.3897128045191</v>
      </c>
      <c r="K220" s="37">
        <f t="shared" si="35"/>
        <v>-13.66838358402633</v>
      </c>
      <c r="L220" s="37">
        <f t="shared" si="36"/>
        <v>397717.91032640979</v>
      </c>
      <c r="M220" s="37">
        <f t="shared" si="37"/>
        <v>-196100.29928002576</v>
      </c>
      <c r="N220" s="41">
        <f>jan!M220</f>
        <v>2125548.5641537118</v>
      </c>
      <c r="O220" s="41">
        <f t="shared" si="39"/>
        <v>-2321648.8634337373</v>
      </c>
      <c r="P220" s="4"/>
      <c r="Q220" s="65"/>
      <c r="R220" s="4"/>
    </row>
    <row r="221" spans="1:18" s="34" customFormat="1" x14ac:dyDescent="0.3">
      <c r="A221" s="33">
        <v>1238</v>
      </c>
      <c r="B221" s="34" t="s">
        <v>275</v>
      </c>
      <c r="C221" s="36">
        <v>25359</v>
      </c>
      <c r="D221" s="36">
        <v>8539</v>
      </c>
      <c r="E221" s="37">
        <f t="shared" si="31"/>
        <v>2969.7856891907718</v>
      </c>
      <c r="F221" s="38">
        <f t="shared" si="38"/>
        <v>0.89268044030791138</v>
      </c>
      <c r="G221" s="39">
        <f t="shared" si="32"/>
        <v>214.21960971871539</v>
      </c>
      <c r="H221" s="39">
        <f t="shared" si="33"/>
        <v>8.5227959806486524</v>
      </c>
      <c r="I221" s="37">
        <f t="shared" si="34"/>
        <v>222.74240569936404</v>
      </c>
      <c r="J221" s="40">
        <f t="shared" si="40"/>
        <v>-41.3897128045191</v>
      </c>
      <c r="K221" s="37">
        <f t="shared" si="35"/>
        <v>181.35269289484495</v>
      </c>
      <c r="L221" s="37">
        <f t="shared" si="36"/>
        <v>1901997.4022668696</v>
      </c>
      <c r="M221" s="37">
        <f t="shared" si="37"/>
        <v>1548570.644629081</v>
      </c>
      <c r="N221" s="41">
        <f>jan!M221</f>
        <v>2366261.3751673661</v>
      </c>
      <c r="O221" s="41">
        <f t="shared" si="39"/>
        <v>-817690.7305382851</v>
      </c>
      <c r="P221" s="4"/>
      <c r="Q221" s="65"/>
      <c r="R221" s="4"/>
    </row>
    <row r="222" spans="1:18" s="34" customFormat="1" x14ac:dyDescent="0.3">
      <c r="A222" s="33">
        <v>1241</v>
      </c>
      <c r="B222" s="34" t="s">
        <v>276</v>
      </c>
      <c r="C222" s="36">
        <v>12524</v>
      </c>
      <c r="D222" s="36">
        <v>3838</v>
      </c>
      <c r="E222" s="37">
        <f t="shared" si="31"/>
        <v>3263.1578947368421</v>
      </c>
      <c r="F222" s="38">
        <f t="shared" si="38"/>
        <v>0.9808644566071919</v>
      </c>
      <c r="G222" s="39">
        <f t="shared" si="32"/>
        <v>38.196286391073222</v>
      </c>
      <c r="H222" s="39">
        <f t="shared" si="33"/>
        <v>0</v>
      </c>
      <c r="I222" s="37">
        <f t="shared" si="34"/>
        <v>38.196286391073222</v>
      </c>
      <c r="J222" s="40">
        <f t="shared" si="40"/>
        <v>-41.3897128045191</v>
      </c>
      <c r="K222" s="37">
        <f t="shared" si="35"/>
        <v>-3.1934264134458772</v>
      </c>
      <c r="L222" s="37">
        <f t="shared" si="36"/>
        <v>146597.34716893901</v>
      </c>
      <c r="M222" s="37">
        <f t="shared" si="37"/>
        <v>-12256.370574805276</v>
      </c>
      <c r="N222" s="41">
        <f>jan!M222</f>
        <v>-131821.39895295593</v>
      </c>
      <c r="O222" s="41">
        <f t="shared" si="39"/>
        <v>119565.02837815066</v>
      </c>
      <c r="P222" s="4"/>
      <c r="Q222" s="65"/>
      <c r="R222" s="4"/>
    </row>
    <row r="223" spans="1:18" s="34" customFormat="1" x14ac:dyDescent="0.3">
      <c r="A223" s="33">
        <v>1242</v>
      </c>
      <c r="B223" s="34" t="s">
        <v>277</v>
      </c>
      <c r="C223" s="36">
        <v>8993</v>
      </c>
      <c r="D223" s="36">
        <v>2443</v>
      </c>
      <c r="E223" s="37">
        <f t="shared" si="31"/>
        <v>3681.1297584936551</v>
      </c>
      <c r="F223" s="38">
        <f t="shared" si="38"/>
        <v>1.1065015720168292</v>
      </c>
      <c r="G223" s="39">
        <f t="shared" si="32"/>
        <v>-212.5868318630146</v>
      </c>
      <c r="H223" s="39">
        <f t="shared" si="33"/>
        <v>0</v>
      </c>
      <c r="I223" s="37">
        <f t="shared" si="34"/>
        <v>-212.5868318630146</v>
      </c>
      <c r="J223" s="40">
        <f t="shared" si="40"/>
        <v>-41.3897128045191</v>
      </c>
      <c r="K223" s="37">
        <f t="shared" si="35"/>
        <v>-253.97654466753369</v>
      </c>
      <c r="L223" s="37">
        <f t="shared" si="36"/>
        <v>-519349.63024134468</v>
      </c>
      <c r="M223" s="37">
        <f t="shared" si="37"/>
        <v>-620464.69862278481</v>
      </c>
      <c r="N223" s="41">
        <f>jan!M223</f>
        <v>337945.42010368168</v>
      </c>
      <c r="O223" s="41">
        <f t="shared" si="39"/>
        <v>-958410.11872646655</v>
      </c>
      <c r="P223" s="4"/>
      <c r="Q223" s="65"/>
      <c r="R223" s="4"/>
    </row>
    <row r="224" spans="1:18" s="34" customFormat="1" x14ac:dyDescent="0.3">
      <c r="A224" s="33">
        <v>1243</v>
      </c>
      <c r="B224" s="34" t="s">
        <v>125</v>
      </c>
      <c r="C224" s="36">
        <v>59743</v>
      </c>
      <c r="D224" s="36">
        <v>19097</v>
      </c>
      <c r="E224" s="37">
        <f t="shared" si="31"/>
        <v>3128.3971304393358</v>
      </c>
      <c r="F224" s="38">
        <f t="shared" si="38"/>
        <v>0.94035705607415598</v>
      </c>
      <c r="G224" s="39">
        <f t="shared" si="32"/>
        <v>119.05274496957699</v>
      </c>
      <c r="H224" s="39">
        <f t="shared" si="33"/>
        <v>0</v>
      </c>
      <c r="I224" s="37">
        <f t="shared" si="34"/>
        <v>119.05274496957699</v>
      </c>
      <c r="J224" s="40">
        <f t="shared" si="40"/>
        <v>-41.3897128045191</v>
      </c>
      <c r="K224" s="37">
        <f t="shared" si="35"/>
        <v>77.663032165057899</v>
      </c>
      <c r="L224" s="37">
        <f t="shared" si="36"/>
        <v>2273550.2706840117</v>
      </c>
      <c r="M224" s="37">
        <f t="shared" si="37"/>
        <v>1483130.9252561107</v>
      </c>
      <c r="N224" s="41">
        <f>jan!M224</f>
        <v>-420149.20682767185</v>
      </c>
      <c r="O224" s="41">
        <f t="shared" si="39"/>
        <v>1903280.1320837825</v>
      </c>
      <c r="P224" s="4"/>
      <c r="Q224" s="65"/>
      <c r="R224" s="4"/>
    </row>
    <row r="225" spans="1:18" s="34" customFormat="1" x14ac:dyDescent="0.3">
      <c r="A225" s="33">
        <v>1244</v>
      </c>
      <c r="B225" s="34" t="s">
        <v>278</v>
      </c>
      <c r="C225" s="36">
        <v>29363</v>
      </c>
      <c r="D225" s="36">
        <v>5012</v>
      </c>
      <c r="E225" s="37">
        <f t="shared" si="31"/>
        <v>5858.5395051875503</v>
      </c>
      <c r="F225" s="38">
        <f t="shared" si="38"/>
        <v>1.7610037128561857</v>
      </c>
      <c r="G225" s="39">
        <f t="shared" si="32"/>
        <v>-1519.0326798793517</v>
      </c>
      <c r="H225" s="39">
        <f t="shared" si="33"/>
        <v>0</v>
      </c>
      <c r="I225" s="37">
        <f t="shared" si="34"/>
        <v>-1519.0326798793517</v>
      </c>
      <c r="J225" s="40">
        <f t="shared" si="40"/>
        <v>-41.3897128045191</v>
      </c>
      <c r="K225" s="37">
        <f t="shared" si="35"/>
        <v>-1560.4223926838708</v>
      </c>
      <c r="L225" s="37">
        <f t="shared" si="36"/>
        <v>-7613391.7915553106</v>
      </c>
      <c r="M225" s="37">
        <f t="shared" si="37"/>
        <v>-7820837.0321315611</v>
      </c>
      <c r="N225" s="41">
        <f>jan!M225</f>
        <v>-7154419.7111912994</v>
      </c>
      <c r="O225" s="41">
        <f t="shared" si="39"/>
        <v>-666417.32094026171</v>
      </c>
      <c r="P225" s="4"/>
      <c r="Q225" s="65"/>
      <c r="R225" s="4"/>
    </row>
    <row r="226" spans="1:18" s="34" customFormat="1" x14ac:dyDescent="0.3">
      <c r="A226" s="33">
        <v>1245</v>
      </c>
      <c r="B226" s="34" t="s">
        <v>279</v>
      </c>
      <c r="C226" s="36">
        <v>20596</v>
      </c>
      <c r="D226" s="36">
        <v>6752</v>
      </c>
      <c r="E226" s="37">
        <f t="shared" si="31"/>
        <v>3050.355450236967</v>
      </c>
      <c r="F226" s="38">
        <f t="shared" si="38"/>
        <v>0.91689870293474041</v>
      </c>
      <c r="G226" s="39">
        <f t="shared" si="32"/>
        <v>165.87775309099825</v>
      </c>
      <c r="H226" s="39">
        <f t="shared" si="33"/>
        <v>0</v>
      </c>
      <c r="I226" s="37">
        <f t="shared" si="34"/>
        <v>165.87775309099825</v>
      </c>
      <c r="J226" s="40">
        <f t="shared" si="40"/>
        <v>-41.3897128045191</v>
      </c>
      <c r="K226" s="37">
        <f t="shared" si="35"/>
        <v>124.48804028647916</v>
      </c>
      <c r="L226" s="37">
        <f t="shared" si="36"/>
        <v>1120006.5888704201</v>
      </c>
      <c r="M226" s="37">
        <f t="shared" si="37"/>
        <v>840543.24801430735</v>
      </c>
      <c r="N226" s="41">
        <f>jan!M226</f>
        <v>511034.57901762519</v>
      </c>
      <c r="O226" s="41">
        <f t="shared" si="39"/>
        <v>329508.66899668216</v>
      </c>
      <c r="P226" s="4"/>
      <c r="Q226" s="65"/>
      <c r="R226" s="4"/>
    </row>
    <row r="227" spans="1:18" s="34" customFormat="1" x14ac:dyDescent="0.3">
      <c r="A227" s="33">
        <v>1246</v>
      </c>
      <c r="B227" s="34" t="s">
        <v>280</v>
      </c>
      <c r="C227" s="36">
        <v>80995</v>
      </c>
      <c r="D227" s="36">
        <v>24427</v>
      </c>
      <c r="E227" s="37">
        <f t="shared" si="31"/>
        <v>3315.7980922749416</v>
      </c>
      <c r="F227" s="38">
        <f t="shared" si="38"/>
        <v>0.99668744170919454</v>
      </c>
      <c r="G227" s="39">
        <f t="shared" si="32"/>
        <v>6.6121678682135094</v>
      </c>
      <c r="H227" s="39">
        <f t="shared" si="33"/>
        <v>0</v>
      </c>
      <c r="I227" s="37">
        <f t="shared" si="34"/>
        <v>6.6121678682135094</v>
      </c>
      <c r="J227" s="40">
        <f t="shared" si="40"/>
        <v>-41.3897128045191</v>
      </c>
      <c r="K227" s="37">
        <f t="shared" si="35"/>
        <v>-34.777544936305588</v>
      </c>
      <c r="L227" s="37">
        <f t="shared" si="36"/>
        <v>161515.4245168514</v>
      </c>
      <c r="M227" s="37">
        <f t="shared" si="37"/>
        <v>-849511.09015913657</v>
      </c>
      <c r="N227" s="41">
        <f>jan!M227</f>
        <v>-2323095.5477394094</v>
      </c>
      <c r="O227" s="41">
        <f t="shared" si="39"/>
        <v>1473584.4575802728</v>
      </c>
      <c r="P227" s="4"/>
      <c r="Q227" s="65"/>
      <c r="R227" s="4"/>
    </row>
    <row r="228" spans="1:18" s="34" customFormat="1" x14ac:dyDescent="0.3">
      <c r="A228" s="33">
        <v>1247</v>
      </c>
      <c r="B228" s="34" t="s">
        <v>281</v>
      </c>
      <c r="C228" s="36">
        <v>83315</v>
      </c>
      <c r="D228" s="36">
        <v>27858</v>
      </c>
      <c r="E228" s="37">
        <f t="shared" si="31"/>
        <v>2990.7028501687128</v>
      </c>
      <c r="F228" s="38">
        <f t="shared" si="38"/>
        <v>0.89896787732390282</v>
      </c>
      <c r="G228" s="39">
        <f t="shared" si="32"/>
        <v>201.66931313195082</v>
      </c>
      <c r="H228" s="39">
        <f t="shared" si="33"/>
        <v>1.2017896383693141</v>
      </c>
      <c r="I228" s="37">
        <f t="shared" si="34"/>
        <v>202.87110277032014</v>
      </c>
      <c r="J228" s="40">
        <f t="shared" si="40"/>
        <v>-41.3897128045191</v>
      </c>
      <c r="K228" s="37">
        <f t="shared" si="35"/>
        <v>161.48138996580104</v>
      </c>
      <c r="L228" s="37">
        <f t="shared" si="36"/>
        <v>5651583.1809755787</v>
      </c>
      <c r="M228" s="37">
        <f t="shared" si="37"/>
        <v>4498548.5616672859</v>
      </c>
      <c r="N228" s="41">
        <f>jan!M228</f>
        <v>2294767.136000149</v>
      </c>
      <c r="O228" s="41">
        <f t="shared" si="39"/>
        <v>2203781.4256671369</v>
      </c>
      <c r="P228" s="4"/>
      <c r="Q228" s="65"/>
      <c r="R228" s="4"/>
    </row>
    <row r="229" spans="1:18" s="34" customFormat="1" x14ac:dyDescent="0.3">
      <c r="A229" s="33">
        <v>1251</v>
      </c>
      <c r="B229" s="34" t="s">
        <v>282</v>
      </c>
      <c r="C229" s="36">
        <v>17501</v>
      </c>
      <c r="D229" s="36">
        <v>4096</v>
      </c>
      <c r="E229" s="37">
        <f t="shared" si="31"/>
        <v>4272.705078125</v>
      </c>
      <c r="F229" s="38">
        <f t="shared" si="38"/>
        <v>1.2843217153106368</v>
      </c>
      <c r="G229" s="39">
        <f t="shared" si="32"/>
        <v>-567.53202364182152</v>
      </c>
      <c r="H229" s="39">
        <f t="shared" si="33"/>
        <v>0</v>
      </c>
      <c r="I229" s="37">
        <f t="shared" si="34"/>
        <v>-567.53202364182152</v>
      </c>
      <c r="J229" s="40">
        <f t="shared" si="40"/>
        <v>-41.3897128045191</v>
      </c>
      <c r="K229" s="37">
        <f t="shared" si="35"/>
        <v>-608.92173644634067</v>
      </c>
      <c r="L229" s="37">
        <f t="shared" si="36"/>
        <v>-2324611.168836901</v>
      </c>
      <c r="M229" s="37">
        <f t="shared" si="37"/>
        <v>-2494143.4324842114</v>
      </c>
      <c r="N229" s="41">
        <f>jan!M229</f>
        <v>1826975.2421460976</v>
      </c>
      <c r="O229" s="41">
        <f t="shared" si="39"/>
        <v>-4321118.6746303085</v>
      </c>
      <c r="P229" s="4"/>
      <c r="Q229" s="65"/>
      <c r="R229" s="4"/>
    </row>
    <row r="230" spans="1:18" s="34" customFormat="1" x14ac:dyDescent="0.3">
      <c r="A230" s="33">
        <v>1252</v>
      </c>
      <c r="B230" s="34" t="s">
        <v>283</v>
      </c>
      <c r="C230" s="36">
        <v>8911</v>
      </c>
      <c r="D230" s="36">
        <v>378</v>
      </c>
      <c r="E230" s="37">
        <f t="shared" si="31"/>
        <v>23574.074074074073</v>
      </c>
      <c r="F230" s="38">
        <f t="shared" si="38"/>
        <v>7.0860718673710119</v>
      </c>
      <c r="G230" s="39">
        <f t="shared" si="32"/>
        <v>-12148.353421211265</v>
      </c>
      <c r="H230" s="39">
        <f t="shared" si="33"/>
        <v>0</v>
      </c>
      <c r="I230" s="37">
        <f t="shared" si="34"/>
        <v>-12148.353421211265</v>
      </c>
      <c r="J230" s="40">
        <f t="shared" si="40"/>
        <v>-41.3897128045191</v>
      </c>
      <c r="K230" s="37">
        <f t="shared" si="35"/>
        <v>-12189.743134015784</v>
      </c>
      <c r="L230" s="37">
        <f t="shared" si="36"/>
        <v>-4592077.5932178581</v>
      </c>
      <c r="M230" s="37">
        <f t="shared" si="37"/>
        <v>-4607722.9046579665</v>
      </c>
      <c r="N230" s="41">
        <f>jan!M230</f>
        <v>146517.05115508425</v>
      </c>
      <c r="O230" s="41">
        <f t="shared" si="39"/>
        <v>-4754239.9558130503</v>
      </c>
      <c r="P230" s="4"/>
      <c r="Q230" s="65"/>
      <c r="R230" s="4"/>
    </row>
    <row r="231" spans="1:18" s="34" customFormat="1" x14ac:dyDescent="0.3">
      <c r="A231" s="33">
        <v>1253</v>
      </c>
      <c r="B231" s="34" t="s">
        <v>284</v>
      </c>
      <c r="C231" s="36">
        <v>21660</v>
      </c>
      <c r="D231" s="36">
        <v>7842</v>
      </c>
      <c r="E231" s="37">
        <f t="shared" si="31"/>
        <v>2762.0504973221118</v>
      </c>
      <c r="F231" s="38">
        <f t="shared" si="38"/>
        <v>0.83023783940922691</v>
      </c>
      <c r="G231" s="39">
        <f t="shared" si="32"/>
        <v>338.86072483991137</v>
      </c>
      <c r="H231" s="39">
        <f t="shared" si="33"/>
        <v>81.230113134679641</v>
      </c>
      <c r="I231" s="37">
        <f t="shared" si="34"/>
        <v>420.09083797459101</v>
      </c>
      <c r="J231" s="40">
        <f t="shared" si="40"/>
        <v>-41.3897128045191</v>
      </c>
      <c r="K231" s="37">
        <f t="shared" si="35"/>
        <v>378.70112517007192</v>
      </c>
      <c r="L231" s="37">
        <f t="shared" si="36"/>
        <v>3294352.3513967427</v>
      </c>
      <c r="M231" s="37">
        <f t="shared" si="37"/>
        <v>2969774.2235837039</v>
      </c>
      <c r="N231" s="41">
        <f>jan!M231</f>
        <v>2296868.0295189694</v>
      </c>
      <c r="O231" s="41">
        <f t="shared" si="39"/>
        <v>672906.1940647345</v>
      </c>
      <c r="P231" s="4"/>
      <c r="Q231" s="65"/>
      <c r="R231" s="4"/>
    </row>
    <row r="232" spans="1:18" s="34" customFormat="1" x14ac:dyDescent="0.3">
      <c r="A232" s="33">
        <v>1256</v>
      </c>
      <c r="B232" s="34" t="s">
        <v>285</v>
      </c>
      <c r="C232" s="36">
        <v>22307</v>
      </c>
      <c r="D232" s="36">
        <v>7736</v>
      </c>
      <c r="E232" s="37">
        <f t="shared" si="31"/>
        <v>2883.5315408479833</v>
      </c>
      <c r="F232" s="38">
        <f t="shared" si="38"/>
        <v>0.86675352194431554</v>
      </c>
      <c r="G232" s="39">
        <f t="shared" si="32"/>
        <v>265.9720987243885</v>
      </c>
      <c r="H232" s="39">
        <f t="shared" si="33"/>
        <v>38.711747900624637</v>
      </c>
      <c r="I232" s="37">
        <f t="shared" si="34"/>
        <v>304.68384662501313</v>
      </c>
      <c r="J232" s="40">
        <f t="shared" si="40"/>
        <v>-41.3897128045191</v>
      </c>
      <c r="K232" s="37">
        <f t="shared" si="35"/>
        <v>263.29413382049404</v>
      </c>
      <c r="L232" s="37">
        <f t="shared" si="36"/>
        <v>2357034.2374911015</v>
      </c>
      <c r="M232" s="37">
        <f t="shared" si="37"/>
        <v>2036843.4192353419</v>
      </c>
      <c r="N232" s="41">
        <f>jan!M232</f>
        <v>1101352.1776185345</v>
      </c>
      <c r="O232" s="41">
        <f t="shared" si="39"/>
        <v>935491.24161680741</v>
      </c>
      <c r="P232" s="4"/>
      <c r="Q232" s="65"/>
      <c r="R232" s="4"/>
    </row>
    <row r="233" spans="1:18" s="34" customFormat="1" x14ac:dyDescent="0.3">
      <c r="A233" s="33">
        <v>1259</v>
      </c>
      <c r="B233" s="34" t="s">
        <v>286</v>
      </c>
      <c r="C233" s="36">
        <v>14321</v>
      </c>
      <c r="D233" s="36">
        <v>4733</v>
      </c>
      <c r="E233" s="37">
        <f t="shared" si="31"/>
        <v>3025.7764631312066</v>
      </c>
      <c r="F233" s="38">
        <f t="shared" si="38"/>
        <v>0.90951056677671638</v>
      </c>
      <c r="G233" s="39">
        <f t="shared" si="32"/>
        <v>180.62514535445453</v>
      </c>
      <c r="H233" s="39">
        <f t="shared" si="33"/>
        <v>0</v>
      </c>
      <c r="I233" s="37">
        <f t="shared" si="34"/>
        <v>180.62514535445453</v>
      </c>
      <c r="J233" s="40">
        <f t="shared" si="40"/>
        <v>-41.3897128045191</v>
      </c>
      <c r="K233" s="37">
        <f t="shared" si="35"/>
        <v>139.23543254993544</v>
      </c>
      <c r="L233" s="37">
        <f t="shared" si="36"/>
        <v>854898.81296263332</v>
      </c>
      <c r="M233" s="37">
        <f t="shared" si="37"/>
        <v>659001.30225884449</v>
      </c>
      <c r="N233" s="41">
        <f>jan!M233</f>
        <v>368253.65262002673</v>
      </c>
      <c r="O233" s="41">
        <f t="shared" si="39"/>
        <v>290747.64963881776</v>
      </c>
      <c r="P233" s="4"/>
      <c r="Q233" s="65"/>
      <c r="R233" s="4"/>
    </row>
    <row r="234" spans="1:18" s="34" customFormat="1" x14ac:dyDescent="0.3">
      <c r="A234" s="33">
        <v>1260</v>
      </c>
      <c r="B234" s="34" t="s">
        <v>287</v>
      </c>
      <c r="C234" s="36">
        <v>14223</v>
      </c>
      <c r="D234" s="36">
        <v>5014</v>
      </c>
      <c r="E234" s="37">
        <f t="shared" si="31"/>
        <v>2836.6573593936978</v>
      </c>
      <c r="F234" s="38">
        <f t="shared" si="38"/>
        <v>0.85266372917173117</v>
      </c>
      <c r="G234" s="39">
        <f t="shared" si="32"/>
        <v>294.09660759695981</v>
      </c>
      <c r="H234" s="39">
        <f t="shared" si="33"/>
        <v>55.117711409624548</v>
      </c>
      <c r="I234" s="37">
        <f t="shared" si="34"/>
        <v>349.21431900658433</v>
      </c>
      <c r="J234" s="40">
        <f t="shared" si="40"/>
        <v>-41.3897128045191</v>
      </c>
      <c r="K234" s="37">
        <f t="shared" si="35"/>
        <v>307.82460620206524</v>
      </c>
      <c r="L234" s="37">
        <f t="shared" si="36"/>
        <v>1750960.5954990138</v>
      </c>
      <c r="M234" s="37">
        <f t="shared" si="37"/>
        <v>1543432.5754971551</v>
      </c>
      <c r="N234" s="41">
        <f>jan!M234</f>
        <v>955673.79495130212</v>
      </c>
      <c r="O234" s="41">
        <f t="shared" si="39"/>
        <v>587758.78054585296</v>
      </c>
      <c r="P234" s="4"/>
      <c r="Q234" s="65"/>
      <c r="R234" s="4"/>
    </row>
    <row r="235" spans="1:18" s="34" customFormat="1" x14ac:dyDescent="0.3">
      <c r="A235" s="33">
        <v>1263</v>
      </c>
      <c r="B235" s="34" t="s">
        <v>288</v>
      </c>
      <c r="C235" s="36">
        <v>49251</v>
      </c>
      <c r="D235" s="36">
        <v>15402</v>
      </c>
      <c r="E235" s="37">
        <f t="shared" si="31"/>
        <v>3197.7015971951696</v>
      </c>
      <c r="F235" s="38">
        <f t="shared" si="38"/>
        <v>0.96118911211243552</v>
      </c>
      <c r="G235" s="39">
        <f t="shared" si="32"/>
        <v>77.470064916076709</v>
      </c>
      <c r="H235" s="39">
        <f t="shared" si="33"/>
        <v>0</v>
      </c>
      <c r="I235" s="37">
        <f t="shared" si="34"/>
        <v>77.470064916076709</v>
      </c>
      <c r="J235" s="40">
        <f t="shared" si="40"/>
        <v>-41.3897128045191</v>
      </c>
      <c r="K235" s="37">
        <f t="shared" si="35"/>
        <v>36.080352111557609</v>
      </c>
      <c r="L235" s="37">
        <f t="shared" si="36"/>
        <v>1193193.9398374134</v>
      </c>
      <c r="M235" s="37">
        <f t="shared" si="37"/>
        <v>555709.58322221029</v>
      </c>
      <c r="N235" s="41">
        <f>jan!M235</f>
        <v>-759989.78287478443</v>
      </c>
      <c r="O235" s="41">
        <f t="shared" si="39"/>
        <v>1315699.3660969948</v>
      </c>
      <c r="P235" s="4"/>
      <c r="Q235" s="65"/>
      <c r="R235" s="4"/>
    </row>
    <row r="236" spans="1:18" s="34" customFormat="1" x14ac:dyDescent="0.3">
      <c r="A236" s="33">
        <v>1264</v>
      </c>
      <c r="B236" s="34" t="s">
        <v>289</v>
      </c>
      <c r="C236" s="36">
        <v>10527</v>
      </c>
      <c r="D236" s="36">
        <v>2856</v>
      </c>
      <c r="E236" s="37">
        <f t="shared" si="31"/>
        <v>3685.9243697478992</v>
      </c>
      <c r="F236" s="38">
        <f t="shared" si="38"/>
        <v>1.1079427722021227</v>
      </c>
      <c r="G236" s="39">
        <f t="shared" si="32"/>
        <v>-215.46359861556101</v>
      </c>
      <c r="H236" s="39">
        <f t="shared" si="33"/>
        <v>0</v>
      </c>
      <c r="I236" s="37">
        <f t="shared" si="34"/>
        <v>-215.46359861556101</v>
      </c>
      <c r="J236" s="40">
        <f t="shared" si="40"/>
        <v>-41.3897128045191</v>
      </c>
      <c r="K236" s="37">
        <f t="shared" si="35"/>
        <v>-256.8533114200801</v>
      </c>
      <c r="L236" s="37">
        <f t="shared" si="36"/>
        <v>-615364.0376460423</v>
      </c>
      <c r="M236" s="37">
        <f t="shared" si="37"/>
        <v>-733573.05741574883</v>
      </c>
      <c r="N236" s="41">
        <f>jan!M236</f>
        <v>-928439.16503638402</v>
      </c>
      <c r="O236" s="41">
        <f t="shared" si="39"/>
        <v>194866.10762063519</v>
      </c>
      <c r="P236" s="4"/>
      <c r="Q236" s="65"/>
      <c r="R236" s="4"/>
    </row>
    <row r="237" spans="1:18" s="34" customFormat="1" x14ac:dyDescent="0.3">
      <c r="A237" s="33">
        <v>1265</v>
      </c>
      <c r="B237" s="34" t="s">
        <v>290</v>
      </c>
      <c r="C237" s="36">
        <v>1793</v>
      </c>
      <c r="D237" s="36">
        <v>563</v>
      </c>
      <c r="E237" s="37">
        <f t="shared" si="31"/>
        <v>3184.7246891651866</v>
      </c>
      <c r="F237" s="38">
        <f t="shared" si="38"/>
        <v>0.95728841583788482</v>
      </c>
      <c r="G237" s="39">
        <f t="shared" si="32"/>
        <v>85.256209734066488</v>
      </c>
      <c r="H237" s="39">
        <f t="shared" si="33"/>
        <v>0</v>
      </c>
      <c r="I237" s="37">
        <f t="shared" si="34"/>
        <v>85.256209734066488</v>
      </c>
      <c r="J237" s="40">
        <f t="shared" si="40"/>
        <v>-41.3897128045191</v>
      </c>
      <c r="K237" s="37">
        <f t="shared" si="35"/>
        <v>43.866496929547388</v>
      </c>
      <c r="L237" s="37">
        <f t="shared" si="36"/>
        <v>47999.24608027943</v>
      </c>
      <c r="M237" s="37">
        <f t="shared" si="37"/>
        <v>24696.83777133518</v>
      </c>
      <c r="N237" s="41">
        <f>jan!M237</f>
        <v>-25297.146328951094</v>
      </c>
      <c r="O237" s="41">
        <f t="shared" si="39"/>
        <v>49993.984100286274</v>
      </c>
      <c r="P237" s="4"/>
      <c r="Q237" s="65"/>
      <c r="R237" s="4"/>
    </row>
    <row r="238" spans="1:18" s="34" customFormat="1" x14ac:dyDescent="0.3">
      <c r="A238" s="33">
        <v>1266</v>
      </c>
      <c r="B238" s="34" t="s">
        <v>291</v>
      </c>
      <c r="C238" s="36">
        <v>10694</v>
      </c>
      <c r="D238" s="36">
        <v>1704</v>
      </c>
      <c r="E238" s="37">
        <f t="shared" si="31"/>
        <v>6275.8215962441318</v>
      </c>
      <c r="F238" s="38">
        <f t="shared" si="38"/>
        <v>1.8864334912179019</v>
      </c>
      <c r="G238" s="39">
        <f t="shared" si="32"/>
        <v>-1769.4019345133006</v>
      </c>
      <c r="H238" s="39">
        <f t="shared" si="33"/>
        <v>0</v>
      </c>
      <c r="I238" s="37">
        <f t="shared" si="34"/>
        <v>-1769.4019345133006</v>
      </c>
      <c r="J238" s="40">
        <f t="shared" si="40"/>
        <v>-41.3897128045191</v>
      </c>
      <c r="K238" s="37">
        <f t="shared" si="35"/>
        <v>-1810.7916473178198</v>
      </c>
      <c r="L238" s="37">
        <f t="shared" si="36"/>
        <v>-3015060.8964106641</v>
      </c>
      <c r="M238" s="37">
        <f t="shared" si="37"/>
        <v>-3085588.967029565</v>
      </c>
      <c r="N238" s="41">
        <f>jan!M238</f>
        <v>206857.3048942583</v>
      </c>
      <c r="O238" s="41">
        <f t="shared" si="39"/>
        <v>-3292446.2719238233</v>
      </c>
      <c r="P238" s="4"/>
      <c r="Q238" s="65"/>
      <c r="R238" s="4"/>
    </row>
    <row r="239" spans="1:18" s="34" customFormat="1" x14ac:dyDescent="0.3">
      <c r="A239" s="33">
        <v>1401</v>
      </c>
      <c r="B239" s="34" t="s">
        <v>292</v>
      </c>
      <c r="C239" s="36">
        <v>39147</v>
      </c>
      <c r="D239" s="36">
        <v>11862</v>
      </c>
      <c r="E239" s="37">
        <f t="shared" si="31"/>
        <v>3300.2023267577138</v>
      </c>
      <c r="F239" s="38">
        <f t="shared" si="38"/>
        <v>0.99199954962340176</v>
      </c>
      <c r="G239" s="39">
        <f t="shared" si="32"/>
        <v>15.969627178550217</v>
      </c>
      <c r="H239" s="39">
        <f t="shared" si="33"/>
        <v>0</v>
      </c>
      <c r="I239" s="37">
        <f t="shared" si="34"/>
        <v>15.969627178550217</v>
      </c>
      <c r="J239" s="40">
        <f t="shared" si="40"/>
        <v>-41.3897128045191</v>
      </c>
      <c r="K239" s="37">
        <f t="shared" si="35"/>
        <v>-25.420085625968881</v>
      </c>
      <c r="L239" s="37">
        <f t="shared" si="36"/>
        <v>189431.71759196269</v>
      </c>
      <c r="M239" s="37">
        <f t="shared" si="37"/>
        <v>-301533.05569524289</v>
      </c>
      <c r="N239" s="41">
        <f>jan!M239</f>
        <v>-822093.33881708188</v>
      </c>
      <c r="O239" s="41">
        <f t="shared" si="39"/>
        <v>520560.28312183899</v>
      </c>
      <c r="P239" s="4"/>
      <c r="Q239" s="65"/>
      <c r="R239" s="4"/>
    </row>
    <row r="240" spans="1:18" s="34" customFormat="1" x14ac:dyDescent="0.3">
      <c r="A240" s="33">
        <v>1411</v>
      </c>
      <c r="B240" s="34" t="s">
        <v>293</v>
      </c>
      <c r="C240" s="36">
        <v>7525</v>
      </c>
      <c r="D240" s="36">
        <v>2335</v>
      </c>
      <c r="E240" s="37">
        <f t="shared" si="31"/>
        <v>3222.698072805139</v>
      </c>
      <c r="F240" s="38">
        <f t="shared" si="38"/>
        <v>0.96870274009403368</v>
      </c>
      <c r="G240" s="39">
        <f t="shared" si="32"/>
        <v>62.472179550095092</v>
      </c>
      <c r="H240" s="39">
        <f t="shared" si="33"/>
        <v>0</v>
      </c>
      <c r="I240" s="37">
        <f t="shared" si="34"/>
        <v>62.472179550095092</v>
      </c>
      <c r="J240" s="40">
        <f t="shared" si="40"/>
        <v>-41.3897128045191</v>
      </c>
      <c r="K240" s="37">
        <f t="shared" si="35"/>
        <v>21.082466745575992</v>
      </c>
      <c r="L240" s="37">
        <f t="shared" si="36"/>
        <v>145872.53924947203</v>
      </c>
      <c r="M240" s="37">
        <f t="shared" si="37"/>
        <v>49227.559850919941</v>
      </c>
      <c r="N240" s="41">
        <f>jan!M240</f>
        <v>-28645.535840320772</v>
      </c>
      <c r="O240" s="41">
        <f t="shared" si="39"/>
        <v>77873.095691240713</v>
      </c>
      <c r="P240" s="4"/>
      <c r="Q240" s="65"/>
      <c r="R240" s="4"/>
    </row>
    <row r="241" spans="1:18" s="34" customFormat="1" x14ac:dyDescent="0.3">
      <c r="A241" s="33">
        <v>1412</v>
      </c>
      <c r="B241" s="34" t="s">
        <v>294</v>
      </c>
      <c r="C241" s="36">
        <v>3085</v>
      </c>
      <c r="D241" s="36">
        <v>800</v>
      </c>
      <c r="E241" s="37">
        <f t="shared" si="31"/>
        <v>3856.25</v>
      </c>
      <c r="F241" s="38">
        <f t="shared" si="38"/>
        <v>1.1591405266941643</v>
      </c>
      <c r="G241" s="39">
        <f t="shared" si="32"/>
        <v>-317.65897676682152</v>
      </c>
      <c r="H241" s="39">
        <f t="shared" si="33"/>
        <v>0</v>
      </c>
      <c r="I241" s="37">
        <f t="shared" si="34"/>
        <v>-317.65897676682152</v>
      </c>
      <c r="J241" s="40">
        <f t="shared" si="40"/>
        <v>-41.3897128045191</v>
      </c>
      <c r="K241" s="37">
        <f t="shared" si="35"/>
        <v>-359.04868957134062</v>
      </c>
      <c r="L241" s="37">
        <f t="shared" si="36"/>
        <v>-254127.18141345721</v>
      </c>
      <c r="M241" s="37">
        <f t="shared" si="37"/>
        <v>-287238.95165707247</v>
      </c>
      <c r="N241" s="41">
        <f>jan!M241</f>
        <v>-315866.99300739047</v>
      </c>
      <c r="O241" s="41">
        <f t="shared" si="39"/>
        <v>28628.041350318003</v>
      </c>
      <c r="P241" s="4"/>
      <c r="Q241" s="65"/>
      <c r="R241" s="4"/>
    </row>
    <row r="242" spans="1:18" s="34" customFormat="1" x14ac:dyDescent="0.3">
      <c r="A242" s="33">
        <v>1413</v>
      </c>
      <c r="B242" s="34" t="s">
        <v>295</v>
      </c>
      <c r="C242" s="36">
        <v>3968</v>
      </c>
      <c r="D242" s="36">
        <v>1405</v>
      </c>
      <c r="E242" s="37">
        <f t="shared" si="31"/>
        <v>2824.1992882562276</v>
      </c>
      <c r="F242" s="38">
        <f t="shared" si="38"/>
        <v>0.84891898877889349</v>
      </c>
      <c r="G242" s="39">
        <f t="shared" si="32"/>
        <v>301.57145027944188</v>
      </c>
      <c r="H242" s="39">
        <f t="shared" si="33"/>
        <v>59.478036307739096</v>
      </c>
      <c r="I242" s="37">
        <f t="shared" si="34"/>
        <v>361.04948658718098</v>
      </c>
      <c r="J242" s="40">
        <f t="shared" si="40"/>
        <v>-41.3897128045191</v>
      </c>
      <c r="K242" s="37">
        <f t="shared" si="35"/>
        <v>319.65977378266189</v>
      </c>
      <c r="L242" s="37">
        <f t="shared" si="36"/>
        <v>507274.52865498926</v>
      </c>
      <c r="M242" s="37">
        <f t="shared" si="37"/>
        <v>449121.98216463998</v>
      </c>
      <c r="N242" s="41">
        <f>jan!M242</f>
        <v>293532.42558966496</v>
      </c>
      <c r="O242" s="41">
        <f t="shared" si="39"/>
        <v>155589.55657497502</v>
      </c>
      <c r="P242" s="4"/>
      <c r="Q242" s="65"/>
      <c r="R242" s="4"/>
    </row>
    <row r="243" spans="1:18" s="34" customFormat="1" x14ac:dyDescent="0.3">
      <c r="A243" s="33">
        <v>1416</v>
      </c>
      <c r="B243" s="34" t="s">
        <v>296</v>
      </c>
      <c r="C243" s="36">
        <v>18461</v>
      </c>
      <c r="D243" s="36">
        <v>4169</v>
      </c>
      <c r="E243" s="37">
        <f t="shared" si="31"/>
        <v>4428.160230271048</v>
      </c>
      <c r="F243" s="38">
        <f t="shared" si="38"/>
        <v>1.3310495900427968</v>
      </c>
      <c r="G243" s="39">
        <f t="shared" si="32"/>
        <v>-660.80511492945027</v>
      </c>
      <c r="H243" s="39">
        <f t="shared" si="33"/>
        <v>0</v>
      </c>
      <c r="I243" s="37">
        <f t="shared" si="34"/>
        <v>-660.80511492945027</v>
      </c>
      <c r="J243" s="40">
        <f t="shared" si="40"/>
        <v>-41.3897128045191</v>
      </c>
      <c r="K243" s="37">
        <f t="shared" si="35"/>
        <v>-702.19482773396942</v>
      </c>
      <c r="L243" s="37">
        <f t="shared" si="36"/>
        <v>-2754896.5241408781</v>
      </c>
      <c r="M243" s="37">
        <f t="shared" si="37"/>
        <v>-2927450.2368229185</v>
      </c>
      <c r="N243" s="41">
        <f>jan!M243</f>
        <v>835433.29699879827</v>
      </c>
      <c r="O243" s="41">
        <f t="shared" si="39"/>
        <v>-3762883.5338217169</v>
      </c>
      <c r="P243" s="4"/>
      <c r="Q243" s="65"/>
      <c r="R243" s="4"/>
    </row>
    <row r="244" spans="1:18" s="34" customFormat="1" x14ac:dyDescent="0.3">
      <c r="A244" s="33">
        <v>1417</v>
      </c>
      <c r="B244" s="34" t="s">
        <v>297</v>
      </c>
      <c r="C244" s="36">
        <v>12536</v>
      </c>
      <c r="D244" s="36">
        <v>2678</v>
      </c>
      <c r="E244" s="37">
        <f t="shared" si="31"/>
        <v>4681.1053024645262</v>
      </c>
      <c r="F244" s="38">
        <f t="shared" si="38"/>
        <v>1.4070817156070214</v>
      </c>
      <c r="G244" s="39">
        <f t="shared" si="32"/>
        <v>-812.57215824553725</v>
      </c>
      <c r="H244" s="39">
        <f t="shared" si="33"/>
        <v>0</v>
      </c>
      <c r="I244" s="37">
        <f t="shared" si="34"/>
        <v>-812.57215824553725</v>
      </c>
      <c r="J244" s="40">
        <f t="shared" si="40"/>
        <v>-41.3897128045191</v>
      </c>
      <c r="K244" s="37">
        <f t="shared" si="35"/>
        <v>-853.9618710500564</v>
      </c>
      <c r="L244" s="37">
        <f t="shared" si="36"/>
        <v>-2176068.2397815487</v>
      </c>
      <c r="M244" s="37">
        <f t="shared" si="37"/>
        <v>-2286909.8906720509</v>
      </c>
      <c r="N244" s="41">
        <f>jan!M244</f>
        <v>794466.03966485604</v>
      </c>
      <c r="O244" s="41">
        <f t="shared" si="39"/>
        <v>-3081375.930336907</v>
      </c>
      <c r="P244" s="4"/>
      <c r="Q244" s="65"/>
      <c r="R244" s="4"/>
    </row>
    <row r="245" spans="1:18" s="34" customFormat="1" x14ac:dyDescent="0.3">
      <c r="A245" s="33">
        <v>1418</v>
      </c>
      <c r="B245" s="34" t="s">
        <v>298</v>
      </c>
      <c r="C245" s="36">
        <v>5059</v>
      </c>
      <c r="D245" s="36">
        <v>1304</v>
      </c>
      <c r="E245" s="37">
        <f t="shared" si="31"/>
        <v>3879.6012269938651</v>
      </c>
      <c r="F245" s="38">
        <f t="shared" si="38"/>
        <v>1.1661596135159793</v>
      </c>
      <c r="G245" s="39">
        <f t="shared" si="32"/>
        <v>-331.66971296314057</v>
      </c>
      <c r="H245" s="39">
        <f t="shared" si="33"/>
        <v>0</v>
      </c>
      <c r="I245" s="37">
        <f t="shared" si="34"/>
        <v>-331.66971296314057</v>
      </c>
      <c r="J245" s="40">
        <f t="shared" si="40"/>
        <v>-41.3897128045191</v>
      </c>
      <c r="K245" s="37">
        <f t="shared" si="35"/>
        <v>-373.05942576765966</v>
      </c>
      <c r="L245" s="37">
        <f t="shared" si="36"/>
        <v>-432497.30570393533</v>
      </c>
      <c r="M245" s="37">
        <f t="shared" si="37"/>
        <v>-486469.49120102817</v>
      </c>
      <c r="N245" s="41">
        <f>jan!M245</f>
        <v>440789.77435510507</v>
      </c>
      <c r="O245" s="41">
        <f t="shared" si="39"/>
        <v>-927259.26555613324</v>
      </c>
      <c r="P245" s="4"/>
      <c r="Q245" s="65"/>
      <c r="R245" s="4"/>
    </row>
    <row r="246" spans="1:18" s="34" customFormat="1" x14ac:dyDescent="0.3">
      <c r="A246" s="33">
        <v>1419</v>
      </c>
      <c r="B246" s="34" t="s">
        <v>299</v>
      </c>
      <c r="C246" s="36">
        <v>7586</v>
      </c>
      <c r="D246" s="36">
        <v>2276</v>
      </c>
      <c r="E246" s="37">
        <f t="shared" si="31"/>
        <v>3333.0404217926184</v>
      </c>
      <c r="F246" s="38">
        <f t="shared" si="38"/>
        <v>1.0018702703428553</v>
      </c>
      <c r="G246" s="39">
        <f t="shared" si="32"/>
        <v>-3.7332298423925749</v>
      </c>
      <c r="H246" s="39">
        <f t="shared" si="33"/>
        <v>0</v>
      </c>
      <c r="I246" s="37">
        <f t="shared" si="34"/>
        <v>-3.7332298423925749</v>
      </c>
      <c r="J246" s="40">
        <f t="shared" si="40"/>
        <v>-41.3897128045191</v>
      </c>
      <c r="K246" s="37">
        <f t="shared" si="35"/>
        <v>-45.122942646911675</v>
      </c>
      <c r="L246" s="37">
        <f t="shared" si="36"/>
        <v>-8496.8311212855006</v>
      </c>
      <c r="M246" s="37">
        <f t="shared" si="37"/>
        <v>-102699.81746437096</v>
      </c>
      <c r="N246" s="41">
        <f>jan!M246</f>
        <v>-295590.5951060261</v>
      </c>
      <c r="O246" s="41">
        <f t="shared" si="39"/>
        <v>192890.77764165512</v>
      </c>
      <c r="P246" s="4"/>
      <c r="Q246" s="65"/>
      <c r="R246" s="4"/>
    </row>
    <row r="247" spans="1:18" s="34" customFormat="1" x14ac:dyDescent="0.3">
      <c r="A247" s="33">
        <v>1420</v>
      </c>
      <c r="B247" s="34" t="s">
        <v>300</v>
      </c>
      <c r="C247" s="36">
        <v>23570</v>
      </c>
      <c r="D247" s="36">
        <v>7677</v>
      </c>
      <c r="E247" s="37">
        <f t="shared" si="31"/>
        <v>3070.2097173375018</v>
      </c>
      <c r="F247" s="38">
        <f t="shared" si="38"/>
        <v>0.92286664734291957</v>
      </c>
      <c r="G247" s="39">
        <f t="shared" si="32"/>
        <v>153.96519283067735</v>
      </c>
      <c r="H247" s="39">
        <f t="shared" si="33"/>
        <v>0</v>
      </c>
      <c r="I247" s="37">
        <f t="shared" si="34"/>
        <v>153.96519283067735</v>
      </c>
      <c r="J247" s="40">
        <f t="shared" si="40"/>
        <v>-41.3897128045191</v>
      </c>
      <c r="K247" s="37">
        <f t="shared" si="35"/>
        <v>112.57548002615826</v>
      </c>
      <c r="L247" s="37">
        <f t="shared" si="36"/>
        <v>1181990.78536111</v>
      </c>
      <c r="M247" s="37">
        <f t="shared" si="37"/>
        <v>864241.96016081702</v>
      </c>
      <c r="N247" s="41">
        <f>jan!M247</f>
        <v>1223032.0151258768</v>
      </c>
      <c r="O247" s="41">
        <f t="shared" si="39"/>
        <v>-358790.05496505974</v>
      </c>
      <c r="P247" s="4"/>
      <c r="Q247" s="65"/>
      <c r="R247" s="4"/>
    </row>
    <row r="248" spans="1:18" s="34" customFormat="1" x14ac:dyDescent="0.3">
      <c r="A248" s="33">
        <v>1421</v>
      </c>
      <c r="B248" s="34" t="s">
        <v>301</v>
      </c>
      <c r="C248" s="36">
        <v>19596</v>
      </c>
      <c r="D248" s="36">
        <v>1738</v>
      </c>
      <c r="E248" s="37">
        <f t="shared" si="31"/>
        <v>11275.028768699654</v>
      </c>
      <c r="F248" s="38">
        <f t="shared" si="38"/>
        <v>3.3891326510061259</v>
      </c>
      <c r="G248" s="39">
        <f t="shared" si="32"/>
        <v>-4768.9262379866141</v>
      </c>
      <c r="H248" s="39">
        <f t="shared" si="33"/>
        <v>0</v>
      </c>
      <c r="I248" s="37">
        <f t="shared" si="34"/>
        <v>-4768.9262379866141</v>
      </c>
      <c r="J248" s="40">
        <f t="shared" si="40"/>
        <v>-41.3897128045191</v>
      </c>
      <c r="K248" s="37">
        <f t="shared" si="35"/>
        <v>-4810.3159507911332</v>
      </c>
      <c r="L248" s="37">
        <f t="shared" si="36"/>
        <v>-8288393.8016207349</v>
      </c>
      <c r="M248" s="37">
        <f t="shared" si="37"/>
        <v>-8360329.1224749899</v>
      </c>
      <c r="N248" s="41">
        <f>jan!M248</f>
        <v>119154.45769144435</v>
      </c>
      <c r="O248" s="41">
        <f t="shared" si="39"/>
        <v>-8479483.5801664349</v>
      </c>
      <c r="P248" s="4"/>
      <c r="Q248" s="65"/>
      <c r="R248" s="4"/>
    </row>
    <row r="249" spans="1:18" s="34" customFormat="1" x14ac:dyDescent="0.3">
      <c r="A249" s="33">
        <v>1422</v>
      </c>
      <c r="B249" s="34" t="s">
        <v>302</v>
      </c>
      <c r="C249" s="36">
        <v>13092</v>
      </c>
      <c r="D249" s="36">
        <v>2146</v>
      </c>
      <c r="E249" s="37">
        <f t="shared" si="31"/>
        <v>6100.6523765144457</v>
      </c>
      <c r="F249" s="38">
        <f t="shared" si="38"/>
        <v>1.8337798142991144</v>
      </c>
      <c r="G249" s="39">
        <f t="shared" si="32"/>
        <v>-1664.3004026754888</v>
      </c>
      <c r="H249" s="39">
        <f t="shared" si="33"/>
        <v>0</v>
      </c>
      <c r="I249" s="37">
        <f t="shared" si="34"/>
        <v>-1664.3004026754888</v>
      </c>
      <c r="J249" s="40">
        <f t="shared" si="40"/>
        <v>-41.3897128045191</v>
      </c>
      <c r="K249" s="37">
        <f t="shared" si="35"/>
        <v>-1705.690115480008</v>
      </c>
      <c r="L249" s="37">
        <f t="shared" si="36"/>
        <v>-3571588.6641415991</v>
      </c>
      <c r="M249" s="37">
        <f t="shared" si="37"/>
        <v>-3660410.9878200972</v>
      </c>
      <c r="N249" s="41">
        <f>jan!M249</f>
        <v>199520.29125767498</v>
      </c>
      <c r="O249" s="41">
        <f t="shared" si="39"/>
        <v>-3859931.2790777721</v>
      </c>
      <c r="P249" s="4"/>
      <c r="Q249" s="65"/>
      <c r="R249" s="4"/>
    </row>
    <row r="250" spans="1:18" s="34" customFormat="1" x14ac:dyDescent="0.3">
      <c r="A250" s="33">
        <v>1424</v>
      </c>
      <c r="B250" s="34" t="s">
        <v>303</v>
      </c>
      <c r="C250" s="36">
        <v>28115</v>
      </c>
      <c r="D250" s="36">
        <v>5429</v>
      </c>
      <c r="E250" s="37">
        <f t="shared" si="31"/>
        <v>5178.670104991711</v>
      </c>
      <c r="F250" s="38">
        <f t="shared" si="38"/>
        <v>1.5566434730827658</v>
      </c>
      <c r="G250" s="39">
        <f t="shared" si="32"/>
        <v>-1111.1110397618481</v>
      </c>
      <c r="H250" s="39">
        <f t="shared" si="33"/>
        <v>0</v>
      </c>
      <c r="I250" s="37">
        <f t="shared" si="34"/>
        <v>-1111.1110397618481</v>
      </c>
      <c r="J250" s="40">
        <f t="shared" si="40"/>
        <v>-41.3897128045191</v>
      </c>
      <c r="K250" s="37">
        <f t="shared" si="35"/>
        <v>-1152.5007525663673</v>
      </c>
      <c r="L250" s="37">
        <f t="shared" si="36"/>
        <v>-6032221.8348670732</v>
      </c>
      <c r="M250" s="37">
        <f t="shared" si="37"/>
        <v>-6256926.5856828084</v>
      </c>
      <c r="N250" s="41">
        <f>jan!M250</f>
        <v>-327804.63129640318</v>
      </c>
      <c r="O250" s="41">
        <f t="shared" si="39"/>
        <v>-5929121.9543864056</v>
      </c>
      <c r="P250" s="4"/>
      <c r="Q250" s="65"/>
      <c r="R250" s="4"/>
    </row>
    <row r="251" spans="1:18" s="34" customFormat="1" x14ac:dyDescent="0.3">
      <c r="A251" s="33">
        <v>1426</v>
      </c>
      <c r="B251" s="34" t="s">
        <v>304</v>
      </c>
      <c r="C251" s="36">
        <v>29167</v>
      </c>
      <c r="D251" s="36">
        <v>5118</v>
      </c>
      <c r="E251" s="37">
        <f t="shared" si="31"/>
        <v>5698.9058225869476</v>
      </c>
      <c r="F251" s="38">
        <f t="shared" si="38"/>
        <v>1.7130198241228849</v>
      </c>
      <c r="G251" s="39">
        <f t="shared" si="32"/>
        <v>-1423.2524703189899</v>
      </c>
      <c r="H251" s="39">
        <f t="shared" si="33"/>
        <v>0</v>
      </c>
      <c r="I251" s="37">
        <f t="shared" si="34"/>
        <v>-1423.2524703189899</v>
      </c>
      <c r="J251" s="40">
        <f t="shared" si="40"/>
        <v>-41.3897128045191</v>
      </c>
      <c r="K251" s="37">
        <f t="shared" si="35"/>
        <v>-1464.6421831235091</v>
      </c>
      <c r="L251" s="37">
        <f t="shared" si="36"/>
        <v>-7284206.1430925904</v>
      </c>
      <c r="M251" s="37">
        <f t="shared" si="37"/>
        <v>-7496038.6932261195</v>
      </c>
      <c r="N251" s="41">
        <f>jan!M251</f>
        <v>2106088.0100839166</v>
      </c>
      <c r="O251" s="41">
        <f t="shared" si="39"/>
        <v>-9602126.7033100352</v>
      </c>
      <c r="P251" s="4"/>
      <c r="Q251" s="65"/>
      <c r="R251" s="4"/>
    </row>
    <row r="252" spans="1:18" s="34" customFormat="1" x14ac:dyDescent="0.3">
      <c r="A252" s="33">
        <v>1428</v>
      </c>
      <c r="B252" s="34" t="s">
        <v>305</v>
      </c>
      <c r="C252" s="36">
        <v>8058</v>
      </c>
      <c r="D252" s="36">
        <v>3008</v>
      </c>
      <c r="E252" s="37">
        <f t="shared" si="31"/>
        <v>2678.8563829787236</v>
      </c>
      <c r="F252" s="38">
        <f t="shared" si="38"/>
        <v>0.80523072899941184</v>
      </c>
      <c r="G252" s="39">
        <f t="shared" si="32"/>
        <v>388.77719344594431</v>
      </c>
      <c r="H252" s="39">
        <f t="shared" si="33"/>
        <v>110.34805315486553</v>
      </c>
      <c r="I252" s="37">
        <f t="shared" si="34"/>
        <v>499.12524660080982</v>
      </c>
      <c r="J252" s="40">
        <f t="shared" si="40"/>
        <v>-41.3897128045191</v>
      </c>
      <c r="K252" s="37">
        <f t="shared" si="35"/>
        <v>457.73553379629072</v>
      </c>
      <c r="L252" s="37">
        <f t="shared" si="36"/>
        <v>1501368.7417752359</v>
      </c>
      <c r="M252" s="37">
        <f t="shared" si="37"/>
        <v>1376868.4856592426</v>
      </c>
      <c r="N252" s="41">
        <f>jan!M252</f>
        <v>1196038.0684510407</v>
      </c>
      <c r="O252" s="41">
        <f t="shared" si="39"/>
        <v>180830.41720820195</v>
      </c>
      <c r="P252" s="4"/>
      <c r="Q252" s="65"/>
      <c r="R252" s="4"/>
    </row>
    <row r="253" spans="1:18" s="34" customFormat="1" x14ac:dyDescent="0.3">
      <c r="A253" s="33">
        <v>1429</v>
      </c>
      <c r="B253" s="34" t="s">
        <v>306</v>
      </c>
      <c r="C253" s="36">
        <v>6929</v>
      </c>
      <c r="D253" s="36">
        <v>2823</v>
      </c>
      <c r="E253" s="37">
        <f t="shared" si="31"/>
        <v>2454.4810485299327</v>
      </c>
      <c r="F253" s="38">
        <f t="shared" si="38"/>
        <v>0.73778630933000477</v>
      </c>
      <c r="G253" s="39">
        <f t="shared" si="32"/>
        <v>523.40239411521884</v>
      </c>
      <c r="H253" s="39">
        <f t="shared" si="33"/>
        <v>188.87942021194235</v>
      </c>
      <c r="I253" s="37">
        <f t="shared" si="34"/>
        <v>712.28181432716121</v>
      </c>
      <c r="J253" s="40">
        <f t="shared" si="40"/>
        <v>-41.3897128045191</v>
      </c>
      <c r="K253" s="37">
        <f t="shared" si="35"/>
        <v>670.89210152264206</v>
      </c>
      <c r="L253" s="37">
        <f t="shared" si="36"/>
        <v>2010771.5618455762</v>
      </c>
      <c r="M253" s="37">
        <f t="shared" si="37"/>
        <v>1893928.4025984185</v>
      </c>
      <c r="N253" s="41">
        <f>jan!M253</f>
        <v>1717441.628070907</v>
      </c>
      <c r="O253" s="41">
        <f t="shared" si="39"/>
        <v>176486.77452751156</v>
      </c>
      <c r="P253" s="4"/>
      <c r="Q253" s="65"/>
      <c r="R253" s="4"/>
    </row>
    <row r="254" spans="1:18" s="34" customFormat="1" x14ac:dyDescent="0.3">
      <c r="A254" s="33">
        <v>1430</v>
      </c>
      <c r="B254" s="34" t="s">
        <v>307</v>
      </c>
      <c r="C254" s="36">
        <v>7743</v>
      </c>
      <c r="D254" s="36">
        <v>2960</v>
      </c>
      <c r="E254" s="37">
        <f t="shared" si="31"/>
        <v>2615.8783783783783</v>
      </c>
      <c r="F254" s="38">
        <f t="shared" si="38"/>
        <v>0.78630032837118702</v>
      </c>
      <c r="G254" s="39">
        <f t="shared" si="32"/>
        <v>426.56399620615144</v>
      </c>
      <c r="H254" s="39">
        <f t="shared" si="33"/>
        <v>132.39035476498637</v>
      </c>
      <c r="I254" s="37">
        <f t="shared" si="34"/>
        <v>558.95435097113784</v>
      </c>
      <c r="J254" s="40">
        <f t="shared" si="40"/>
        <v>-41.3897128045191</v>
      </c>
      <c r="K254" s="37">
        <f t="shared" si="35"/>
        <v>517.56463816661869</v>
      </c>
      <c r="L254" s="37">
        <f t="shared" si="36"/>
        <v>1654504.878874568</v>
      </c>
      <c r="M254" s="37">
        <f t="shared" si="37"/>
        <v>1531991.3289731913</v>
      </c>
      <c r="N254" s="41">
        <f>jan!M254</f>
        <v>1222143.0460821409</v>
      </c>
      <c r="O254" s="41">
        <f t="shared" si="39"/>
        <v>309848.28289105045</v>
      </c>
      <c r="P254" s="4"/>
      <c r="Q254" s="65"/>
      <c r="R254" s="4"/>
    </row>
    <row r="255" spans="1:18" s="34" customFormat="1" x14ac:dyDescent="0.3">
      <c r="A255" s="33">
        <v>1431</v>
      </c>
      <c r="B255" s="34" t="s">
        <v>308</v>
      </c>
      <c r="C255" s="36">
        <v>9464</v>
      </c>
      <c r="D255" s="36">
        <v>3026</v>
      </c>
      <c r="E255" s="37">
        <f t="shared" si="31"/>
        <v>3127.5611368142763</v>
      </c>
      <c r="F255" s="38">
        <f t="shared" si="38"/>
        <v>0.94010576684475844</v>
      </c>
      <c r="G255" s="39">
        <f t="shared" si="32"/>
        <v>119.55434114461268</v>
      </c>
      <c r="H255" s="39">
        <f t="shared" si="33"/>
        <v>0</v>
      </c>
      <c r="I255" s="37">
        <f t="shared" si="34"/>
        <v>119.55434114461268</v>
      </c>
      <c r="J255" s="40">
        <f t="shared" si="40"/>
        <v>-41.3897128045191</v>
      </c>
      <c r="K255" s="37">
        <f t="shared" si="35"/>
        <v>78.164628340093572</v>
      </c>
      <c r="L255" s="37">
        <f t="shared" si="36"/>
        <v>361771.43630359799</v>
      </c>
      <c r="M255" s="37">
        <f t="shared" si="37"/>
        <v>236526.16535712316</v>
      </c>
      <c r="N255" s="41">
        <f>jan!M255</f>
        <v>711367.45183937717</v>
      </c>
      <c r="O255" s="41">
        <f t="shared" si="39"/>
        <v>-474841.28648225404</v>
      </c>
      <c r="P255" s="4"/>
      <c r="Q255" s="65"/>
      <c r="R255" s="4"/>
    </row>
    <row r="256" spans="1:18" s="34" customFormat="1" x14ac:dyDescent="0.3">
      <c r="A256" s="33">
        <v>1432</v>
      </c>
      <c r="B256" s="34" t="s">
        <v>309</v>
      </c>
      <c r="C256" s="36">
        <v>42631</v>
      </c>
      <c r="D256" s="36">
        <v>12801</v>
      </c>
      <c r="E256" s="37">
        <f t="shared" si="31"/>
        <v>3330.2866963518477</v>
      </c>
      <c r="F256" s="38">
        <f t="shared" si="38"/>
        <v>1.0010425349113385</v>
      </c>
      <c r="G256" s="39">
        <f t="shared" si="32"/>
        <v>-2.0809945779301415</v>
      </c>
      <c r="H256" s="39">
        <f t="shared" si="33"/>
        <v>0</v>
      </c>
      <c r="I256" s="37">
        <f t="shared" si="34"/>
        <v>-2.0809945779301415</v>
      </c>
      <c r="J256" s="40">
        <f t="shared" si="40"/>
        <v>-41.3897128045191</v>
      </c>
      <c r="K256" s="37">
        <f t="shared" si="35"/>
        <v>-43.470707382449241</v>
      </c>
      <c r="L256" s="37">
        <f t="shared" si="36"/>
        <v>-26638.811592083741</v>
      </c>
      <c r="M256" s="37">
        <f t="shared" si="37"/>
        <v>-556468.52520273277</v>
      </c>
      <c r="N256" s="41">
        <f>jan!M256</f>
        <v>-1096221.9718595056</v>
      </c>
      <c r="O256" s="41">
        <f t="shared" si="39"/>
        <v>539753.44665677287</v>
      </c>
      <c r="P256" s="4"/>
      <c r="Q256" s="65"/>
      <c r="R256" s="4"/>
    </row>
    <row r="257" spans="1:18" s="34" customFormat="1" x14ac:dyDescent="0.3">
      <c r="A257" s="33">
        <v>1433</v>
      </c>
      <c r="B257" s="34" t="s">
        <v>310</v>
      </c>
      <c r="C257" s="36">
        <v>7392</v>
      </c>
      <c r="D257" s="36">
        <v>2777</v>
      </c>
      <c r="E257" s="37">
        <f t="shared" si="31"/>
        <v>2661.8653222902412</v>
      </c>
      <c r="F257" s="38">
        <f t="shared" si="38"/>
        <v>0.80012342863363162</v>
      </c>
      <c r="G257" s="39">
        <f t="shared" si="32"/>
        <v>398.97182985903373</v>
      </c>
      <c r="H257" s="39">
        <f t="shared" si="33"/>
        <v>116.29492439583434</v>
      </c>
      <c r="I257" s="37">
        <f t="shared" si="34"/>
        <v>515.26675425486803</v>
      </c>
      <c r="J257" s="40">
        <f t="shared" si="40"/>
        <v>-41.3897128045191</v>
      </c>
      <c r="K257" s="37">
        <f t="shared" si="35"/>
        <v>473.87704145034894</v>
      </c>
      <c r="L257" s="37">
        <f t="shared" si="36"/>
        <v>1430895.7765657685</v>
      </c>
      <c r="M257" s="37">
        <f t="shared" si="37"/>
        <v>1315956.544107619</v>
      </c>
      <c r="N257" s="41">
        <f>jan!M257</f>
        <v>1066177.6483007106</v>
      </c>
      <c r="O257" s="41">
        <f t="shared" si="39"/>
        <v>249778.89580690837</v>
      </c>
      <c r="P257" s="4"/>
      <c r="Q257" s="65"/>
      <c r="R257" s="4"/>
    </row>
    <row r="258" spans="1:18" s="34" customFormat="1" x14ac:dyDescent="0.3">
      <c r="A258" s="33">
        <v>1438</v>
      </c>
      <c r="B258" s="34" t="s">
        <v>311</v>
      </c>
      <c r="C258" s="36">
        <v>17959</v>
      </c>
      <c r="D258" s="36">
        <v>3890</v>
      </c>
      <c r="E258" s="37">
        <f t="shared" si="31"/>
        <v>4616.7095115681232</v>
      </c>
      <c r="F258" s="38">
        <f t="shared" si="38"/>
        <v>1.3877251461479501</v>
      </c>
      <c r="G258" s="39">
        <f t="shared" si="32"/>
        <v>-773.9346837076954</v>
      </c>
      <c r="H258" s="39">
        <f t="shared" si="33"/>
        <v>0</v>
      </c>
      <c r="I258" s="37">
        <f t="shared" si="34"/>
        <v>-773.9346837076954</v>
      </c>
      <c r="J258" s="40">
        <f t="shared" si="40"/>
        <v>-41.3897128045191</v>
      </c>
      <c r="K258" s="37">
        <f t="shared" si="35"/>
        <v>-815.32439651221455</v>
      </c>
      <c r="L258" s="37">
        <f t="shared" si="36"/>
        <v>-3010605.9196229349</v>
      </c>
      <c r="M258" s="37">
        <f t="shared" si="37"/>
        <v>-3171611.9024325148</v>
      </c>
      <c r="N258" s="41">
        <f>jan!M258</f>
        <v>506774.24650156382</v>
      </c>
      <c r="O258" s="41">
        <f t="shared" si="39"/>
        <v>-3678386.1489340784</v>
      </c>
      <c r="P258" s="4"/>
      <c r="Q258" s="65"/>
      <c r="R258" s="4"/>
    </row>
    <row r="259" spans="1:18" s="34" customFormat="1" x14ac:dyDescent="0.3">
      <c r="A259" s="33">
        <v>1439</v>
      </c>
      <c r="B259" s="34" t="s">
        <v>312</v>
      </c>
      <c r="C259" s="36">
        <v>20113</v>
      </c>
      <c r="D259" s="36">
        <v>6082</v>
      </c>
      <c r="E259" s="37">
        <f t="shared" si="31"/>
        <v>3306.971390989806</v>
      </c>
      <c r="F259" s="38">
        <f t="shared" si="38"/>
        <v>0.99403424568284138</v>
      </c>
      <c r="G259" s="39">
        <f t="shared" si="32"/>
        <v>11.908188639294893</v>
      </c>
      <c r="H259" s="39">
        <f t="shared" si="33"/>
        <v>0</v>
      </c>
      <c r="I259" s="37">
        <f t="shared" si="34"/>
        <v>11.908188639294893</v>
      </c>
      <c r="J259" s="40">
        <f t="shared" si="40"/>
        <v>-41.3897128045191</v>
      </c>
      <c r="K259" s="37">
        <f t="shared" si="35"/>
        <v>-29.481524165224208</v>
      </c>
      <c r="L259" s="37">
        <f t="shared" si="36"/>
        <v>72425.603304191536</v>
      </c>
      <c r="M259" s="37">
        <f t="shared" si="37"/>
        <v>-179306.62997289363</v>
      </c>
      <c r="N259" s="41">
        <f>jan!M259</f>
        <v>-322809.31433868594</v>
      </c>
      <c r="O259" s="41">
        <f t="shared" si="39"/>
        <v>143502.68436579232</v>
      </c>
      <c r="P259" s="4"/>
      <c r="Q259" s="65"/>
      <c r="R259" s="4"/>
    </row>
    <row r="260" spans="1:18" s="34" customFormat="1" x14ac:dyDescent="0.3">
      <c r="A260" s="33">
        <v>1441</v>
      </c>
      <c r="B260" s="34" t="s">
        <v>313</v>
      </c>
      <c r="C260" s="36">
        <v>8821</v>
      </c>
      <c r="D260" s="36">
        <v>2752</v>
      </c>
      <c r="E260" s="37">
        <f t="shared" si="31"/>
        <v>3205.3052325581393</v>
      </c>
      <c r="F260" s="38">
        <f t="shared" si="38"/>
        <v>0.96347466981731023</v>
      </c>
      <c r="G260" s="39">
        <f t="shared" si="32"/>
        <v>72.907883698294881</v>
      </c>
      <c r="H260" s="39">
        <f t="shared" si="33"/>
        <v>0</v>
      </c>
      <c r="I260" s="37">
        <f t="shared" si="34"/>
        <v>72.907883698294881</v>
      </c>
      <c r="J260" s="40">
        <f t="shared" si="40"/>
        <v>-41.3897128045191</v>
      </c>
      <c r="K260" s="37">
        <f t="shared" si="35"/>
        <v>31.518170893775782</v>
      </c>
      <c r="L260" s="37">
        <f t="shared" si="36"/>
        <v>200642.49593770751</v>
      </c>
      <c r="M260" s="37">
        <f t="shared" si="37"/>
        <v>86738.006299670946</v>
      </c>
      <c r="N260" s="41">
        <f>jan!M260</f>
        <v>-13230.455945423335</v>
      </c>
      <c r="O260" s="41">
        <f t="shared" si="39"/>
        <v>99968.462245094284</v>
      </c>
      <c r="P260" s="4"/>
      <c r="Q260" s="65"/>
      <c r="R260" s="4"/>
    </row>
    <row r="261" spans="1:18" s="34" customFormat="1" x14ac:dyDescent="0.3">
      <c r="A261" s="33">
        <v>1443</v>
      </c>
      <c r="B261" s="34" t="s">
        <v>314</v>
      </c>
      <c r="C261" s="36">
        <v>15985</v>
      </c>
      <c r="D261" s="36">
        <v>5987</v>
      </c>
      <c r="E261" s="37">
        <f t="shared" si="31"/>
        <v>2669.9515617170537</v>
      </c>
      <c r="F261" s="38">
        <f t="shared" si="38"/>
        <v>0.80255405108502098</v>
      </c>
      <c r="G261" s="39">
        <f t="shared" si="32"/>
        <v>394.12008620294625</v>
      </c>
      <c r="H261" s="39">
        <f t="shared" si="33"/>
        <v>113.46474059644999</v>
      </c>
      <c r="I261" s="37">
        <f t="shared" si="34"/>
        <v>507.58482679939624</v>
      </c>
      <c r="J261" s="40">
        <f t="shared" si="40"/>
        <v>-41.3897128045191</v>
      </c>
      <c r="K261" s="37">
        <f t="shared" si="35"/>
        <v>466.19511399487715</v>
      </c>
      <c r="L261" s="37">
        <f t="shared" si="36"/>
        <v>3038910.3580479855</v>
      </c>
      <c r="M261" s="37">
        <f t="shared" si="37"/>
        <v>2791110.1474873293</v>
      </c>
      <c r="N261" s="41">
        <f>jan!M261</f>
        <v>2294501.0192208705</v>
      </c>
      <c r="O261" s="41">
        <f t="shared" si="39"/>
        <v>496609.12826645887</v>
      </c>
      <c r="P261" s="4"/>
      <c r="Q261" s="65"/>
      <c r="R261" s="4"/>
    </row>
    <row r="262" spans="1:18" s="34" customFormat="1" x14ac:dyDescent="0.3">
      <c r="A262" s="33">
        <v>1444</v>
      </c>
      <c r="B262" s="34" t="s">
        <v>315</v>
      </c>
      <c r="C262" s="36">
        <v>3104</v>
      </c>
      <c r="D262" s="36">
        <v>1221</v>
      </c>
      <c r="E262" s="37">
        <f t="shared" si="31"/>
        <v>2542.1785421785421</v>
      </c>
      <c r="F262" s="38">
        <f t="shared" si="38"/>
        <v>0.76414707924316061</v>
      </c>
      <c r="G262" s="39">
        <f t="shared" si="32"/>
        <v>470.78389792605321</v>
      </c>
      <c r="H262" s="39">
        <f t="shared" si="33"/>
        <v>158.18529743492903</v>
      </c>
      <c r="I262" s="37">
        <f t="shared" si="34"/>
        <v>628.96919536098221</v>
      </c>
      <c r="J262" s="40">
        <f t="shared" si="40"/>
        <v>-41.3897128045191</v>
      </c>
      <c r="K262" s="37">
        <f t="shared" si="35"/>
        <v>587.57948255646306</v>
      </c>
      <c r="L262" s="37">
        <f t="shared" si="36"/>
        <v>767971.38753575925</v>
      </c>
      <c r="M262" s="37">
        <f t="shared" si="37"/>
        <v>717434.54820144142</v>
      </c>
      <c r="N262" s="41">
        <f>jan!M262</f>
        <v>919426.50650888332</v>
      </c>
      <c r="O262" s="41">
        <f t="shared" si="39"/>
        <v>-201991.95830744191</v>
      </c>
      <c r="P262" s="4"/>
      <c r="Q262" s="65"/>
      <c r="R262" s="4"/>
    </row>
    <row r="263" spans="1:18" s="34" customFormat="1" x14ac:dyDescent="0.3">
      <c r="A263" s="33">
        <v>1445</v>
      </c>
      <c r="B263" s="34" t="s">
        <v>316</v>
      </c>
      <c r="C263" s="36">
        <v>16413</v>
      </c>
      <c r="D263" s="36">
        <v>5751</v>
      </c>
      <c r="E263" s="37">
        <f t="shared" si="31"/>
        <v>2853.9384454877413</v>
      </c>
      <c r="F263" s="38">
        <f t="shared" si="38"/>
        <v>0.85785820754758768</v>
      </c>
      <c r="G263" s="39">
        <f t="shared" si="32"/>
        <v>283.72795594053366</v>
      </c>
      <c r="H263" s="39">
        <f t="shared" si="33"/>
        <v>49.069331276709313</v>
      </c>
      <c r="I263" s="37">
        <f t="shared" si="34"/>
        <v>332.79728721724297</v>
      </c>
      <c r="J263" s="40">
        <f t="shared" si="40"/>
        <v>-41.3897128045191</v>
      </c>
      <c r="K263" s="37">
        <f t="shared" si="35"/>
        <v>291.40757441272387</v>
      </c>
      <c r="L263" s="37">
        <f t="shared" si="36"/>
        <v>1913917.1987863644</v>
      </c>
      <c r="M263" s="37">
        <f t="shared" si="37"/>
        <v>1675884.960447575</v>
      </c>
      <c r="N263" s="41">
        <f>jan!M263</f>
        <v>1610837.9925737802</v>
      </c>
      <c r="O263" s="41">
        <f t="shared" si="39"/>
        <v>65046.967873794725</v>
      </c>
      <c r="P263" s="4"/>
      <c r="Q263" s="65"/>
      <c r="R263" s="4"/>
    </row>
    <row r="264" spans="1:18" s="34" customFormat="1" x14ac:dyDescent="0.3">
      <c r="A264" s="33">
        <v>1449</v>
      </c>
      <c r="B264" s="34" t="s">
        <v>317</v>
      </c>
      <c r="C264" s="36">
        <v>17111</v>
      </c>
      <c r="D264" s="36">
        <v>7155</v>
      </c>
      <c r="E264" s="37">
        <f t="shared" ref="E264:E327" si="41">(C264*1000)/D264</f>
        <v>2391.474493361286</v>
      </c>
      <c r="F264" s="38">
        <f t="shared" si="38"/>
        <v>0.71884732675798013</v>
      </c>
      <c r="G264" s="39">
        <f t="shared" ref="G264:G327" si="42">(E$437-E264)*0.6</f>
        <v>561.20632721640686</v>
      </c>
      <c r="H264" s="39">
        <f t="shared" ref="H264:H327" si="43">IF(E264&gt;=E$437*0.9,0,IF(E264&lt;0.9*E$437,(E$437*0.9-E264)*0.35))</f>
        <v>210.93171452096865</v>
      </c>
      <c r="I264" s="37">
        <f t="shared" ref="I264:I327" si="44">G264+H264</f>
        <v>772.13804173737549</v>
      </c>
      <c r="J264" s="40">
        <f t="shared" si="40"/>
        <v>-41.3897128045191</v>
      </c>
      <c r="K264" s="37">
        <f t="shared" ref="K264:K327" si="45">I264+J264</f>
        <v>730.74832893285634</v>
      </c>
      <c r="L264" s="37">
        <f t="shared" ref="L264:L327" si="46">(I264*D264)</f>
        <v>5524647.6886309218</v>
      </c>
      <c r="M264" s="37">
        <f t="shared" ref="M264:M327" si="47">(K264*D264)</f>
        <v>5228504.293514587</v>
      </c>
      <c r="N264" s="41">
        <f>jan!M264</f>
        <v>4704979.8968640929</v>
      </c>
      <c r="O264" s="41">
        <f t="shared" si="39"/>
        <v>523524.39665049408</v>
      </c>
      <c r="P264" s="4"/>
      <c r="Q264" s="65"/>
      <c r="R264" s="4"/>
    </row>
    <row r="265" spans="1:18" s="34" customFormat="1" x14ac:dyDescent="0.3">
      <c r="A265" s="33">
        <v>1502</v>
      </c>
      <c r="B265" s="34" t="s">
        <v>318</v>
      </c>
      <c r="C265" s="36">
        <v>87926</v>
      </c>
      <c r="D265" s="36">
        <v>26392</v>
      </c>
      <c r="E265" s="37">
        <f t="shared" si="41"/>
        <v>3331.539860563807</v>
      </c>
      <c r="F265" s="38">
        <f t="shared" ref="F265:F328" si="48">IF(ISNUMBER(C265),E265/E$437,"")</f>
        <v>1.0014192204023427</v>
      </c>
      <c r="G265" s="39">
        <f t="shared" si="42"/>
        <v>-2.8328931051057222</v>
      </c>
      <c r="H265" s="39">
        <f t="shared" si="43"/>
        <v>0</v>
      </c>
      <c r="I265" s="37">
        <f t="shared" si="44"/>
        <v>-2.8328931051057222</v>
      </c>
      <c r="J265" s="40">
        <f t="shared" si="40"/>
        <v>-41.3897128045191</v>
      </c>
      <c r="K265" s="37">
        <f t="shared" si="45"/>
        <v>-44.222605909624825</v>
      </c>
      <c r="L265" s="37">
        <f t="shared" si="46"/>
        <v>-74765.714829950215</v>
      </c>
      <c r="M265" s="37">
        <f t="shared" si="47"/>
        <v>-1167123.0151668184</v>
      </c>
      <c r="N265" s="41">
        <f>jan!M265</f>
        <v>-3263010.0993138119</v>
      </c>
      <c r="O265" s="41">
        <f t="shared" ref="O265:O328" si="49">M265-N265</f>
        <v>2095887.0841469935</v>
      </c>
      <c r="P265" s="4"/>
      <c r="Q265" s="65"/>
      <c r="R265" s="4"/>
    </row>
    <row r="266" spans="1:18" s="34" customFormat="1" x14ac:dyDescent="0.3">
      <c r="A266" s="33">
        <v>1504</v>
      </c>
      <c r="B266" s="34" t="s">
        <v>319</v>
      </c>
      <c r="C266" s="36">
        <v>168089</v>
      </c>
      <c r="D266" s="36">
        <v>46316</v>
      </c>
      <c r="E266" s="37">
        <f t="shared" si="41"/>
        <v>3629.1778219189914</v>
      </c>
      <c r="F266" s="38">
        <f t="shared" si="48"/>
        <v>1.0908854695535715</v>
      </c>
      <c r="G266" s="39">
        <f t="shared" si="42"/>
        <v>-181.41566991821637</v>
      </c>
      <c r="H266" s="39">
        <f t="shared" si="43"/>
        <v>0</v>
      </c>
      <c r="I266" s="37">
        <f t="shared" si="44"/>
        <v>-181.41566991821637</v>
      </c>
      <c r="J266" s="40">
        <f t="shared" ref="J266:J329" si="50">I$439</f>
        <v>-41.3897128045191</v>
      </c>
      <c r="K266" s="37">
        <f t="shared" si="45"/>
        <v>-222.80538272273546</v>
      </c>
      <c r="L266" s="37">
        <f t="shared" si="46"/>
        <v>-8402448.1679321099</v>
      </c>
      <c r="M266" s="37">
        <f t="shared" si="47"/>
        <v>-10319454.106186215</v>
      </c>
      <c r="N266" s="41">
        <f>jan!M266</f>
        <v>-10645678.56016287</v>
      </c>
      <c r="O266" s="41">
        <f t="shared" si="49"/>
        <v>326224.45397665538</v>
      </c>
      <c r="P266" s="4"/>
      <c r="Q266" s="65"/>
      <c r="R266" s="4"/>
    </row>
    <row r="267" spans="1:18" s="34" customFormat="1" x14ac:dyDescent="0.3">
      <c r="A267" s="33">
        <v>1505</v>
      </c>
      <c r="B267" s="34" t="s">
        <v>320</v>
      </c>
      <c r="C267" s="36">
        <v>74102</v>
      </c>
      <c r="D267" s="36">
        <v>24507</v>
      </c>
      <c r="E267" s="37">
        <f t="shared" si="41"/>
        <v>3023.7075121393887</v>
      </c>
      <c r="F267" s="38">
        <f t="shared" si="48"/>
        <v>0.9088886659812907</v>
      </c>
      <c r="G267" s="39">
        <f t="shared" si="42"/>
        <v>181.86651594954529</v>
      </c>
      <c r="H267" s="39">
        <f t="shared" si="43"/>
        <v>0</v>
      </c>
      <c r="I267" s="37">
        <f t="shared" si="44"/>
        <v>181.86651594954529</v>
      </c>
      <c r="J267" s="40">
        <f t="shared" si="50"/>
        <v>-41.3897128045191</v>
      </c>
      <c r="K267" s="37">
        <f t="shared" si="45"/>
        <v>140.4768031450262</v>
      </c>
      <c r="L267" s="37">
        <f t="shared" si="46"/>
        <v>4457002.7063755067</v>
      </c>
      <c r="M267" s="37">
        <f t="shared" si="47"/>
        <v>3442665.0146751571</v>
      </c>
      <c r="N267" s="41">
        <f>jan!M267</f>
        <v>1795097.7529598514</v>
      </c>
      <c r="O267" s="41">
        <f t="shared" si="49"/>
        <v>1647567.2617153057</v>
      </c>
      <c r="P267" s="4"/>
      <c r="Q267" s="65"/>
      <c r="R267" s="4"/>
    </row>
    <row r="268" spans="1:18" s="34" customFormat="1" x14ac:dyDescent="0.3">
      <c r="A268" s="33">
        <v>1511</v>
      </c>
      <c r="B268" s="34" t="s">
        <v>321</v>
      </c>
      <c r="C268" s="36">
        <v>10735</v>
      </c>
      <c r="D268" s="36">
        <v>3258</v>
      </c>
      <c r="E268" s="37">
        <f t="shared" si="41"/>
        <v>3294.966236955187</v>
      </c>
      <c r="F268" s="38">
        <f t="shared" si="48"/>
        <v>0.99042564650728671</v>
      </c>
      <c r="G268" s="39">
        <f t="shared" si="42"/>
        <v>19.111281060066265</v>
      </c>
      <c r="H268" s="39">
        <f t="shared" si="43"/>
        <v>0</v>
      </c>
      <c r="I268" s="37">
        <f t="shared" si="44"/>
        <v>19.111281060066265</v>
      </c>
      <c r="J268" s="40">
        <f t="shared" si="50"/>
        <v>-41.3897128045191</v>
      </c>
      <c r="K268" s="37">
        <f t="shared" si="45"/>
        <v>-22.278431744452835</v>
      </c>
      <c r="L268" s="37">
        <f t="shared" si="46"/>
        <v>62264.553693695889</v>
      </c>
      <c r="M268" s="37">
        <f t="shared" si="47"/>
        <v>-72583.130623427336</v>
      </c>
      <c r="N268" s="41">
        <f>jan!M268</f>
        <v>102627.17097740194</v>
      </c>
      <c r="O268" s="41">
        <f t="shared" si="49"/>
        <v>-175210.30160082929</v>
      </c>
      <c r="P268" s="4"/>
      <c r="Q268" s="65"/>
      <c r="R268" s="4"/>
    </row>
    <row r="269" spans="1:18" s="34" customFormat="1" x14ac:dyDescent="0.3">
      <c r="A269" s="33">
        <v>1514</v>
      </c>
      <c r="B269" s="34" t="s">
        <v>178</v>
      </c>
      <c r="C269" s="36">
        <v>8997</v>
      </c>
      <c r="D269" s="36">
        <v>2635</v>
      </c>
      <c r="E269" s="37">
        <f t="shared" si="41"/>
        <v>3414.4212523719166</v>
      </c>
      <c r="F269" s="38">
        <f t="shared" si="48"/>
        <v>1.0263323303287213</v>
      </c>
      <c r="G269" s="39">
        <f t="shared" si="42"/>
        <v>-52.561728189971468</v>
      </c>
      <c r="H269" s="39">
        <f t="shared" si="43"/>
        <v>0</v>
      </c>
      <c r="I269" s="37">
        <f t="shared" si="44"/>
        <v>-52.561728189971468</v>
      </c>
      <c r="J269" s="40">
        <f t="shared" si="50"/>
        <v>-41.3897128045191</v>
      </c>
      <c r="K269" s="37">
        <f t="shared" si="45"/>
        <v>-93.951440994490568</v>
      </c>
      <c r="L269" s="37">
        <f t="shared" si="46"/>
        <v>-138500.15378057482</v>
      </c>
      <c r="M269" s="37">
        <f t="shared" si="47"/>
        <v>-247562.04702048266</v>
      </c>
      <c r="N269" s="41">
        <f>jan!M269</f>
        <v>-279470.6582180924</v>
      </c>
      <c r="O269" s="41">
        <f t="shared" si="49"/>
        <v>31908.611197609745</v>
      </c>
      <c r="P269" s="4"/>
      <c r="Q269" s="65"/>
      <c r="R269" s="4"/>
    </row>
    <row r="270" spans="1:18" s="34" customFormat="1" x14ac:dyDescent="0.3">
      <c r="A270" s="33">
        <v>1515</v>
      </c>
      <c r="B270" s="34" t="s">
        <v>322</v>
      </c>
      <c r="C270" s="36">
        <v>36899</v>
      </c>
      <c r="D270" s="36">
        <v>8934</v>
      </c>
      <c r="E270" s="37">
        <f t="shared" si="41"/>
        <v>4130.1768524736963</v>
      </c>
      <c r="F270" s="38">
        <f t="shared" si="48"/>
        <v>1.2414795130285656</v>
      </c>
      <c r="G270" s="39">
        <f t="shared" si="42"/>
        <v>-482.01508825103929</v>
      </c>
      <c r="H270" s="39">
        <f t="shared" si="43"/>
        <v>0</v>
      </c>
      <c r="I270" s="37">
        <f t="shared" si="44"/>
        <v>-482.01508825103929</v>
      </c>
      <c r="J270" s="40">
        <f t="shared" si="50"/>
        <v>-41.3897128045191</v>
      </c>
      <c r="K270" s="37">
        <f t="shared" si="45"/>
        <v>-523.40480105555844</v>
      </c>
      <c r="L270" s="37">
        <f t="shared" si="46"/>
        <v>-4306322.7984347846</v>
      </c>
      <c r="M270" s="37">
        <f t="shared" si="47"/>
        <v>-4676098.4926303588</v>
      </c>
      <c r="N270" s="41">
        <f>jan!M270</f>
        <v>-4958248.1444100309</v>
      </c>
      <c r="O270" s="41">
        <f t="shared" si="49"/>
        <v>282149.65177967213</v>
      </c>
      <c r="P270" s="4"/>
      <c r="Q270" s="65"/>
      <c r="R270" s="4"/>
    </row>
    <row r="271" spans="1:18" s="34" customFormat="1" x14ac:dyDescent="0.3">
      <c r="A271" s="33">
        <v>1516</v>
      </c>
      <c r="B271" s="34" t="s">
        <v>323</v>
      </c>
      <c r="C271" s="36">
        <v>30756</v>
      </c>
      <c r="D271" s="36">
        <v>8292</v>
      </c>
      <c r="E271" s="37">
        <f t="shared" si="41"/>
        <v>3709.1172214182343</v>
      </c>
      <c r="F271" s="38">
        <f t="shared" si="48"/>
        <v>1.114914253382205</v>
      </c>
      <c r="G271" s="39">
        <f t="shared" si="42"/>
        <v>-229.37930961776209</v>
      </c>
      <c r="H271" s="39">
        <f t="shared" si="43"/>
        <v>0</v>
      </c>
      <c r="I271" s="37">
        <f t="shared" si="44"/>
        <v>-229.37930961776209</v>
      </c>
      <c r="J271" s="40">
        <f t="shared" si="50"/>
        <v>-41.3897128045191</v>
      </c>
      <c r="K271" s="37">
        <f t="shared" si="45"/>
        <v>-270.76902242228118</v>
      </c>
      <c r="L271" s="37">
        <f t="shared" si="46"/>
        <v>-1902013.2353504833</v>
      </c>
      <c r="M271" s="37">
        <f t="shared" si="47"/>
        <v>-2245216.7339255554</v>
      </c>
      <c r="N271" s="41">
        <f>jan!M271</f>
        <v>-2646694.3825216014</v>
      </c>
      <c r="O271" s="41">
        <f t="shared" si="49"/>
        <v>401477.64859604603</v>
      </c>
      <c r="P271" s="4"/>
      <c r="Q271" s="65"/>
      <c r="R271" s="4"/>
    </row>
    <row r="272" spans="1:18" s="34" customFormat="1" x14ac:dyDescent="0.3">
      <c r="A272" s="33">
        <v>1517</v>
      </c>
      <c r="B272" s="34" t="s">
        <v>324</v>
      </c>
      <c r="C272" s="36">
        <v>15632</v>
      </c>
      <c r="D272" s="36">
        <v>5065</v>
      </c>
      <c r="E272" s="37">
        <f t="shared" si="41"/>
        <v>3086.278381046397</v>
      </c>
      <c r="F272" s="38">
        <f t="shared" si="48"/>
        <v>0.92769668671142524</v>
      </c>
      <c r="G272" s="39">
        <f t="shared" si="42"/>
        <v>144.32399460534023</v>
      </c>
      <c r="H272" s="39">
        <f t="shared" si="43"/>
        <v>0</v>
      </c>
      <c r="I272" s="37">
        <f t="shared" si="44"/>
        <v>144.32399460534023</v>
      </c>
      <c r="J272" s="40">
        <f t="shared" si="50"/>
        <v>-41.3897128045191</v>
      </c>
      <c r="K272" s="37">
        <f t="shared" si="45"/>
        <v>102.93428180082114</v>
      </c>
      <c r="L272" s="37">
        <f t="shared" si="46"/>
        <v>731001.03267604823</v>
      </c>
      <c r="M272" s="37">
        <f t="shared" si="47"/>
        <v>521362.13732115907</v>
      </c>
      <c r="N272" s="41">
        <f>jan!M272</f>
        <v>198225.85052195939</v>
      </c>
      <c r="O272" s="41">
        <f t="shared" si="49"/>
        <v>323136.28679919965</v>
      </c>
      <c r="P272" s="4"/>
      <c r="Q272" s="65"/>
      <c r="R272" s="4"/>
    </row>
    <row r="273" spans="1:18" s="34" customFormat="1" x14ac:dyDescent="0.3">
      <c r="A273" s="33">
        <v>1519</v>
      </c>
      <c r="B273" s="34" t="s">
        <v>325</v>
      </c>
      <c r="C273" s="36">
        <v>26102</v>
      </c>
      <c r="D273" s="36">
        <v>8977</v>
      </c>
      <c r="E273" s="37">
        <f t="shared" si="41"/>
        <v>2907.6528907207307</v>
      </c>
      <c r="F273" s="38">
        <f t="shared" si="48"/>
        <v>0.8740040980729562</v>
      </c>
      <c r="G273" s="39">
        <f t="shared" si="42"/>
        <v>251.49928880074003</v>
      </c>
      <c r="H273" s="39">
        <f t="shared" si="43"/>
        <v>30.269275445163018</v>
      </c>
      <c r="I273" s="37">
        <f t="shared" si="44"/>
        <v>281.76856424590306</v>
      </c>
      <c r="J273" s="40">
        <f t="shared" si="50"/>
        <v>-41.3897128045191</v>
      </c>
      <c r="K273" s="37">
        <f t="shared" si="45"/>
        <v>240.37885144138397</v>
      </c>
      <c r="L273" s="37">
        <f t="shared" si="46"/>
        <v>2529436.4012354719</v>
      </c>
      <c r="M273" s="37">
        <f t="shared" si="47"/>
        <v>2157880.949389304</v>
      </c>
      <c r="N273" s="41">
        <f>jan!M273</f>
        <v>2165459.7042835727</v>
      </c>
      <c r="O273" s="41">
        <f t="shared" si="49"/>
        <v>-7578.754894268699</v>
      </c>
      <c r="P273" s="4"/>
      <c r="Q273" s="65"/>
      <c r="R273" s="4"/>
    </row>
    <row r="274" spans="1:18" s="34" customFormat="1" x14ac:dyDescent="0.3">
      <c r="A274" s="33">
        <v>1520</v>
      </c>
      <c r="B274" s="34" t="s">
        <v>326</v>
      </c>
      <c r="C274" s="36">
        <v>31802</v>
      </c>
      <c r="D274" s="36">
        <v>10589</v>
      </c>
      <c r="E274" s="37">
        <f t="shared" si="41"/>
        <v>3003.3053168382285</v>
      </c>
      <c r="F274" s="38">
        <f t="shared" si="48"/>
        <v>0.9027560212079736</v>
      </c>
      <c r="G274" s="39">
        <f t="shared" si="42"/>
        <v>194.1078331302414</v>
      </c>
      <c r="H274" s="39">
        <f t="shared" si="43"/>
        <v>0</v>
      </c>
      <c r="I274" s="37">
        <f t="shared" si="44"/>
        <v>194.1078331302414</v>
      </c>
      <c r="J274" s="40">
        <f t="shared" si="50"/>
        <v>-41.3897128045191</v>
      </c>
      <c r="K274" s="37">
        <f t="shared" si="45"/>
        <v>152.71812032572231</v>
      </c>
      <c r="L274" s="37">
        <f t="shared" si="46"/>
        <v>2055407.8450161263</v>
      </c>
      <c r="M274" s="37">
        <f t="shared" si="47"/>
        <v>1617132.1761290736</v>
      </c>
      <c r="N274" s="41">
        <f>jan!M274</f>
        <v>1917430.0388391165</v>
      </c>
      <c r="O274" s="41">
        <f t="shared" si="49"/>
        <v>-300297.86271004286</v>
      </c>
      <c r="P274" s="4"/>
      <c r="Q274" s="65"/>
      <c r="R274" s="4"/>
    </row>
    <row r="275" spans="1:18" s="34" customFormat="1" x14ac:dyDescent="0.3">
      <c r="A275" s="33">
        <v>1523</v>
      </c>
      <c r="B275" s="34" t="s">
        <v>327</v>
      </c>
      <c r="C275" s="36">
        <v>6353</v>
      </c>
      <c r="D275" s="36">
        <v>2294</v>
      </c>
      <c r="E275" s="37">
        <f t="shared" si="41"/>
        <v>2769.3984306887533</v>
      </c>
      <c r="F275" s="38">
        <f t="shared" si="48"/>
        <v>0.83244653629161847</v>
      </c>
      <c r="G275" s="39">
        <f t="shared" si="42"/>
        <v>334.4519648199265</v>
      </c>
      <c r="H275" s="39">
        <f t="shared" si="43"/>
        <v>78.65833645635513</v>
      </c>
      <c r="I275" s="37">
        <f t="shared" si="44"/>
        <v>413.11030127628163</v>
      </c>
      <c r="J275" s="40">
        <f t="shared" si="50"/>
        <v>-41.3897128045191</v>
      </c>
      <c r="K275" s="37">
        <f t="shared" si="45"/>
        <v>371.72058847176254</v>
      </c>
      <c r="L275" s="37">
        <f t="shared" si="46"/>
        <v>947675.03112779011</v>
      </c>
      <c r="M275" s="37">
        <f t="shared" si="47"/>
        <v>852727.02995422331</v>
      </c>
      <c r="N275" s="41">
        <f>jan!M275</f>
        <v>592905.8607136592</v>
      </c>
      <c r="O275" s="41">
        <f t="shared" si="49"/>
        <v>259821.16924056411</v>
      </c>
      <c r="P275" s="4"/>
      <c r="Q275" s="65"/>
      <c r="R275" s="4"/>
    </row>
    <row r="276" spans="1:18" s="34" customFormat="1" x14ac:dyDescent="0.3">
      <c r="A276" s="33">
        <v>1524</v>
      </c>
      <c r="B276" s="34" t="s">
        <v>328</v>
      </c>
      <c r="C276" s="36">
        <v>9207</v>
      </c>
      <c r="D276" s="36">
        <v>1676</v>
      </c>
      <c r="E276" s="37">
        <f t="shared" si="41"/>
        <v>5493.4367541766114</v>
      </c>
      <c r="F276" s="38">
        <f t="shared" si="48"/>
        <v>1.65125839159737</v>
      </c>
      <c r="G276" s="39">
        <f t="shared" si="42"/>
        <v>-1299.9710292727884</v>
      </c>
      <c r="H276" s="39">
        <f t="shared" si="43"/>
        <v>0</v>
      </c>
      <c r="I276" s="37">
        <f t="shared" si="44"/>
        <v>-1299.9710292727884</v>
      </c>
      <c r="J276" s="40">
        <f t="shared" si="50"/>
        <v>-41.3897128045191</v>
      </c>
      <c r="K276" s="37">
        <f t="shared" si="45"/>
        <v>-1341.3607420773076</v>
      </c>
      <c r="L276" s="37">
        <f t="shared" si="46"/>
        <v>-2178751.4450611933</v>
      </c>
      <c r="M276" s="37">
        <f t="shared" si="47"/>
        <v>-2248120.6037215674</v>
      </c>
      <c r="N276" s="41">
        <f>jan!M276</f>
        <v>743163.69771407673</v>
      </c>
      <c r="O276" s="41">
        <f t="shared" si="49"/>
        <v>-2991284.3014356443</v>
      </c>
      <c r="P276" s="4"/>
      <c r="Q276" s="65"/>
      <c r="R276" s="4"/>
    </row>
    <row r="277" spans="1:18" s="34" customFormat="1" x14ac:dyDescent="0.3">
      <c r="A277" s="33">
        <v>1525</v>
      </c>
      <c r="B277" s="34" t="s">
        <v>329</v>
      </c>
      <c r="C277" s="36">
        <v>13987</v>
      </c>
      <c r="D277" s="36">
        <v>4605</v>
      </c>
      <c r="E277" s="37">
        <f t="shared" si="41"/>
        <v>3037.3507057546144</v>
      </c>
      <c r="F277" s="38">
        <f t="shared" si="48"/>
        <v>0.91298963937070876</v>
      </c>
      <c r="G277" s="39">
        <f t="shared" si="42"/>
        <v>173.68059978040984</v>
      </c>
      <c r="H277" s="39">
        <f t="shared" si="43"/>
        <v>0</v>
      </c>
      <c r="I277" s="37">
        <f t="shared" si="44"/>
        <v>173.68059978040984</v>
      </c>
      <c r="J277" s="40">
        <f t="shared" si="50"/>
        <v>-41.3897128045191</v>
      </c>
      <c r="K277" s="37">
        <f t="shared" si="45"/>
        <v>132.29088697589074</v>
      </c>
      <c r="L277" s="37">
        <f t="shared" si="46"/>
        <v>799799.16198878724</v>
      </c>
      <c r="M277" s="37">
        <f t="shared" si="47"/>
        <v>609199.53452397685</v>
      </c>
      <c r="N277" s="41">
        <f>jan!M277</f>
        <v>409864.37150120828</v>
      </c>
      <c r="O277" s="41">
        <f t="shared" si="49"/>
        <v>199335.16302276857</v>
      </c>
      <c r="P277" s="4"/>
      <c r="Q277" s="65"/>
      <c r="R277" s="4"/>
    </row>
    <row r="278" spans="1:18" s="34" customFormat="1" x14ac:dyDescent="0.3">
      <c r="A278" s="33">
        <v>1526</v>
      </c>
      <c r="B278" s="34" t="s">
        <v>330</v>
      </c>
      <c r="C278" s="36">
        <v>2432</v>
      </c>
      <c r="D278" s="36">
        <v>1043</v>
      </c>
      <c r="E278" s="37">
        <f t="shared" si="41"/>
        <v>2331.7353787152447</v>
      </c>
      <c r="F278" s="38">
        <f t="shared" si="48"/>
        <v>0.70089049594694475</v>
      </c>
      <c r="G278" s="39">
        <f t="shared" si="42"/>
        <v>597.04979600403169</v>
      </c>
      <c r="H278" s="39">
        <f t="shared" si="43"/>
        <v>231.84040464708312</v>
      </c>
      <c r="I278" s="37">
        <f t="shared" si="44"/>
        <v>828.89020065111481</v>
      </c>
      <c r="J278" s="40">
        <f t="shared" si="50"/>
        <v>-41.3897128045191</v>
      </c>
      <c r="K278" s="37">
        <f t="shared" si="45"/>
        <v>787.50048784659566</v>
      </c>
      <c r="L278" s="37">
        <f t="shared" si="46"/>
        <v>864532.47927911277</v>
      </c>
      <c r="M278" s="37">
        <f t="shared" si="47"/>
        <v>821363.00882399932</v>
      </c>
      <c r="N278" s="41">
        <f>jan!M278</f>
        <v>685513.71522421378</v>
      </c>
      <c r="O278" s="41">
        <f t="shared" si="49"/>
        <v>135849.29359978554</v>
      </c>
      <c r="P278" s="4"/>
      <c r="Q278" s="65"/>
      <c r="R278" s="4"/>
    </row>
    <row r="279" spans="1:18" s="34" customFormat="1" x14ac:dyDescent="0.3">
      <c r="A279" s="33">
        <v>1528</v>
      </c>
      <c r="B279" s="34" t="s">
        <v>331</v>
      </c>
      <c r="C279" s="36">
        <v>21606</v>
      </c>
      <c r="D279" s="36">
        <v>7707</v>
      </c>
      <c r="E279" s="37">
        <f t="shared" si="41"/>
        <v>2803.425457376411</v>
      </c>
      <c r="F279" s="38">
        <f t="shared" si="48"/>
        <v>0.84267463499802187</v>
      </c>
      <c r="G279" s="39">
        <f t="shared" si="42"/>
        <v>314.03574880733186</v>
      </c>
      <c r="H279" s="39">
        <f t="shared" si="43"/>
        <v>66.748877115674915</v>
      </c>
      <c r="I279" s="37">
        <f t="shared" si="44"/>
        <v>380.78462592300679</v>
      </c>
      <c r="J279" s="40">
        <f t="shared" si="50"/>
        <v>-41.3897128045191</v>
      </c>
      <c r="K279" s="37">
        <f t="shared" si="45"/>
        <v>339.39491311848769</v>
      </c>
      <c r="L279" s="37">
        <f t="shared" si="46"/>
        <v>2934707.1119886134</v>
      </c>
      <c r="M279" s="37">
        <f t="shared" si="47"/>
        <v>2615716.5954041844</v>
      </c>
      <c r="N279" s="41">
        <f>jan!M279</f>
        <v>1839297.6541064377</v>
      </c>
      <c r="O279" s="41">
        <f t="shared" si="49"/>
        <v>776418.94129774673</v>
      </c>
      <c r="P279" s="4"/>
      <c r="Q279" s="65"/>
      <c r="R279" s="4"/>
    </row>
    <row r="280" spans="1:18" s="34" customFormat="1" x14ac:dyDescent="0.3">
      <c r="A280" s="33">
        <v>1529</v>
      </c>
      <c r="B280" s="34" t="s">
        <v>332</v>
      </c>
      <c r="C280" s="36">
        <v>12820</v>
      </c>
      <c r="D280" s="36">
        <v>4465</v>
      </c>
      <c r="E280" s="37">
        <f t="shared" si="41"/>
        <v>2871.2206047032473</v>
      </c>
      <c r="F280" s="38">
        <f t="shared" si="48"/>
        <v>0.86305300849033628</v>
      </c>
      <c r="G280" s="39">
        <f t="shared" si="42"/>
        <v>273.35866041123006</v>
      </c>
      <c r="H280" s="39">
        <f t="shared" si="43"/>
        <v>43.020575551282214</v>
      </c>
      <c r="I280" s="37">
        <f t="shared" si="44"/>
        <v>316.37923596251227</v>
      </c>
      <c r="J280" s="40">
        <f t="shared" si="50"/>
        <v>-41.3897128045191</v>
      </c>
      <c r="K280" s="37">
        <f t="shared" si="45"/>
        <v>274.98952315799318</v>
      </c>
      <c r="L280" s="37">
        <f t="shared" si="46"/>
        <v>1412633.2885726173</v>
      </c>
      <c r="M280" s="37">
        <f t="shared" si="47"/>
        <v>1227828.2209004394</v>
      </c>
      <c r="N280" s="41">
        <f>jan!M280</f>
        <v>874427.60160701396</v>
      </c>
      <c r="O280" s="41">
        <f t="shared" si="49"/>
        <v>353400.61929342547</v>
      </c>
      <c r="P280" s="4"/>
      <c r="Q280" s="65"/>
      <c r="R280" s="4"/>
    </row>
    <row r="281" spans="1:18" s="34" customFormat="1" x14ac:dyDescent="0.3">
      <c r="A281" s="33">
        <v>1531</v>
      </c>
      <c r="B281" s="34" t="s">
        <v>333</v>
      </c>
      <c r="C281" s="36">
        <v>26576</v>
      </c>
      <c r="D281" s="36">
        <v>8855</v>
      </c>
      <c r="E281" s="37">
        <f t="shared" si="41"/>
        <v>3001.2422360248447</v>
      </c>
      <c r="F281" s="38">
        <f t="shared" si="48"/>
        <v>0.90213588491477736</v>
      </c>
      <c r="G281" s="39">
        <f t="shared" si="42"/>
        <v>195.34568161827164</v>
      </c>
      <c r="H281" s="39">
        <f t="shared" si="43"/>
        <v>0</v>
      </c>
      <c r="I281" s="37">
        <f t="shared" si="44"/>
        <v>195.34568161827164</v>
      </c>
      <c r="J281" s="40">
        <f t="shared" si="50"/>
        <v>-41.3897128045191</v>
      </c>
      <c r="K281" s="37">
        <f t="shared" si="45"/>
        <v>153.95596881375255</v>
      </c>
      <c r="L281" s="37">
        <f t="shared" si="46"/>
        <v>1729786.0107297953</v>
      </c>
      <c r="M281" s="37">
        <f t="shared" si="47"/>
        <v>1363280.1038457789</v>
      </c>
      <c r="N281" s="41">
        <f>jan!M281</f>
        <v>1177008.4711494464</v>
      </c>
      <c r="O281" s="41">
        <f t="shared" si="49"/>
        <v>186271.63269633241</v>
      </c>
      <c r="P281" s="4"/>
      <c r="Q281" s="65"/>
      <c r="R281" s="4"/>
    </row>
    <row r="282" spans="1:18" s="34" customFormat="1" x14ac:dyDescent="0.3">
      <c r="A282" s="33">
        <v>1532</v>
      </c>
      <c r="B282" s="34" t="s">
        <v>334</v>
      </c>
      <c r="C282" s="36">
        <v>28233</v>
      </c>
      <c r="D282" s="36">
        <v>7924</v>
      </c>
      <c r="E282" s="37">
        <f t="shared" si="41"/>
        <v>3562.9732458354365</v>
      </c>
      <c r="F282" s="38">
        <f t="shared" si="48"/>
        <v>1.0709852018865229</v>
      </c>
      <c r="G282" s="39">
        <f t="shared" si="42"/>
        <v>-141.69292426808343</v>
      </c>
      <c r="H282" s="39">
        <f t="shared" si="43"/>
        <v>0</v>
      </c>
      <c r="I282" s="37">
        <f t="shared" si="44"/>
        <v>-141.69292426808343</v>
      </c>
      <c r="J282" s="40">
        <f t="shared" si="50"/>
        <v>-41.3897128045191</v>
      </c>
      <c r="K282" s="37">
        <f t="shared" si="45"/>
        <v>-183.08263707260252</v>
      </c>
      <c r="L282" s="37">
        <f t="shared" si="46"/>
        <v>-1122774.7319002931</v>
      </c>
      <c r="M282" s="37">
        <f t="shared" si="47"/>
        <v>-1450746.8161633024</v>
      </c>
      <c r="N282" s="41">
        <f>jan!M282</f>
        <v>-14863.565738201838</v>
      </c>
      <c r="O282" s="41">
        <f t="shared" si="49"/>
        <v>-1435883.2504251006</v>
      </c>
      <c r="P282" s="4"/>
      <c r="Q282" s="65"/>
      <c r="R282" s="4"/>
    </row>
    <row r="283" spans="1:18" s="34" customFormat="1" x14ac:dyDescent="0.3">
      <c r="A283" s="33">
        <v>1534</v>
      </c>
      <c r="B283" s="34" t="s">
        <v>335</v>
      </c>
      <c r="C283" s="36">
        <v>32557</v>
      </c>
      <c r="D283" s="36">
        <v>9120</v>
      </c>
      <c r="E283" s="37">
        <f t="shared" si="41"/>
        <v>3569.8464912280701</v>
      </c>
      <c r="F283" s="38">
        <f t="shared" si="48"/>
        <v>1.0730512135000116</v>
      </c>
      <c r="G283" s="39">
        <f t="shared" si="42"/>
        <v>-145.81687150366361</v>
      </c>
      <c r="H283" s="39">
        <f t="shared" si="43"/>
        <v>0</v>
      </c>
      <c r="I283" s="37">
        <f t="shared" si="44"/>
        <v>-145.81687150366361</v>
      </c>
      <c r="J283" s="40">
        <f t="shared" si="50"/>
        <v>-41.3897128045191</v>
      </c>
      <c r="K283" s="37">
        <f t="shared" si="45"/>
        <v>-187.2065843081827</v>
      </c>
      <c r="L283" s="37">
        <f t="shared" si="46"/>
        <v>-1329849.8681134121</v>
      </c>
      <c r="M283" s="37">
        <f t="shared" si="47"/>
        <v>-1707324.0488906263</v>
      </c>
      <c r="N283" s="41">
        <f>jan!M283</f>
        <v>-1492363.7202842501</v>
      </c>
      <c r="O283" s="41">
        <f t="shared" si="49"/>
        <v>-214960.32860637619</v>
      </c>
      <c r="P283" s="4"/>
      <c r="Q283" s="65"/>
      <c r="R283" s="4"/>
    </row>
    <row r="284" spans="1:18" s="34" customFormat="1" x14ac:dyDescent="0.3">
      <c r="A284" s="33">
        <v>1535</v>
      </c>
      <c r="B284" s="34" t="s">
        <v>336</v>
      </c>
      <c r="C284" s="36">
        <v>19995</v>
      </c>
      <c r="D284" s="36">
        <v>6708</v>
      </c>
      <c r="E284" s="37">
        <f t="shared" si="41"/>
        <v>2980.7692307692309</v>
      </c>
      <c r="F284" s="38">
        <f t="shared" si="48"/>
        <v>0.89598195555464655</v>
      </c>
      <c r="G284" s="39">
        <f t="shared" si="42"/>
        <v>207.62948477163991</v>
      </c>
      <c r="H284" s="39">
        <f t="shared" si="43"/>
        <v>4.6785564281879486</v>
      </c>
      <c r="I284" s="37">
        <f t="shared" si="44"/>
        <v>212.30804119982787</v>
      </c>
      <c r="J284" s="40">
        <f t="shared" si="50"/>
        <v>-41.3897128045191</v>
      </c>
      <c r="K284" s="37">
        <f t="shared" si="45"/>
        <v>170.91832839530878</v>
      </c>
      <c r="L284" s="37">
        <f t="shared" si="46"/>
        <v>1424162.3403684453</v>
      </c>
      <c r="M284" s="37">
        <f t="shared" si="47"/>
        <v>1146520.1468757312</v>
      </c>
      <c r="N284" s="41">
        <f>jan!M284</f>
        <v>606038.26363303105</v>
      </c>
      <c r="O284" s="41">
        <f t="shared" si="49"/>
        <v>540481.88324270013</v>
      </c>
      <c r="P284" s="4"/>
      <c r="Q284" s="65"/>
      <c r="R284" s="4"/>
    </row>
    <row r="285" spans="1:18" s="34" customFormat="1" x14ac:dyDescent="0.3">
      <c r="A285" s="33">
        <v>1539</v>
      </c>
      <c r="B285" s="34" t="s">
        <v>337</v>
      </c>
      <c r="C285" s="36">
        <v>23172</v>
      </c>
      <c r="D285" s="36">
        <v>7445</v>
      </c>
      <c r="E285" s="37">
        <f t="shared" si="41"/>
        <v>3112.4244459368706</v>
      </c>
      <c r="F285" s="38">
        <f t="shared" si="48"/>
        <v>0.93555586685486081</v>
      </c>
      <c r="G285" s="39">
        <f t="shared" si="42"/>
        <v>128.63635567105612</v>
      </c>
      <c r="H285" s="39">
        <f t="shared" si="43"/>
        <v>0</v>
      </c>
      <c r="I285" s="37">
        <f t="shared" si="44"/>
        <v>128.63635567105612</v>
      </c>
      <c r="J285" s="40">
        <f t="shared" si="50"/>
        <v>-41.3897128045191</v>
      </c>
      <c r="K285" s="37">
        <f t="shared" si="45"/>
        <v>87.24664286653703</v>
      </c>
      <c r="L285" s="37">
        <f t="shared" si="46"/>
        <v>957697.66797101288</v>
      </c>
      <c r="M285" s="37">
        <f t="shared" si="47"/>
        <v>649551.25614136818</v>
      </c>
      <c r="N285" s="41">
        <f>jan!M285</f>
        <v>1674581.0736761941</v>
      </c>
      <c r="O285" s="41">
        <f t="shared" si="49"/>
        <v>-1025029.8175348259</v>
      </c>
      <c r="P285" s="4"/>
      <c r="Q285" s="65"/>
      <c r="R285" s="4"/>
    </row>
    <row r="286" spans="1:18" s="34" customFormat="1" x14ac:dyDescent="0.3">
      <c r="A286" s="33">
        <v>1543</v>
      </c>
      <c r="B286" s="34" t="s">
        <v>338</v>
      </c>
      <c r="C286" s="36">
        <v>14007</v>
      </c>
      <c r="D286" s="36">
        <v>2975</v>
      </c>
      <c r="E286" s="37">
        <f t="shared" si="41"/>
        <v>4708.2352941176468</v>
      </c>
      <c r="F286" s="38">
        <f t="shared" si="48"/>
        <v>1.4152366518310751</v>
      </c>
      <c r="G286" s="39">
        <f t="shared" si="42"/>
        <v>-828.85015323740959</v>
      </c>
      <c r="H286" s="39">
        <f t="shared" si="43"/>
        <v>0</v>
      </c>
      <c r="I286" s="37">
        <f t="shared" si="44"/>
        <v>-828.85015323740959</v>
      </c>
      <c r="J286" s="40">
        <f t="shared" si="50"/>
        <v>-41.3897128045191</v>
      </c>
      <c r="K286" s="37">
        <f t="shared" si="45"/>
        <v>-870.23986604192874</v>
      </c>
      <c r="L286" s="37">
        <f t="shared" si="46"/>
        <v>-2465829.2058812934</v>
      </c>
      <c r="M286" s="37">
        <f t="shared" si="47"/>
        <v>-2588963.6014747382</v>
      </c>
      <c r="N286" s="41">
        <f>jan!M286</f>
        <v>62700.869753766376</v>
      </c>
      <c r="O286" s="41">
        <f t="shared" si="49"/>
        <v>-2651664.4712285046</v>
      </c>
      <c r="P286" s="4"/>
      <c r="Q286" s="65"/>
      <c r="R286" s="4"/>
    </row>
    <row r="287" spans="1:18" s="34" customFormat="1" x14ac:dyDescent="0.3">
      <c r="A287" s="33">
        <v>1545</v>
      </c>
      <c r="B287" s="34" t="s">
        <v>339</v>
      </c>
      <c r="C287" s="36">
        <v>7059</v>
      </c>
      <c r="D287" s="36">
        <v>2068</v>
      </c>
      <c r="E287" s="37">
        <f t="shared" si="41"/>
        <v>3413.4429400386848</v>
      </c>
      <c r="F287" s="38">
        <f t="shared" si="48"/>
        <v>1.0260382618753758</v>
      </c>
      <c r="G287" s="39">
        <f t="shared" si="42"/>
        <v>-51.974740790032406</v>
      </c>
      <c r="H287" s="39">
        <f t="shared" si="43"/>
        <v>0</v>
      </c>
      <c r="I287" s="37">
        <f t="shared" si="44"/>
        <v>-51.974740790032406</v>
      </c>
      <c r="J287" s="40">
        <f t="shared" si="50"/>
        <v>-41.3897128045191</v>
      </c>
      <c r="K287" s="37">
        <f t="shared" si="45"/>
        <v>-93.364453594551506</v>
      </c>
      <c r="L287" s="37">
        <f t="shared" si="46"/>
        <v>-107483.76395378701</v>
      </c>
      <c r="M287" s="37">
        <f t="shared" si="47"/>
        <v>-193077.6900335325</v>
      </c>
      <c r="N287" s="41">
        <f>jan!M287</f>
        <v>-68373.176924104075</v>
      </c>
      <c r="O287" s="41">
        <f t="shared" si="49"/>
        <v>-124704.51310942843</v>
      </c>
      <c r="P287" s="4"/>
      <c r="Q287" s="65"/>
      <c r="R287" s="4"/>
    </row>
    <row r="288" spans="1:18" s="34" customFormat="1" x14ac:dyDescent="0.3">
      <c r="A288" s="33">
        <v>1546</v>
      </c>
      <c r="B288" s="34" t="s">
        <v>340</v>
      </c>
      <c r="C288" s="36">
        <v>5141</v>
      </c>
      <c r="D288" s="36">
        <v>1262</v>
      </c>
      <c r="E288" s="37">
        <f t="shared" si="41"/>
        <v>4073.6925515055468</v>
      </c>
      <c r="F288" s="38">
        <f t="shared" si="48"/>
        <v>1.2245010385069002</v>
      </c>
      <c r="G288" s="39">
        <f t="shared" si="42"/>
        <v>-448.12450767014963</v>
      </c>
      <c r="H288" s="39">
        <f t="shared" si="43"/>
        <v>0</v>
      </c>
      <c r="I288" s="37">
        <f t="shared" si="44"/>
        <v>-448.12450767014963</v>
      </c>
      <c r="J288" s="40">
        <f t="shared" si="50"/>
        <v>-41.3897128045191</v>
      </c>
      <c r="K288" s="37">
        <f t="shared" si="45"/>
        <v>-489.51422047466872</v>
      </c>
      <c r="L288" s="37">
        <f t="shared" si="46"/>
        <v>-565533.12867972883</v>
      </c>
      <c r="M288" s="37">
        <f t="shared" si="47"/>
        <v>-617766.94623903197</v>
      </c>
      <c r="N288" s="41">
        <f>jan!M288</f>
        <v>-414005.68146915839</v>
      </c>
      <c r="O288" s="41">
        <f t="shared" si="49"/>
        <v>-203761.26476987358</v>
      </c>
      <c r="P288" s="4"/>
      <c r="Q288" s="65"/>
      <c r="R288" s="4"/>
    </row>
    <row r="289" spans="1:18" s="34" customFormat="1" x14ac:dyDescent="0.3">
      <c r="A289" s="33">
        <v>1547</v>
      </c>
      <c r="B289" s="34" t="s">
        <v>341</v>
      </c>
      <c r="C289" s="36">
        <v>12634</v>
      </c>
      <c r="D289" s="36">
        <v>3466</v>
      </c>
      <c r="E289" s="37">
        <f t="shared" si="41"/>
        <v>3645.1240623196768</v>
      </c>
      <c r="F289" s="38">
        <f t="shared" si="48"/>
        <v>1.0956787100065613</v>
      </c>
      <c r="G289" s="39">
        <f t="shared" si="42"/>
        <v>-190.9834141586276</v>
      </c>
      <c r="H289" s="39">
        <f t="shared" si="43"/>
        <v>0</v>
      </c>
      <c r="I289" s="37">
        <f t="shared" si="44"/>
        <v>-190.9834141586276</v>
      </c>
      <c r="J289" s="40">
        <f t="shared" si="50"/>
        <v>-41.3897128045191</v>
      </c>
      <c r="K289" s="37">
        <f t="shared" si="45"/>
        <v>-232.37312696314669</v>
      </c>
      <c r="L289" s="37">
        <f t="shared" si="46"/>
        <v>-661948.51347380329</v>
      </c>
      <c r="M289" s="37">
        <f t="shared" si="47"/>
        <v>-805405.25805426645</v>
      </c>
      <c r="N289" s="41">
        <f>jan!M289</f>
        <v>-848790.24720451923</v>
      </c>
      <c r="O289" s="41">
        <f t="shared" si="49"/>
        <v>43384.989150252775</v>
      </c>
      <c r="P289" s="4"/>
      <c r="Q289" s="65"/>
      <c r="R289" s="4"/>
    </row>
    <row r="290" spans="1:18" s="34" customFormat="1" x14ac:dyDescent="0.3">
      <c r="A290" s="33">
        <v>1548</v>
      </c>
      <c r="B290" s="34" t="s">
        <v>342</v>
      </c>
      <c r="C290" s="36">
        <v>27985</v>
      </c>
      <c r="D290" s="36">
        <v>9787</v>
      </c>
      <c r="E290" s="37">
        <f t="shared" si="41"/>
        <v>2859.4053336058037</v>
      </c>
      <c r="F290" s="38">
        <f t="shared" si="48"/>
        <v>0.85950148575116603</v>
      </c>
      <c r="G290" s="39">
        <f t="shared" si="42"/>
        <v>280.44782306969626</v>
      </c>
      <c r="H290" s="39">
        <f t="shared" si="43"/>
        <v>47.155920435387493</v>
      </c>
      <c r="I290" s="37">
        <f t="shared" si="44"/>
        <v>327.60374350508374</v>
      </c>
      <c r="J290" s="40">
        <f t="shared" si="50"/>
        <v>-41.3897128045191</v>
      </c>
      <c r="K290" s="37">
        <f t="shared" si="45"/>
        <v>286.21403070056465</v>
      </c>
      <c r="L290" s="37">
        <f t="shared" si="46"/>
        <v>3206257.8376842546</v>
      </c>
      <c r="M290" s="37">
        <f t="shared" si="47"/>
        <v>2801176.7184664262</v>
      </c>
      <c r="N290" s="41">
        <f>jan!M290</f>
        <v>1986781.9567587546</v>
      </c>
      <c r="O290" s="41">
        <f t="shared" si="49"/>
        <v>814394.76170767169</v>
      </c>
      <c r="P290" s="4"/>
      <c r="Q290" s="65"/>
      <c r="R290" s="4"/>
    </row>
    <row r="291" spans="1:18" s="34" customFormat="1" x14ac:dyDescent="0.3">
      <c r="A291" s="33">
        <v>1551</v>
      </c>
      <c r="B291" s="34" t="s">
        <v>343</v>
      </c>
      <c r="C291" s="36">
        <v>9747</v>
      </c>
      <c r="D291" s="36">
        <v>3463</v>
      </c>
      <c r="E291" s="37">
        <f t="shared" si="41"/>
        <v>2814.6116084319956</v>
      </c>
      <c r="F291" s="38">
        <f t="shared" si="48"/>
        <v>0.8460370521199021</v>
      </c>
      <c r="G291" s="39">
        <f t="shared" si="42"/>
        <v>307.32405817398109</v>
      </c>
      <c r="H291" s="39">
        <f t="shared" si="43"/>
        <v>62.833724246220321</v>
      </c>
      <c r="I291" s="37">
        <f t="shared" si="44"/>
        <v>370.15778242020139</v>
      </c>
      <c r="J291" s="40">
        <f t="shared" si="50"/>
        <v>-41.3897128045191</v>
      </c>
      <c r="K291" s="37">
        <f t="shared" si="45"/>
        <v>328.76806961568229</v>
      </c>
      <c r="L291" s="37">
        <f t="shared" si="46"/>
        <v>1281856.4005211573</v>
      </c>
      <c r="M291" s="37">
        <f t="shared" si="47"/>
        <v>1138523.8250791079</v>
      </c>
      <c r="N291" s="41">
        <f>jan!M291</f>
        <v>892475.25965623499</v>
      </c>
      <c r="O291" s="41">
        <f t="shared" si="49"/>
        <v>246048.5654228729</v>
      </c>
      <c r="P291" s="4"/>
      <c r="Q291" s="65"/>
      <c r="R291" s="4"/>
    </row>
    <row r="292" spans="1:18" s="34" customFormat="1" x14ac:dyDescent="0.3">
      <c r="A292" s="33">
        <v>1554</v>
      </c>
      <c r="B292" s="34" t="s">
        <v>344</v>
      </c>
      <c r="C292" s="36">
        <v>17554</v>
      </c>
      <c r="D292" s="36">
        <v>5794</v>
      </c>
      <c r="E292" s="37">
        <f t="shared" si="41"/>
        <v>3029.6858819468416</v>
      </c>
      <c r="F292" s="38">
        <f t="shared" si="48"/>
        <v>0.91068568918450199</v>
      </c>
      <c r="G292" s="39">
        <f t="shared" si="42"/>
        <v>178.27949406507349</v>
      </c>
      <c r="H292" s="39">
        <f t="shared" si="43"/>
        <v>0</v>
      </c>
      <c r="I292" s="37">
        <f t="shared" si="44"/>
        <v>178.27949406507349</v>
      </c>
      <c r="J292" s="40">
        <f t="shared" si="50"/>
        <v>-41.3897128045191</v>
      </c>
      <c r="K292" s="37">
        <f t="shared" si="45"/>
        <v>136.8897812605544</v>
      </c>
      <c r="L292" s="37">
        <f t="shared" si="46"/>
        <v>1032951.3886130358</v>
      </c>
      <c r="M292" s="37">
        <f t="shared" si="47"/>
        <v>793139.39262365224</v>
      </c>
      <c r="N292" s="41">
        <f>jan!M292</f>
        <v>484814.80314397422</v>
      </c>
      <c r="O292" s="41">
        <f t="shared" si="49"/>
        <v>308324.58947967802</v>
      </c>
      <c r="P292" s="4"/>
      <c r="Q292" s="65"/>
      <c r="R292" s="4"/>
    </row>
    <row r="293" spans="1:18" s="34" customFormat="1" x14ac:dyDescent="0.3">
      <c r="A293" s="33">
        <v>1557</v>
      </c>
      <c r="B293" s="34" t="s">
        <v>345</v>
      </c>
      <c r="C293" s="36">
        <v>6734</v>
      </c>
      <c r="D293" s="36">
        <v>2580</v>
      </c>
      <c r="E293" s="37">
        <f t="shared" si="41"/>
        <v>2610.0775193798449</v>
      </c>
      <c r="F293" s="38">
        <f t="shared" si="48"/>
        <v>0.78455666269732294</v>
      </c>
      <c r="G293" s="39">
        <f t="shared" si="42"/>
        <v>430.04451160527151</v>
      </c>
      <c r="H293" s="39">
        <f t="shared" si="43"/>
        <v>134.42065541447303</v>
      </c>
      <c r="I293" s="37">
        <f t="shared" si="44"/>
        <v>564.46516701974451</v>
      </c>
      <c r="J293" s="40">
        <f t="shared" si="50"/>
        <v>-41.3897128045191</v>
      </c>
      <c r="K293" s="37">
        <f t="shared" si="45"/>
        <v>523.07545421522536</v>
      </c>
      <c r="L293" s="37">
        <f t="shared" si="46"/>
        <v>1456320.1309109409</v>
      </c>
      <c r="M293" s="37">
        <f t="shared" si="47"/>
        <v>1349534.6718752815</v>
      </c>
      <c r="N293" s="41">
        <f>jan!M293</f>
        <v>1060444.952328352</v>
      </c>
      <c r="O293" s="41">
        <f t="shared" si="49"/>
        <v>289089.71954692947</v>
      </c>
      <c r="P293" s="4"/>
      <c r="Q293" s="65"/>
      <c r="R293" s="4"/>
    </row>
    <row r="294" spans="1:18" s="34" customFormat="1" x14ac:dyDescent="0.3">
      <c r="A294" s="33">
        <v>1560</v>
      </c>
      <c r="B294" s="34" t="s">
        <v>346</v>
      </c>
      <c r="C294" s="36">
        <v>7368</v>
      </c>
      <c r="D294" s="36">
        <v>3090</v>
      </c>
      <c r="E294" s="37">
        <f t="shared" si="41"/>
        <v>2384.4660194174758</v>
      </c>
      <c r="F294" s="38">
        <f t="shared" si="48"/>
        <v>0.71674066713307238</v>
      </c>
      <c r="G294" s="39">
        <f t="shared" si="42"/>
        <v>565.41141158269295</v>
      </c>
      <c r="H294" s="39">
        <f t="shared" si="43"/>
        <v>213.38468040130226</v>
      </c>
      <c r="I294" s="37">
        <f t="shared" si="44"/>
        <v>778.79609198399521</v>
      </c>
      <c r="J294" s="40">
        <f t="shared" si="50"/>
        <v>-41.3897128045191</v>
      </c>
      <c r="K294" s="37">
        <f t="shared" si="45"/>
        <v>737.40637917947606</v>
      </c>
      <c r="L294" s="37">
        <f t="shared" si="46"/>
        <v>2406479.9242305453</v>
      </c>
      <c r="M294" s="37">
        <f t="shared" si="47"/>
        <v>2278585.7116645812</v>
      </c>
      <c r="N294" s="41">
        <f>jan!M294</f>
        <v>1933410.8149979101</v>
      </c>
      <c r="O294" s="41">
        <f t="shared" si="49"/>
        <v>345174.89666667115</v>
      </c>
      <c r="P294" s="4"/>
      <c r="Q294" s="65"/>
      <c r="R294" s="4"/>
    </row>
    <row r="295" spans="1:18" s="34" customFormat="1" x14ac:dyDescent="0.3">
      <c r="A295" s="33">
        <v>1563</v>
      </c>
      <c r="B295" s="34" t="s">
        <v>347</v>
      </c>
      <c r="C295" s="36">
        <v>27562</v>
      </c>
      <c r="D295" s="36">
        <v>7155</v>
      </c>
      <c r="E295" s="37">
        <f t="shared" si="41"/>
        <v>3852.1313766596786</v>
      </c>
      <c r="F295" s="38">
        <f t="shared" si="48"/>
        <v>1.1579025200224093</v>
      </c>
      <c r="G295" s="39">
        <f t="shared" si="42"/>
        <v>-315.18780276262868</v>
      </c>
      <c r="H295" s="39">
        <f t="shared" si="43"/>
        <v>0</v>
      </c>
      <c r="I295" s="37">
        <f t="shared" si="44"/>
        <v>-315.18780276262868</v>
      </c>
      <c r="J295" s="40">
        <f t="shared" si="50"/>
        <v>-41.3897128045191</v>
      </c>
      <c r="K295" s="37">
        <f t="shared" si="45"/>
        <v>-356.57751556714777</v>
      </c>
      <c r="L295" s="37">
        <f t="shared" si="46"/>
        <v>-2255168.7287666081</v>
      </c>
      <c r="M295" s="37">
        <f t="shared" si="47"/>
        <v>-2551312.1238829424</v>
      </c>
      <c r="N295" s="41">
        <f>jan!M295</f>
        <v>1207079.8968640936</v>
      </c>
      <c r="O295" s="41">
        <f t="shared" si="49"/>
        <v>-3758392.0207470357</v>
      </c>
      <c r="P295" s="4"/>
      <c r="Q295" s="65"/>
      <c r="R295" s="4"/>
    </row>
    <row r="296" spans="1:18" s="34" customFormat="1" x14ac:dyDescent="0.3">
      <c r="A296" s="33">
        <v>1566</v>
      </c>
      <c r="B296" s="34" t="s">
        <v>348</v>
      </c>
      <c r="C296" s="36">
        <v>17725</v>
      </c>
      <c r="D296" s="36">
        <v>5976</v>
      </c>
      <c r="E296" s="37">
        <f t="shared" si="41"/>
        <v>2966.0307898259707</v>
      </c>
      <c r="F296" s="38">
        <f t="shared" si="48"/>
        <v>0.8915517645147446</v>
      </c>
      <c r="G296" s="39">
        <f t="shared" si="42"/>
        <v>216.47254933759604</v>
      </c>
      <c r="H296" s="39">
        <f t="shared" si="43"/>
        <v>9.8370107583290292</v>
      </c>
      <c r="I296" s="37">
        <f t="shared" si="44"/>
        <v>226.30956009592506</v>
      </c>
      <c r="J296" s="40">
        <f t="shared" si="50"/>
        <v>-41.3897128045191</v>
      </c>
      <c r="K296" s="37">
        <f t="shared" si="45"/>
        <v>184.91984729140597</v>
      </c>
      <c r="L296" s="37">
        <f t="shared" si="46"/>
        <v>1352425.9311332481</v>
      </c>
      <c r="M296" s="37">
        <f t="shared" si="47"/>
        <v>1105081.007413442</v>
      </c>
      <c r="N296" s="41">
        <f>jan!M296</f>
        <v>3647405.2849279982</v>
      </c>
      <c r="O296" s="41">
        <f t="shared" si="49"/>
        <v>-2542324.2775145564</v>
      </c>
      <c r="P296" s="4"/>
      <c r="Q296" s="65"/>
      <c r="R296" s="4"/>
    </row>
    <row r="297" spans="1:18" s="34" customFormat="1" x14ac:dyDescent="0.3">
      <c r="A297" s="33">
        <v>1567</v>
      </c>
      <c r="B297" s="34" t="s">
        <v>349</v>
      </c>
      <c r="C297" s="36">
        <v>6584</v>
      </c>
      <c r="D297" s="36">
        <v>2038</v>
      </c>
      <c r="E297" s="37">
        <f t="shared" si="41"/>
        <v>3230.6182531894015</v>
      </c>
      <c r="F297" s="38">
        <f t="shared" si="48"/>
        <v>0.97108344727383966</v>
      </c>
      <c r="G297" s="39">
        <f t="shared" si="42"/>
        <v>57.720071319537595</v>
      </c>
      <c r="H297" s="39">
        <f t="shared" si="43"/>
        <v>0</v>
      </c>
      <c r="I297" s="37">
        <f t="shared" si="44"/>
        <v>57.720071319537595</v>
      </c>
      <c r="J297" s="40">
        <f t="shared" si="50"/>
        <v>-41.3897128045191</v>
      </c>
      <c r="K297" s="37">
        <f t="shared" si="45"/>
        <v>16.330358515018496</v>
      </c>
      <c r="L297" s="37">
        <f t="shared" si="46"/>
        <v>117633.50534921762</v>
      </c>
      <c r="M297" s="37">
        <f t="shared" si="47"/>
        <v>33281.270653607695</v>
      </c>
      <c r="N297" s="41">
        <f>jan!M297</f>
        <v>1286932.4080795278</v>
      </c>
      <c r="O297" s="41">
        <f t="shared" si="49"/>
        <v>-1253651.13742592</v>
      </c>
      <c r="P297" s="4"/>
      <c r="Q297" s="65"/>
      <c r="R297" s="4"/>
    </row>
    <row r="298" spans="1:18" s="34" customFormat="1" x14ac:dyDescent="0.3">
      <c r="A298" s="33">
        <v>1571</v>
      </c>
      <c r="B298" s="34" t="s">
        <v>350</v>
      </c>
      <c r="C298" s="36">
        <v>4176</v>
      </c>
      <c r="D298" s="36">
        <v>1563</v>
      </c>
      <c r="E298" s="37">
        <f t="shared" si="41"/>
        <v>2671.7850287907868</v>
      </c>
      <c r="F298" s="38">
        <f t="shared" si="48"/>
        <v>0.80310516835945178</v>
      </c>
      <c r="G298" s="39">
        <f t="shared" si="42"/>
        <v>393.02000595870641</v>
      </c>
      <c r="H298" s="39">
        <f t="shared" si="43"/>
        <v>112.8230271206434</v>
      </c>
      <c r="I298" s="37">
        <f t="shared" si="44"/>
        <v>505.84303307934982</v>
      </c>
      <c r="J298" s="40">
        <f t="shared" si="50"/>
        <v>-41.3897128045191</v>
      </c>
      <c r="K298" s="37">
        <f t="shared" si="45"/>
        <v>464.45332027483073</v>
      </c>
      <c r="L298" s="37">
        <f t="shared" si="46"/>
        <v>790632.66070302378</v>
      </c>
      <c r="M298" s="37">
        <f t="shared" si="47"/>
        <v>725940.53958956047</v>
      </c>
      <c r="N298" s="41">
        <f>jan!M298</f>
        <v>506734.79088729236</v>
      </c>
      <c r="O298" s="41">
        <f t="shared" si="49"/>
        <v>219205.74870226812</v>
      </c>
      <c r="P298" s="4"/>
      <c r="Q298" s="65"/>
      <c r="R298" s="4"/>
    </row>
    <row r="299" spans="1:18" s="34" customFormat="1" x14ac:dyDescent="0.3">
      <c r="A299" s="33">
        <v>1573</v>
      </c>
      <c r="B299" s="34" t="s">
        <v>351</v>
      </c>
      <c r="C299" s="36">
        <v>6457</v>
      </c>
      <c r="D299" s="36">
        <v>2146</v>
      </c>
      <c r="E299" s="37">
        <f t="shared" si="41"/>
        <v>3008.8536812674743</v>
      </c>
      <c r="F299" s="38">
        <f t="shared" si="48"/>
        <v>0.9044237901718134</v>
      </c>
      <c r="G299" s="39">
        <f t="shared" si="42"/>
        <v>190.77881447269391</v>
      </c>
      <c r="H299" s="39">
        <f t="shared" si="43"/>
        <v>0</v>
      </c>
      <c r="I299" s="37">
        <f t="shared" si="44"/>
        <v>190.77881447269391</v>
      </c>
      <c r="J299" s="40">
        <f t="shared" si="50"/>
        <v>-41.3897128045191</v>
      </c>
      <c r="K299" s="37">
        <f t="shared" si="45"/>
        <v>149.38910166817482</v>
      </c>
      <c r="L299" s="37">
        <f t="shared" si="46"/>
        <v>409411.33585840114</v>
      </c>
      <c r="M299" s="37">
        <f t="shared" si="47"/>
        <v>320589.01217990316</v>
      </c>
      <c r="N299" s="41">
        <f>jan!M299</f>
        <v>203120.29125767516</v>
      </c>
      <c r="O299" s="41">
        <f t="shared" si="49"/>
        <v>117468.72092222801</v>
      </c>
      <c r="P299" s="4"/>
      <c r="Q299" s="65"/>
      <c r="R299" s="4"/>
    </row>
    <row r="300" spans="1:18" s="34" customFormat="1" x14ac:dyDescent="0.3">
      <c r="A300" s="33">
        <v>1576</v>
      </c>
      <c r="B300" s="34" t="s">
        <v>352</v>
      </c>
      <c r="C300" s="36">
        <v>9547</v>
      </c>
      <c r="D300" s="36">
        <v>3549</v>
      </c>
      <c r="E300" s="37">
        <f t="shared" si="41"/>
        <v>2690.0535362073824</v>
      </c>
      <c r="F300" s="38">
        <f t="shared" si="48"/>
        <v>0.80859645323693341</v>
      </c>
      <c r="G300" s="39">
        <f t="shared" si="42"/>
        <v>382.05890150874899</v>
      </c>
      <c r="H300" s="39">
        <f t="shared" si="43"/>
        <v>106.42904952483492</v>
      </c>
      <c r="I300" s="37">
        <f t="shared" si="44"/>
        <v>488.4879510335839</v>
      </c>
      <c r="J300" s="40">
        <f t="shared" si="50"/>
        <v>-41.3897128045191</v>
      </c>
      <c r="K300" s="37">
        <f t="shared" si="45"/>
        <v>447.0982382290648</v>
      </c>
      <c r="L300" s="37">
        <f t="shared" si="46"/>
        <v>1733643.7382181892</v>
      </c>
      <c r="M300" s="37">
        <f t="shared" si="47"/>
        <v>1586751.6474749509</v>
      </c>
      <c r="N300" s="41">
        <f>jan!M300</f>
        <v>1235560.0914005134</v>
      </c>
      <c r="O300" s="41">
        <f t="shared" si="49"/>
        <v>351191.55607443745</v>
      </c>
      <c r="P300" s="4"/>
      <c r="Q300" s="65"/>
      <c r="R300" s="4"/>
    </row>
    <row r="301" spans="1:18" s="34" customFormat="1" x14ac:dyDescent="0.3">
      <c r="A301" s="33">
        <v>1601</v>
      </c>
      <c r="B301" s="34" t="s">
        <v>353</v>
      </c>
      <c r="C301" s="36">
        <v>613605</v>
      </c>
      <c r="D301" s="36">
        <v>184960</v>
      </c>
      <c r="E301" s="37">
        <f t="shared" si="41"/>
        <v>3317.5010813148788</v>
      </c>
      <c r="F301" s="38">
        <f t="shared" si="48"/>
        <v>0.99719933891832435</v>
      </c>
      <c r="G301" s="39">
        <f t="shared" si="42"/>
        <v>5.5903744442512107</v>
      </c>
      <c r="H301" s="39">
        <f t="shared" si="43"/>
        <v>0</v>
      </c>
      <c r="I301" s="37">
        <f t="shared" si="44"/>
        <v>5.5903744442512107</v>
      </c>
      <c r="J301" s="40">
        <f t="shared" si="50"/>
        <v>-41.3897128045191</v>
      </c>
      <c r="K301" s="37">
        <f t="shared" si="45"/>
        <v>-35.799338360267889</v>
      </c>
      <c r="L301" s="37">
        <f t="shared" si="46"/>
        <v>1033995.6572087039</v>
      </c>
      <c r="M301" s="37">
        <f t="shared" si="47"/>
        <v>-6621445.6231151484</v>
      </c>
      <c r="N301" s="41">
        <f>jan!M301</f>
        <v>-22740888.783308692</v>
      </c>
      <c r="O301" s="41">
        <f t="shared" si="49"/>
        <v>16119443.160193544</v>
      </c>
      <c r="P301" s="4"/>
      <c r="Q301" s="65"/>
      <c r="R301" s="4"/>
    </row>
    <row r="302" spans="1:18" s="34" customFormat="1" x14ac:dyDescent="0.3">
      <c r="A302" s="33">
        <v>1612</v>
      </c>
      <c r="B302" s="34" t="s">
        <v>354</v>
      </c>
      <c r="C302" s="36">
        <v>12375</v>
      </c>
      <c r="D302" s="36">
        <v>4254</v>
      </c>
      <c r="E302" s="37">
        <f t="shared" si="41"/>
        <v>2909.0267983074755</v>
      </c>
      <c r="F302" s="38">
        <f t="shared" si="48"/>
        <v>0.87441707751249675</v>
      </c>
      <c r="G302" s="39">
        <f t="shared" si="42"/>
        <v>250.67494424869318</v>
      </c>
      <c r="H302" s="39">
        <f t="shared" si="43"/>
        <v>29.78840778980236</v>
      </c>
      <c r="I302" s="37">
        <f t="shared" si="44"/>
        <v>280.46335203849554</v>
      </c>
      <c r="J302" s="40">
        <f t="shared" si="50"/>
        <v>-41.3897128045191</v>
      </c>
      <c r="K302" s="37">
        <f t="shared" si="45"/>
        <v>239.07363923397645</v>
      </c>
      <c r="L302" s="37">
        <f t="shared" si="46"/>
        <v>1193091.09957176</v>
      </c>
      <c r="M302" s="37">
        <f t="shared" si="47"/>
        <v>1017019.2613013359</v>
      </c>
      <c r="N302" s="41">
        <f>jan!M302</f>
        <v>1272577.6074437248</v>
      </c>
      <c r="O302" s="41">
        <f t="shared" si="49"/>
        <v>-255558.34614238888</v>
      </c>
      <c r="P302" s="4"/>
      <c r="Q302" s="65"/>
      <c r="R302" s="4"/>
    </row>
    <row r="303" spans="1:18" s="34" customFormat="1" x14ac:dyDescent="0.3">
      <c r="A303" s="33">
        <v>1613</v>
      </c>
      <c r="B303" s="34" t="s">
        <v>355</v>
      </c>
      <c r="C303" s="36">
        <v>2767</v>
      </c>
      <c r="D303" s="36">
        <v>982</v>
      </c>
      <c r="E303" s="37">
        <f t="shared" si="41"/>
        <v>2817.7189409368634</v>
      </c>
      <c r="F303" s="38">
        <f t="shared" si="48"/>
        <v>0.84697107741294753</v>
      </c>
      <c r="G303" s="39">
        <f t="shared" si="42"/>
        <v>305.45965867106042</v>
      </c>
      <c r="H303" s="39">
        <f t="shared" si="43"/>
        <v>61.74615786951658</v>
      </c>
      <c r="I303" s="37">
        <f t="shared" si="44"/>
        <v>367.20581654057702</v>
      </c>
      <c r="J303" s="40">
        <f t="shared" si="50"/>
        <v>-41.3897128045191</v>
      </c>
      <c r="K303" s="37">
        <f t="shared" si="45"/>
        <v>325.81610373605793</v>
      </c>
      <c r="L303" s="37">
        <f t="shared" si="46"/>
        <v>360596.11184284661</v>
      </c>
      <c r="M303" s="37">
        <f t="shared" si="47"/>
        <v>319951.41386880889</v>
      </c>
      <c r="N303" s="41">
        <f>jan!M303</f>
        <v>266191.91596373747</v>
      </c>
      <c r="O303" s="41">
        <f t="shared" si="49"/>
        <v>53759.497905071417</v>
      </c>
      <c r="P303" s="4"/>
      <c r="Q303" s="65"/>
      <c r="R303" s="4"/>
    </row>
    <row r="304" spans="1:18" s="34" customFormat="1" x14ac:dyDescent="0.3">
      <c r="A304" s="33">
        <v>1617</v>
      </c>
      <c r="B304" s="34" t="s">
        <v>356</v>
      </c>
      <c r="C304" s="36">
        <v>11669</v>
      </c>
      <c r="D304" s="36">
        <v>4569</v>
      </c>
      <c r="E304" s="37">
        <f t="shared" si="41"/>
        <v>2553.9505362223681</v>
      </c>
      <c r="F304" s="38">
        <f t="shared" si="48"/>
        <v>0.76768559344120302</v>
      </c>
      <c r="G304" s="39">
        <f t="shared" si="42"/>
        <v>463.72070149975758</v>
      </c>
      <c r="H304" s="39">
        <f t="shared" si="43"/>
        <v>154.06509951958992</v>
      </c>
      <c r="I304" s="37">
        <f t="shared" si="44"/>
        <v>617.78580101934745</v>
      </c>
      <c r="J304" s="40">
        <f t="shared" si="50"/>
        <v>-41.3897128045191</v>
      </c>
      <c r="K304" s="37">
        <f t="shared" si="45"/>
        <v>576.3960882148283</v>
      </c>
      <c r="L304" s="37">
        <f t="shared" si="46"/>
        <v>2822663.3248573984</v>
      </c>
      <c r="M304" s="37">
        <f t="shared" si="47"/>
        <v>2633553.7270535505</v>
      </c>
      <c r="N304" s="41">
        <f>jan!M304</f>
        <v>2272791.816739629</v>
      </c>
      <c r="O304" s="41">
        <f t="shared" si="49"/>
        <v>360761.91031392151</v>
      </c>
      <c r="P304" s="4"/>
      <c r="Q304" s="65"/>
      <c r="R304" s="4"/>
    </row>
    <row r="305" spans="1:18" s="34" customFormat="1" x14ac:dyDescent="0.3">
      <c r="A305" s="33">
        <v>1620</v>
      </c>
      <c r="B305" s="34" t="s">
        <v>357</v>
      </c>
      <c r="C305" s="36">
        <v>17514</v>
      </c>
      <c r="D305" s="36">
        <v>4634</v>
      </c>
      <c r="E305" s="37">
        <f t="shared" si="41"/>
        <v>3779.4561933534742</v>
      </c>
      <c r="F305" s="38">
        <f t="shared" si="48"/>
        <v>1.1360572687406854</v>
      </c>
      <c r="G305" s="39">
        <f t="shared" si="42"/>
        <v>-271.58269277890605</v>
      </c>
      <c r="H305" s="39">
        <f t="shared" si="43"/>
        <v>0</v>
      </c>
      <c r="I305" s="37">
        <f t="shared" si="44"/>
        <v>-271.58269277890605</v>
      </c>
      <c r="J305" s="40">
        <f t="shared" si="50"/>
        <v>-41.3897128045191</v>
      </c>
      <c r="K305" s="37">
        <f t="shared" si="45"/>
        <v>-312.97240558342514</v>
      </c>
      <c r="L305" s="37">
        <f t="shared" si="46"/>
        <v>-1258514.1983374506</v>
      </c>
      <c r="M305" s="37">
        <f t="shared" si="47"/>
        <v>-1450314.1274735921</v>
      </c>
      <c r="N305" s="41">
        <f>jan!M305</f>
        <v>-1841688.0569953092</v>
      </c>
      <c r="O305" s="41">
        <f t="shared" si="49"/>
        <v>391373.92952171713</v>
      </c>
      <c r="P305" s="4"/>
      <c r="Q305" s="65"/>
      <c r="R305" s="4"/>
    </row>
    <row r="306" spans="1:18" s="34" customFormat="1" x14ac:dyDescent="0.3">
      <c r="A306" s="33">
        <v>1621</v>
      </c>
      <c r="B306" s="34" t="s">
        <v>358</v>
      </c>
      <c r="C306" s="36">
        <v>13945</v>
      </c>
      <c r="D306" s="36">
        <v>5183</v>
      </c>
      <c r="E306" s="37">
        <f t="shared" si="41"/>
        <v>2690.5267219756897</v>
      </c>
      <c r="F306" s="38">
        <f t="shared" si="48"/>
        <v>0.80873868696158824</v>
      </c>
      <c r="G306" s="39">
        <f t="shared" si="42"/>
        <v>381.77499004776462</v>
      </c>
      <c r="H306" s="39">
        <f t="shared" si="43"/>
        <v>106.26343450592736</v>
      </c>
      <c r="I306" s="37">
        <f t="shared" si="44"/>
        <v>488.03842455369198</v>
      </c>
      <c r="J306" s="40">
        <f t="shared" si="50"/>
        <v>-41.3897128045191</v>
      </c>
      <c r="K306" s="37">
        <f t="shared" si="45"/>
        <v>446.64871174917289</v>
      </c>
      <c r="L306" s="37">
        <f t="shared" si="46"/>
        <v>2529503.1544617857</v>
      </c>
      <c r="M306" s="37">
        <f t="shared" si="47"/>
        <v>2314980.2729959632</v>
      </c>
      <c r="N306" s="41">
        <f>jan!M306</f>
        <v>1697921.8945418035</v>
      </c>
      <c r="O306" s="41">
        <f t="shared" si="49"/>
        <v>617058.37845415971</v>
      </c>
      <c r="P306" s="4"/>
      <c r="Q306" s="65"/>
      <c r="R306" s="4"/>
    </row>
    <row r="307" spans="1:18" s="34" customFormat="1" x14ac:dyDescent="0.3">
      <c r="A307" s="33">
        <v>1622</v>
      </c>
      <c r="B307" s="34" t="s">
        <v>359</v>
      </c>
      <c r="C307" s="36">
        <v>4076</v>
      </c>
      <c r="D307" s="36">
        <v>1770</v>
      </c>
      <c r="E307" s="37">
        <f t="shared" si="41"/>
        <v>2302.824858757062</v>
      </c>
      <c r="F307" s="38">
        <f t="shared" si="48"/>
        <v>0.69220035518031131</v>
      </c>
      <c r="G307" s="39">
        <f t="shared" si="42"/>
        <v>614.39610797894125</v>
      </c>
      <c r="H307" s="39">
        <f t="shared" si="43"/>
        <v>241.95908663244708</v>
      </c>
      <c r="I307" s="37">
        <f t="shared" si="44"/>
        <v>856.35519461138836</v>
      </c>
      <c r="J307" s="40">
        <f t="shared" si="50"/>
        <v>-41.3897128045191</v>
      </c>
      <c r="K307" s="37">
        <f t="shared" si="45"/>
        <v>814.96548180686921</v>
      </c>
      <c r="L307" s="37">
        <f t="shared" si="46"/>
        <v>1515748.6944621573</v>
      </c>
      <c r="M307" s="37">
        <f t="shared" si="47"/>
        <v>1442488.9027981586</v>
      </c>
      <c r="N307" s="41">
        <f>jan!M307</f>
        <v>1304672.6998531718</v>
      </c>
      <c r="O307" s="41">
        <f t="shared" si="49"/>
        <v>137816.20294498676</v>
      </c>
      <c r="P307" s="4"/>
      <c r="Q307" s="65"/>
      <c r="R307" s="4"/>
    </row>
    <row r="308" spans="1:18" s="34" customFormat="1" x14ac:dyDescent="0.3">
      <c r="A308" s="33">
        <v>1624</v>
      </c>
      <c r="B308" s="34" t="s">
        <v>360</v>
      </c>
      <c r="C308" s="36">
        <v>16629</v>
      </c>
      <c r="D308" s="36">
        <v>6676</v>
      </c>
      <c r="E308" s="37">
        <f t="shared" si="41"/>
        <v>2490.8627920910726</v>
      </c>
      <c r="F308" s="38">
        <f t="shared" si="48"/>
        <v>0.74872220648229315</v>
      </c>
      <c r="G308" s="39">
        <f t="shared" si="42"/>
        <v>501.57334797853491</v>
      </c>
      <c r="H308" s="39">
        <f t="shared" si="43"/>
        <v>176.14580996554335</v>
      </c>
      <c r="I308" s="37">
        <f t="shared" si="44"/>
        <v>677.71915794407823</v>
      </c>
      <c r="J308" s="40">
        <f t="shared" si="50"/>
        <v>-41.3897128045191</v>
      </c>
      <c r="K308" s="37">
        <f t="shared" si="45"/>
        <v>636.32944513955908</v>
      </c>
      <c r="L308" s="37">
        <f t="shared" si="46"/>
        <v>4524453.0984346662</v>
      </c>
      <c r="M308" s="37">
        <f t="shared" si="47"/>
        <v>4248135.3757516965</v>
      </c>
      <c r="N308" s="41">
        <f>jan!M308</f>
        <v>3579020.1944744508</v>
      </c>
      <c r="O308" s="41">
        <f t="shared" si="49"/>
        <v>669115.18127724575</v>
      </c>
      <c r="P308" s="4"/>
      <c r="Q308" s="65"/>
      <c r="R308" s="4"/>
    </row>
    <row r="309" spans="1:18" s="34" customFormat="1" x14ac:dyDescent="0.3">
      <c r="A309" s="33">
        <v>1627</v>
      </c>
      <c r="B309" s="34" t="s">
        <v>361</v>
      </c>
      <c r="C309" s="36">
        <v>11071</v>
      </c>
      <c r="D309" s="36">
        <v>4715</v>
      </c>
      <c r="E309" s="37">
        <f t="shared" si="41"/>
        <v>2348.0381760339342</v>
      </c>
      <c r="F309" s="38">
        <f t="shared" si="48"/>
        <v>0.70579091295065921</v>
      </c>
      <c r="G309" s="39">
        <f t="shared" si="42"/>
        <v>587.26811761281795</v>
      </c>
      <c r="H309" s="39">
        <f t="shared" si="43"/>
        <v>226.13442558554181</v>
      </c>
      <c r="I309" s="37">
        <f t="shared" si="44"/>
        <v>813.40254319835981</v>
      </c>
      <c r="J309" s="40">
        <f t="shared" si="50"/>
        <v>-41.3897128045191</v>
      </c>
      <c r="K309" s="37">
        <f t="shared" si="45"/>
        <v>772.01283039384066</v>
      </c>
      <c r="L309" s="37">
        <f t="shared" si="46"/>
        <v>3835192.9911802667</v>
      </c>
      <c r="M309" s="37">
        <f t="shared" si="47"/>
        <v>3640040.4953069589</v>
      </c>
      <c r="N309" s="41">
        <f>jan!M309</f>
        <v>3066557.9264450329</v>
      </c>
      <c r="O309" s="41">
        <f t="shared" si="49"/>
        <v>573482.56886192597</v>
      </c>
      <c r="P309" s="4"/>
      <c r="Q309" s="65"/>
      <c r="R309" s="4"/>
    </row>
    <row r="310" spans="1:18" s="34" customFormat="1" x14ac:dyDescent="0.3">
      <c r="A310" s="33">
        <v>1630</v>
      </c>
      <c r="B310" s="34" t="s">
        <v>362</v>
      </c>
      <c r="C310" s="36">
        <v>8866</v>
      </c>
      <c r="D310" s="36">
        <v>3248</v>
      </c>
      <c r="E310" s="37">
        <f t="shared" si="41"/>
        <v>2729.6798029556649</v>
      </c>
      <c r="F310" s="38">
        <f t="shared" si="48"/>
        <v>0.8205076134857574</v>
      </c>
      <c r="G310" s="39">
        <f t="shared" si="42"/>
        <v>358.28314145977953</v>
      </c>
      <c r="H310" s="39">
        <f t="shared" si="43"/>
        <v>92.559856162936072</v>
      </c>
      <c r="I310" s="37">
        <f t="shared" si="44"/>
        <v>450.84299762271559</v>
      </c>
      <c r="J310" s="40">
        <f t="shared" si="50"/>
        <v>-41.3897128045191</v>
      </c>
      <c r="K310" s="37">
        <f t="shared" si="45"/>
        <v>409.45328481819649</v>
      </c>
      <c r="L310" s="37">
        <f t="shared" si="46"/>
        <v>1464338.0562785803</v>
      </c>
      <c r="M310" s="37">
        <f t="shared" si="47"/>
        <v>1329904.2690895023</v>
      </c>
      <c r="N310" s="41">
        <f>jan!M310</f>
        <v>1136763.1802955379</v>
      </c>
      <c r="O310" s="41">
        <f t="shared" si="49"/>
        <v>193141.08879396436</v>
      </c>
      <c r="P310" s="4"/>
      <c r="Q310" s="65"/>
      <c r="R310" s="4"/>
    </row>
    <row r="311" spans="1:18" s="34" customFormat="1" x14ac:dyDescent="0.3">
      <c r="A311" s="33">
        <v>1632</v>
      </c>
      <c r="B311" s="34" t="s">
        <v>363</v>
      </c>
      <c r="C311" s="36">
        <v>2271</v>
      </c>
      <c r="D311" s="36">
        <v>977</v>
      </c>
      <c r="E311" s="37">
        <f t="shared" si="41"/>
        <v>2324.4626407369497</v>
      </c>
      <c r="F311" s="38">
        <f t="shared" si="48"/>
        <v>0.69870440185795424</v>
      </c>
      <c r="G311" s="39">
        <f t="shared" si="42"/>
        <v>601.41343879100862</v>
      </c>
      <c r="H311" s="39">
        <f t="shared" si="43"/>
        <v>234.38586293948637</v>
      </c>
      <c r="I311" s="37">
        <f t="shared" si="44"/>
        <v>835.79930173049502</v>
      </c>
      <c r="J311" s="40">
        <f t="shared" si="50"/>
        <v>-41.3897128045191</v>
      </c>
      <c r="K311" s="37">
        <f t="shared" si="45"/>
        <v>794.40958892597587</v>
      </c>
      <c r="L311" s="37">
        <f t="shared" si="46"/>
        <v>816575.91779069358</v>
      </c>
      <c r="M311" s="37">
        <f t="shared" si="47"/>
        <v>776138.1683806784</v>
      </c>
      <c r="N311" s="41">
        <f>jan!M311</f>
        <v>690889.30946697691</v>
      </c>
      <c r="O311" s="41">
        <f t="shared" si="49"/>
        <v>85248.858913701493</v>
      </c>
      <c r="P311" s="4"/>
      <c r="Q311" s="65"/>
      <c r="R311" s="4"/>
    </row>
    <row r="312" spans="1:18" s="34" customFormat="1" x14ac:dyDescent="0.3">
      <c r="A312" s="33">
        <v>1633</v>
      </c>
      <c r="B312" s="34" t="s">
        <v>364</v>
      </c>
      <c r="C312" s="36">
        <v>2573</v>
      </c>
      <c r="D312" s="36">
        <v>1010</v>
      </c>
      <c r="E312" s="37">
        <f t="shared" si="41"/>
        <v>2547.5247524752476</v>
      </c>
      <c r="F312" s="38">
        <f t="shared" si="48"/>
        <v>0.76575408320274341</v>
      </c>
      <c r="G312" s="39">
        <f t="shared" si="42"/>
        <v>467.57617174802988</v>
      </c>
      <c r="H312" s="39">
        <f t="shared" si="43"/>
        <v>156.3141238310821</v>
      </c>
      <c r="I312" s="37">
        <f t="shared" si="44"/>
        <v>623.89029557911203</v>
      </c>
      <c r="J312" s="40">
        <f t="shared" si="50"/>
        <v>-41.3897128045191</v>
      </c>
      <c r="K312" s="37">
        <f t="shared" si="45"/>
        <v>582.50058277459289</v>
      </c>
      <c r="L312" s="37">
        <f t="shared" si="46"/>
        <v>630129.19853490312</v>
      </c>
      <c r="M312" s="37">
        <f t="shared" si="47"/>
        <v>588325.5886023388</v>
      </c>
      <c r="N312" s="41">
        <f>jan!M312</f>
        <v>598426.51234559552</v>
      </c>
      <c r="O312" s="41">
        <f t="shared" si="49"/>
        <v>-10100.923743256717</v>
      </c>
      <c r="P312" s="4"/>
      <c r="Q312" s="65"/>
      <c r="R312" s="4"/>
    </row>
    <row r="313" spans="1:18" s="34" customFormat="1" x14ac:dyDescent="0.3">
      <c r="A313" s="33">
        <v>1634</v>
      </c>
      <c r="B313" s="34" t="s">
        <v>365</v>
      </c>
      <c r="C313" s="36">
        <v>17790</v>
      </c>
      <c r="D313" s="36">
        <v>6852</v>
      </c>
      <c r="E313" s="37">
        <f t="shared" si="41"/>
        <v>2596.3222416812609</v>
      </c>
      <c r="F313" s="38">
        <f t="shared" si="48"/>
        <v>0.78042199823408498</v>
      </c>
      <c r="G313" s="39">
        <f t="shared" si="42"/>
        <v>438.29767822442187</v>
      </c>
      <c r="H313" s="39">
        <f t="shared" si="43"/>
        <v>139.23500260897742</v>
      </c>
      <c r="I313" s="37">
        <f t="shared" si="44"/>
        <v>577.53268083339935</v>
      </c>
      <c r="J313" s="40">
        <f t="shared" si="50"/>
        <v>-41.3897128045191</v>
      </c>
      <c r="K313" s="37">
        <f t="shared" si="45"/>
        <v>536.1429680288802</v>
      </c>
      <c r="L313" s="37">
        <f t="shared" si="46"/>
        <v>3957253.9290704522</v>
      </c>
      <c r="M313" s="37">
        <f t="shared" si="47"/>
        <v>3673651.6169338874</v>
      </c>
      <c r="N313" s="41">
        <f>jan!M313</f>
        <v>4497901.9431604156</v>
      </c>
      <c r="O313" s="41">
        <f t="shared" si="49"/>
        <v>-824250.32622652827</v>
      </c>
      <c r="P313" s="4"/>
      <c r="Q313" s="65"/>
      <c r="R313" s="4"/>
    </row>
    <row r="314" spans="1:18" s="34" customFormat="1" x14ac:dyDescent="0.3">
      <c r="A314" s="33">
        <v>1635</v>
      </c>
      <c r="B314" s="34" t="s">
        <v>366</v>
      </c>
      <c r="C314" s="36">
        <v>8949</v>
      </c>
      <c r="D314" s="36">
        <v>2567</v>
      </c>
      <c r="E314" s="37">
        <f t="shared" si="41"/>
        <v>3486.170627191274</v>
      </c>
      <c r="F314" s="38">
        <f t="shared" si="48"/>
        <v>1.0478992951567503</v>
      </c>
      <c r="G314" s="39">
        <f t="shared" si="42"/>
        <v>-95.611353081585904</v>
      </c>
      <c r="H314" s="39">
        <f t="shared" si="43"/>
        <v>0</v>
      </c>
      <c r="I314" s="37">
        <f t="shared" si="44"/>
        <v>-95.611353081585904</v>
      </c>
      <c r="J314" s="40">
        <f t="shared" si="50"/>
        <v>-41.3897128045191</v>
      </c>
      <c r="K314" s="37">
        <f t="shared" si="45"/>
        <v>-137.00106588610501</v>
      </c>
      <c r="L314" s="37">
        <f t="shared" si="46"/>
        <v>-245434.34336043103</v>
      </c>
      <c r="M314" s="37">
        <f t="shared" si="47"/>
        <v>-351681.73612963158</v>
      </c>
      <c r="N314" s="41">
        <f>jan!M314</f>
        <v>1980168.1754367757</v>
      </c>
      <c r="O314" s="41">
        <f t="shared" si="49"/>
        <v>-2331849.9115664074</v>
      </c>
      <c r="P314" s="4"/>
      <c r="Q314" s="65"/>
      <c r="R314" s="4"/>
    </row>
    <row r="315" spans="1:18" s="34" customFormat="1" x14ac:dyDescent="0.3">
      <c r="A315" s="33">
        <v>1636</v>
      </c>
      <c r="B315" s="34" t="s">
        <v>367</v>
      </c>
      <c r="C315" s="36">
        <v>9267</v>
      </c>
      <c r="D315" s="36">
        <v>3967</v>
      </c>
      <c r="E315" s="37">
        <f t="shared" si="41"/>
        <v>2336.0221830098312</v>
      </c>
      <c r="F315" s="38">
        <f t="shared" si="48"/>
        <v>0.70217905571040973</v>
      </c>
      <c r="G315" s="39">
        <f t="shared" si="42"/>
        <v>594.4777134272797</v>
      </c>
      <c r="H315" s="39">
        <f t="shared" si="43"/>
        <v>230.34002314397785</v>
      </c>
      <c r="I315" s="37">
        <f t="shared" si="44"/>
        <v>824.81773657125757</v>
      </c>
      <c r="J315" s="40">
        <f t="shared" si="50"/>
        <v>-41.3897128045191</v>
      </c>
      <c r="K315" s="37">
        <f t="shared" si="45"/>
        <v>783.42802376673842</v>
      </c>
      <c r="L315" s="37">
        <f t="shared" si="46"/>
        <v>3272051.9609781788</v>
      </c>
      <c r="M315" s="37">
        <f t="shared" si="47"/>
        <v>3107858.9702826515</v>
      </c>
      <c r="N315" s="41">
        <f>jan!M315</f>
        <v>3093597.9945296794</v>
      </c>
      <c r="O315" s="41">
        <f t="shared" si="49"/>
        <v>14260.975752972066</v>
      </c>
      <c r="P315" s="4"/>
      <c r="Q315" s="65"/>
      <c r="R315" s="4"/>
    </row>
    <row r="316" spans="1:18" s="34" customFormat="1" x14ac:dyDescent="0.3">
      <c r="A316" s="33">
        <v>1638</v>
      </c>
      <c r="B316" s="34" t="s">
        <v>368</v>
      </c>
      <c r="C316" s="36">
        <v>31463</v>
      </c>
      <c r="D316" s="36">
        <v>11722</v>
      </c>
      <c r="E316" s="37">
        <f t="shared" si="41"/>
        <v>2684.098276744583</v>
      </c>
      <c r="F316" s="38">
        <f t="shared" si="48"/>
        <v>0.80680637671432476</v>
      </c>
      <c r="G316" s="39">
        <f t="shared" si="42"/>
        <v>385.63205718642865</v>
      </c>
      <c r="H316" s="39">
        <f t="shared" si="43"/>
        <v>108.51339033681472</v>
      </c>
      <c r="I316" s="37">
        <f t="shared" si="44"/>
        <v>494.14544752324338</v>
      </c>
      <c r="J316" s="40">
        <f t="shared" si="50"/>
        <v>-41.3897128045191</v>
      </c>
      <c r="K316" s="37">
        <f t="shared" si="45"/>
        <v>452.75573471872428</v>
      </c>
      <c r="L316" s="37">
        <f t="shared" si="46"/>
        <v>5792372.9358674586</v>
      </c>
      <c r="M316" s="37">
        <f t="shared" si="47"/>
        <v>5307202.7223728858</v>
      </c>
      <c r="N316" s="41">
        <f>jan!M316</f>
        <v>4672140.6710050181</v>
      </c>
      <c r="O316" s="41">
        <f t="shared" si="49"/>
        <v>635062.05136786774</v>
      </c>
      <c r="P316" s="4"/>
      <c r="Q316" s="65"/>
      <c r="R316" s="4"/>
    </row>
    <row r="317" spans="1:18" s="34" customFormat="1" x14ac:dyDescent="0.3">
      <c r="A317" s="33">
        <v>1640</v>
      </c>
      <c r="B317" s="34" t="s">
        <v>369</v>
      </c>
      <c r="C317" s="36">
        <v>15892</v>
      </c>
      <c r="D317" s="36">
        <v>5593</v>
      </c>
      <c r="E317" s="37">
        <f t="shared" si="41"/>
        <v>2841.4089039871269</v>
      </c>
      <c r="F317" s="38">
        <f t="shared" si="48"/>
        <v>0.85409198405734243</v>
      </c>
      <c r="G317" s="39">
        <f t="shared" si="42"/>
        <v>291.24568084090231</v>
      </c>
      <c r="H317" s="39">
        <f t="shared" si="43"/>
        <v>53.454670801924358</v>
      </c>
      <c r="I317" s="37">
        <f t="shared" si="44"/>
        <v>344.70035164282666</v>
      </c>
      <c r="J317" s="40">
        <f t="shared" si="50"/>
        <v>-41.3897128045191</v>
      </c>
      <c r="K317" s="37">
        <f t="shared" si="45"/>
        <v>303.31063883830757</v>
      </c>
      <c r="L317" s="37">
        <f t="shared" si="46"/>
        <v>1927909.0667383296</v>
      </c>
      <c r="M317" s="37">
        <f t="shared" si="47"/>
        <v>1696416.4030226541</v>
      </c>
      <c r="N317" s="41">
        <f>jan!M317</f>
        <v>1529685.6272761538</v>
      </c>
      <c r="O317" s="41">
        <f t="shared" si="49"/>
        <v>166730.77574650035</v>
      </c>
      <c r="P317" s="4"/>
      <c r="Q317" s="65"/>
      <c r="R317" s="4"/>
    </row>
    <row r="318" spans="1:18" s="34" customFormat="1" x14ac:dyDescent="0.3">
      <c r="A318" s="33">
        <v>1644</v>
      </c>
      <c r="B318" s="34" t="s">
        <v>370</v>
      </c>
      <c r="C318" s="36">
        <v>4858</v>
      </c>
      <c r="D318" s="36">
        <v>2014</v>
      </c>
      <c r="E318" s="37">
        <f t="shared" si="41"/>
        <v>2412.1151936444885</v>
      </c>
      <c r="F318" s="38">
        <f t="shared" si="48"/>
        <v>0.72505166314633873</v>
      </c>
      <c r="G318" s="39">
        <f t="shared" si="42"/>
        <v>548.82190704648531</v>
      </c>
      <c r="H318" s="39">
        <f t="shared" si="43"/>
        <v>203.7074694218478</v>
      </c>
      <c r="I318" s="37">
        <f t="shared" si="44"/>
        <v>752.52937646833311</v>
      </c>
      <c r="J318" s="40">
        <f t="shared" si="50"/>
        <v>-41.3897128045191</v>
      </c>
      <c r="K318" s="37">
        <f t="shared" si="45"/>
        <v>711.13966366381396</v>
      </c>
      <c r="L318" s="37">
        <f t="shared" si="46"/>
        <v>1515594.1642072229</v>
      </c>
      <c r="M318" s="37">
        <f t="shared" si="47"/>
        <v>1432235.2826189213</v>
      </c>
      <c r="N318" s="41">
        <f>jan!M318</f>
        <v>1217809.8968950785</v>
      </c>
      <c r="O318" s="41">
        <f t="shared" si="49"/>
        <v>214425.38572384277</v>
      </c>
      <c r="P318" s="4"/>
      <c r="Q318" s="65"/>
      <c r="R318" s="4"/>
    </row>
    <row r="319" spans="1:18" s="34" customFormat="1" x14ac:dyDescent="0.3">
      <c r="A319" s="33">
        <v>1648</v>
      </c>
      <c r="B319" s="34" t="s">
        <v>371</v>
      </c>
      <c r="C319" s="36">
        <v>15134</v>
      </c>
      <c r="D319" s="36">
        <v>6336</v>
      </c>
      <c r="E319" s="37">
        <f t="shared" si="41"/>
        <v>2388.5732323232323</v>
      </c>
      <c r="F319" s="38">
        <f t="shared" si="48"/>
        <v>0.7179752439708873</v>
      </c>
      <c r="G319" s="39">
        <f t="shared" si="42"/>
        <v>562.9470838392391</v>
      </c>
      <c r="H319" s="39">
        <f t="shared" si="43"/>
        <v>211.94715588428744</v>
      </c>
      <c r="I319" s="37">
        <f t="shared" si="44"/>
        <v>774.89423972352654</v>
      </c>
      <c r="J319" s="40">
        <f t="shared" si="50"/>
        <v>-41.3897128045191</v>
      </c>
      <c r="K319" s="37">
        <f t="shared" si="45"/>
        <v>733.50452691900739</v>
      </c>
      <c r="L319" s="37">
        <f t="shared" si="46"/>
        <v>4909729.9028882645</v>
      </c>
      <c r="M319" s="37">
        <f t="shared" si="47"/>
        <v>4647484.6825588308</v>
      </c>
      <c r="N319" s="41">
        <f>jan!M319</f>
        <v>4452442.9526947467</v>
      </c>
      <c r="O319" s="41">
        <f t="shared" si="49"/>
        <v>195041.72986408416</v>
      </c>
      <c r="P319" s="4"/>
      <c r="Q319" s="65"/>
      <c r="R319" s="4"/>
    </row>
    <row r="320" spans="1:18" s="34" customFormat="1" x14ac:dyDescent="0.3">
      <c r="A320" s="33">
        <v>1653</v>
      </c>
      <c r="B320" s="34" t="s">
        <v>372</v>
      </c>
      <c r="C320" s="36">
        <v>43971</v>
      </c>
      <c r="D320" s="36">
        <v>15916</v>
      </c>
      <c r="E320" s="37">
        <f t="shared" si="41"/>
        <v>2762.6916310630813</v>
      </c>
      <c r="F320" s="38">
        <f t="shared" si="48"/>
        <v>0.83043055619423534</v>
      </c>
      <c r="G320" s="39">
        <f t="shared" si="42"/>
        <v>338.47604459532965</v>
      </c>
      <c r="H320" s="39">
        <f t="shared" si="43"/>
        <v>81.005716325340302</v>
      </c>
      <c r="I320" s="37">
        <f t="shared" si="44"/>
        <v>419.48176092066996</v>
      </c>
      <c r="J320" s="40">
        <f t="shared" si="50"/>
        <v>-41.3897128045191</v>
      </c>
      <c r="K320" s="37">
        <f t="shared" si="45"/>
        <v>378.09204811615086</v>
      </c>
      <c r="L320" s="37">
        <f t="shared" si="46"/>
        <v>6676471.7068133829</v>
      </c>
      <c r="M320" s="37">
        <f t="shared" si="47"/>
        <v>6017713.0378166568</v>
      </c>
      <c r="N320" s="41">
        <f>jan!M320</f>
        <v>4865137.0004876163</v>
      </c>
      <c r="O320" s="41">
        <f t="shared" si="49"/>
        <v>1152576.0373290405</v>
      </c>
      <c r="P320" s="4"/>
      <c r="Q320" s="65"/>
      <c r="R320" s="4"/>
    </row>
    <row r="321" spans="1:18" s="34" customFormat="1" x14ac:dyDescent="0.3">
      <c r="A321" s="33">
        <v>1657</v>
      </c>
      <c r="B321" s="34" t="s">
        <v>373</v>
      </c>
      <c r="C321" s="36">
        <v>19025</v>
      </c>
      <c r="D321" s="36">
        <v>7668</v>
      </c>
      <c r="E321" s="37">
        <f t="shared" si="41"/>
        <v>2481.090245174752</v>
      </c>
      <c r="F321" s="38">
        <f t="shared" si="48"/>
        <v>0.74578470108722605</v>
      </c>
      <c r="G321" s="39">
        <f t="shared" si="42"/>
        <v>507.43687612832724</v>
      </c>
      <c r="H321" s="39">
        <f t="shared" si="43"/>
        <v>179.56620138625556</v>
      </c>
      <c r="I321" s="37">
        <f t="shared" si="44"/>
        <v>687.00307751458286</v>
      </c>
      <c r="J321" s="40">
        <f t="shared" si="50"/>
        <v>-41.3897128045191</v>
      </c>
      <c r="K321" s="37">
        <f t="shared" si="45"/>
        <v>645.61336471006371</v>
      </c>
      <c r="L321" s="37">
        <f t="shared" si="46"/>
        <v>5267939.5983818211</v>
      </c>
      <c r="M321" s="37">
        <f t="shared" si="47"/>
        <v>4950563.2805967685</v>
      </c>
      <c r="N321" s="41">
        <f>jan!M321</f>
        <v>3984767.3234317098</v>
      </c>
      <c r="O321" s="41">
        <f t="shared" si="49"/>
        <v>965795.9571650587</v>
      </c>
      <c r="P321" s="4"/>
      <c r="Q321" s="65"/>
      <c r="R321" s="4"/>
    </row>
    <row r="322" spans="1:18" s="34" customFormat="1" x14ac:dyDescent="0.3">
      <c r="A322" s="33">
        <v>1662</v>
      </c>
      <c r="B322" s="34" t="s">
        <v>374</v>
      </c>
      <c r="C322" s="36">
        <v>19157</v>
      </c>
      <c r="D322" s="36">
        <v>5995</v>
      </c>
      <c r="E322" s="37">
        <f t="shared" si="41"/>
        <v>3195.4962468723938</v>
      </c>
      <c r="F322" s="38">
        <f t="shared" si="48"/>
        <v>0.96052621138382943</v>
      </c>
      <c r="G322" s="39">
        <f t="shared" si="42"/>
        <v>78.793275109742169</v>
      </c>
      <c r="H322" s="39">
        <f t="shared" si="43"/>
        <v>0</v>
      </c>
      <c r="I322" s="37">
        <f t="shared" si="44"/>
        <v>78.793275109742169</v>
      </c>
      <c r="J322" s="40">
        <f t="shared" si="50"/>
        <v>-41.3897128045191</v>
      </c>
      <c r="K322" s="37">
        <f t="shared" si="45"/>
        <v>37.403562305223069</v>
      </c>
      <c r="L322" s="37">
        <f t="shared" si="46"/>
        <v>472365.68428290432</v>
      </c>
      <c r="M322" s="37">
        <f t="shared" si="47"/>
        <v>224234.35601981229</v>
      </c>
      <c r="N322" s="41">
        <f>jan!M322</f>
        <v>1466025.1896156869</v>
      </c>
      <c r="O322" s="41">
        <f t="shared" si="49"/>
        <v>-1241790.8335958747</v>
      </c>
      <c r="P322" s="4"/>
      <c r="Q322" s="65"/>
      <c r="R322" s="4"/>
    </row>
    <row r="323" spans="1:18" s="34" customFormat="1" x14ac:dyDescent="0.3">
      <c r="A323" s="33">
        <v>1663</v>
      </c>
      <c r="B323" s="34" t="s">
        <v>375</v>
      </c>
      <c r="C323" s="36">
        <v>41677</v>
      </c>
      <c r="D323" s="36">
        <v>13498</v>
      </c>
      <c r="E323" s="37">
        <f t="shared" si="41"/>
        <v>3087.6426137205513</v>
      </c>
      <c r="F323" s="38">
        <f t="shared" si="48"/>
        <v>0.92810675799322817</v>
      </c>
      <c r="G323" s="39">
        <f t="shared" si="42"/>
        <v>143.50545500084772</v>
      </c>
      <c r="H323" s="39">
        <f t="shared" si="43"/>
        <v>0</v>
      </c>
      <c r="I323" s="37">
        <f t="shared" si="44"/>
        <v>143.50545500084772</v>
      </c>
      <c r="J323" s="40">
        <f t="shared" si="50"/>
        <v>-41.3897128045191</v>
      </c>
      <c r="K323" s="37">
        <f t="shared" si="45"/>
        <v>102.11574219632863</v>
      </c>
      <c r="L323" s="37">
        <f t="shared" si="46"/>
        <v>1937036.6316014426</v>
      </c>
      <c r="M323" s="37">
        <f t="shared" si="47"/>
        <v>1378358.2881660438</v>
      </c>
      <c r="N323" s="41">
        <f>jan!M323</f>
        <v>90569.66048280384</v>
      </c>
      <c r="O323" s="41">
        <f t="shared" si="49"/>
        <v>1287788.62768324</v>
      </c>
      <c r="P323" s="4"/>
      <c r="Q323" s="65"/>
      <c r="R323" s="4"/>
    </row>
    <row r="324" spans="1:18" s="34" customFormat="1" x14ac:dyDescent="0.3">
      <c r="A324" s="33">
        <v>1664</v>
      </c>
      <c r="B324" s="34" t="s">
        <v>376</v>
      </c>
      <c r="C324" s="36">
        <v>11952</v>
      </c>
      <c r="D324" s="36">
        <v>4078</v>
      </c>
      <c r="E324" s="37">
        <f t="shared" si="41"/>
        <v>2930.8484551250613</v>
      </c>
      <c r="F324" s="38">
        <f t="shared" si="48"/>
        <v>0.88097639466695399</v>
      </c>
      <c r="G324" s="39">
        <f t="shared" si="42"/>
        <v>237.58195015814169</v>
      </c>
      <c r="H324" s="39">
        <f t="shared" si="43"/>
        <v>22.150827903647336</v>
      </c>
      <c r="I324" s="37">
        <f t="shared" si="44"/>
        <v>259.73277806178902</v>
      </c>
      <c r="J324" s="40">
        <f t="shared" si="50"/>
        <v>-41.3897128045191</v>
      </c>
      <c r="K324" s="37">
        <f t="shared" si="45"/>
        <v>218.34306525726993</v>
      </c>
      <c r="L324" s="37">
        <f t="shared" si="46"/>
        <v>1059190.2689359756</v>
      </c>
      <c r="M324" s="37">
        <f t="shared" si="47"/>
        <v>890403.02011914679</v>
      </c>
      <c r="N324" s="41">
        <f>jan!M324</f>
        <v>2362945.8587577604</v>
      </c>
      <c r="O324" s="41">
        <f t="shared" si="49"/>
        <v>-1472542.8386386135</v>
      </c>
      <c r="P324" s="4"/>
      <c r="Q324" s="65"/>
      <c r="R324" s="4"/>
    </row>
    <row r="325" spans="1:18" s="34" customFormat="1" x14ac:dyDescent="0.3">
      <c r="A325" s="33">
        <v>1665</v>
      </c>
      <c r="B325" s="34" t="s">
        <v>377</v>
      </c>
      <c r="C325" s="36">
        <v>9660</v>
      </c>
      <c r="D325" s="36">
        <v>863</v>
      </c>
      <c r="E325" s="37">
        <f t="shared" si="41"/>
        <v>11193.51100811124</v>
      </c>
      <c r="F325" s="38">
        <f t="shared" si="48"/>
        <v>3.3646294315718612</v>
      </c>
      <c r="G325" s="39">
        <f t="shared" si="42"/>
        <v>-4720.0155816335655</v>
      </c>
      <c r="H325" s="39">
        <f t="shared" si="43"/>
        <v>0</v>
      </c>
      <c r="I325" s="37">
        <f t="shared" si="44"/>
        <v>-4720.0155816335655</v>
      </c>
      <c r="J325" s="40">
        <f t="shared" si="50"/>
        <v>-41.3897128045191</v>
      </c>
      <c r="K325" s="37">
        <f t="shared" si="45"/>
        <v>-4761.4052944380846</v>
      </c>
      <c r="L325" s="37">
        <f t="shared" si="46"/>
        <v>-4073373.4469497669</v>
      </c>
      <c r="M325" s="37">
        <f t="shared" si="47"/>
        <v>-4109092.7691000672</v>
      </c>
      <c r="N325" s="41">
        <f>jan!M325</f>
        <v>407919.88134084025</v>
      </c>
      <c r="O325" s="41">
        <f t="shared" si="49"/>
        <v>-4517012.6504409071</v>
      </c>
      <c r="P325" s="4"/>
      <c r="Q325" s="65"/>
      <c r="R325" s="4"/>
    </row>
    <row r="326" spans="1:18" s="34" customFormat="1" x14ac:dyDescent="0.3">
      <c r="A326" s="33">
        <v>1702</v>
      </c>
      <c r="B326" s="34" t="s">
        <v>378</v>
      </c>
      <c r="C326" s="36">
        <v>52825</v>
      </c>
      <c r="D326" s="36">
        <v>21650</v>
      </c>
      <c r="E326" s="37">
        <f t="shared" si="41"/>
        <v>2439.9538106235564</v>
      </c>
      <c r="F326" s="38">
        <f t="shared" si="48"/>
        <v>0.73341960328184697</v>
      </c>
      <c r="G326" s="39">
        <f t="shared" si="42"/>
        <v>532.11873685904459</v>
      </c>
      <c r="H326" s="39">
        <f t="shared" si="43"/>
        <v>193.96395347917405</v>
      </c>
      <c r="I326" s="37">
        <f t="shared" si="44"/>
        <v>726.08269033821864</v>
      </c>
      <c r="J326" s="40">
        <f t="shared" si="50"/>
        <v>-41.3897128045191</v>
      </c>
      <c r="K326" s="37">
        <f t="shared" si="45"/>
        <v>684.69297753369949</v>
      </c>
      <c r="L326" s="37">
        <f t="shared" si="46"/>
        <v>15719690.245822433</v>
      </c>
      <c r="M326" s="37">
        <f t="shared" si="47"/>
        <v>14823602.963604594</v>
      </c>
      <c r="N326" s="41">
        <f>jan!M326</f>
        <v>11855986.130972423</v>
      </c>
      <c r="O326" s="41">
        <f t="shared" si="49"/>
        <v>2967616.832632171</v>
      </c>
      <c r="P326" s="4"/>
      <c r="Q326" s="65"/>
      <c r="R326" s="4"/>
    </row>
    <row r="327" spans="1:18" s="34" customFormat="1" x14ac:dyDescent="0.3">
      <c r="A327" s="33">
        <v>1703</v>
      </c>
      <c r="B327" s="34" t="s">
        <v>379</v>
      </c>
      <c r="C327" s="36">
        <v>35856</v>
      </c>
      <c r="D327" s="36">
        <v>13026</v>
      </c>
      <c r="E327" s="37">
        <f t="shared" si="41"/>
        <v>2752.6485490557347</v>
      </c>
      <c r="F327" s="38">
        <f t="shared" si="48"/>
        <v>0.82741173133391033</v>
      </c>
      <c r="G327" s="39">
        <f t="shared" si="42"/>
        <v>344.50189379973762</v>
      </c>
      <c r="H327" s="39">
        <f t="shared" si="43"/>
        <v>84.520795027911618</v>
      </c>
      <c r="I327" s="37">
        <f t="shared" si="44"/>
        <v>429.02268882764923</v>
      </c>
      <c r="J327" s="40">
        <f t="shared" si="50"/>
        <v>-41.3897128045191</v>
      </c>
      <c r="K327" s="37">
        <f t="shared" si="45"/>
        <v>387.63297602313014</v>
      </c>
      <c r="L327" s="37">
        <f t="shared" si="46"/>
        <v>5588449.5446689585</v>
      </c>
      <c r="M327" s="37">
        <f t="shared" si="47"/>
        <v>5049307.1456772937</v>
      </c>
      <c r="N327" s="41">
        <f>jan!M327</f>
        <v>3838980.4453601241</v>
      </c>
      <c r="O327" s="41">
        <f t="shared" si="49"/>
        <v>1210326.7003171695</v>
      </c>
      <c r="P327" s="4"/>
      <c r="Q327" s="65"/>
      <c r="R327" s="4"/>
    </row>
    <row r="328" spans="1:18" s="34" customFormat="1" x14ac:dyDescent="0.3">
      <c r="A328" s="33">
        <v>1711</v>
      </c>
      <c r="B328" s="34" t="s">
        <v>380</v>
      </c>
      <c r="C328" s="36">
        <v>9002</v>
      </c>
      <c r="D328" s="36">
        <v>2558</v>
      </c>
      <c r="E328" s="37">
        <f t="shared" ref="E328:E391" si="51">(C328*1000)/D328</f>
        <v>3519.1555903049257</v>
      </c>
      <c r="F328" s="38">
        <f t="shared" si="48"/>
        <v>1.0578141625840556</v>
      </c>
      <c r="G328" s="39">
        <f t="shared" ref="G328:G391" si="52">(E$437-E328)*0.6</f>
        <v>-115.40233094977692</v>
      </c>
      <c r="H328" s="39">
        <f t="shared" ref="H328:H391" si="53">IF(E328&gt;=E$437*0.9,0,IF(E328&lt;0.9*E$437,(E$437*0.9-E328)*0.35))</f>
        <v>0</v>
      </c>
      <c r="I328" s="37">
        <f t="shared" ref="I328:I391" si="54">G328+H328</f>
        <v>-115.40233094977692</v>
      </c>
      <c r="J328" s="40">
        <f t="shared" si="50"/>
        <v>-41.3897128045191</v>
      </c>
      <c r="K328" s="37">
        <f t="shared" ref="K328:K391" si="55">I328+J328</f>
        <v>-156.79204375429603</v>
      </c>
      <c r="L328" s="37">
        <f t="shared" ref="L328:L391" si="56">(I328*D328)</f>
        <v>-295199.16256952938</v>
      </c>
      <c r="M328" s="37">
        <f t="shared" ref="M328:M391" si="57">(K328*D328)</f>
        <v>-401074.04792348924</v>
      </c>
      <c r="N328" s="41">
        <f>jan!M328</f>
        <v>2126553.4837426064</v>
      </c>
      <c r="O328" s="41">
        <f t="shared" si="49"/>
        <v>-2527627.5316660954</v>
      </c>
      <c r="P328" s="4"/>
      <c r="Q328" s="65"/>
      <c r="R328" s="4"/>
    </row>
    <row r="329" spans="1:18" s="34" customFormat="1" x14ac:dyDescent="0.3">
      <c r="A329" s="33">
        <v>1714</v>
      </c>
      <c r="B329" s="34" t="s">
        <v>381</v>
      </c>
      <c r="C329" s="36">
        <v>61919</v>
      </c>
      <c r="D329" s="36">
        <v>22957</v>
      </c>
      <c r="E329" s="37">
        <f t="shared" si="51"/>
        <v>2697.172975563009</v>
      </c>
      <c r="F329" s="38">
        <f t="shared" ref="F329:F392" si="58">IF(ISNUMBER(C329),E329/E$437,"")</f>
        <v>0.81073646767698482</v>
      </c>
      <c r="G329" s="39">
        <f t="shared" si="52"/>
        <v>377.78723789537304</v>
      </c>
      <c r="H329" s="39">
        <f t="shared" si="53"/>
        <v>103.93724575036562</v>
      </c>
      <c r="I329" s="37">
        <f t="shared" si="54"/>
        <v>481.72448364573864</v>
      </c>
      <c r="J329" s="40">
        <f t="shared" si="50"/>
        <v>-41.3897128045191</v>
      </c>
      <c r="K329" s="37">
        <f t="shared" si="55"/>
        <v>440.33477084121955</v>
      </c>
      <c r="L329" s="37">
        <f t="shared" si="56"/>
        <v>11058948.971055223</v>
      </c>
      <c r="M329" s="37">
        <f t="shared" si="57"/>
        <v>10108765.334201878</v>
      </c>
      <c r="N329" s="41">
        <f>jan!M329</f>
        <v>7082197.4692255734</v>
      </c>
      <c r="O329" s="41">
        <f t="shared" ref="O329:O392" si="59">M329-N329</f>
        <v>3026567.8649763046</v>
      </c>
      <c r="P329" s="4"/>
      <c r="Q329" s="65"/>
      <c r="R329" s="4"/>
    </row>
    <row r="330" spans="1:18" s="34" customFormat="1" x14ac:dyDescent="0.3">
      <c r="A330" s="33">
        <v>1717</v>
      </c>
      <c r="B330" s="34" t="s">
        <v>382</v>
      </c>
      <c r="C330" s="36">
        <v>5625</v>
      </c>
      <c r="D330" s="36">
        <v>2624</v>
      </c>
      <c r="E330" s="37">
        <f t="shared" si="51"/>
        <v>2143.6737804878048</v>
      </c>
      <c r="F330" s="38">
        <f t="shared" si="58"/>
        <v>0.64436153127393314</v>
      </c>
      <c r="G330" s="39">
        <f t="shared" si="52"/>
        <v>709.88675494049551</v>
      </c>
      <c r="H330" s="39">
        <f t="shared" si="53"/>
        <v>297.66196402668709</v>
      </c>
      <c r="I330" s="37">
        <f t="shared" si="54"/>
        <v>1007.5487189671826</v>
      </c>
      <c r="J330" s="40">
        <f t="shared" ref="J330:J393" si="60">I$439</f>
        <v>-41.3897128045191</v>
      </c>
      <c r="K330" s="37">
        <f t="shared" si="55"/>
        <v>966.15900616266345</v>
      </c>
      <c r="L330" s="37">
        <f t="shared" si="56"/>
        <v>2643807.838569887</v>
      </c>
      <c r="M330" s="37">
        <f t="shared" si="57"/>
        <v>2535201.2321708291</v>
      </c>
      <c r="N330" s="41">
        <f>jan!M330</f>
        <v>2221877.8894998436</v>
      </c>
      <c r="O330" s="41">
        <f t="shared" si="59"/>
        <v>313323.3426709855</v>
      </c>
      <c r="P330" s="4"/>
      <c r="Q330" s="65"/>
      <c r="R330" s="4"/>
    </row>
    <row r="331" spans="1:18" s="34" customFormat="1" x14ac:dyDescent="0.3">
      <c r="A331" s="33">
        <v>1718</v>
      </c>
      <c r="B331" s="34" t="s">
        <v>383</v>
      </c>
      <c r="C331" s="36">
        <v>7996</v>
      </c>
      <c r="D331" s="36">
        <v>3506</v>
      </c>
      <c r="E331" s="37">
        <f t="shared" si="51"/>
        <v>2280.6617227609813</v>
      </c>
      <c r="F331" s="38">
        <f t="shared" si="58"/>
        <v>0.6855383936550753</v>
      </c>
      <c r="G331" s="39">
        <f t="shared" si="52"/>
        <v>627.69398957658962</v>
      </c>
      <c r="H331" s="39">
        <f t="shared" si="53"/>
        <v>249.71618423107529</v>
      </c>
      <c r="I331" s="37">
        <f t="shared" si="54"/>
        <v>877.41017380766493</v>
      </c>
      <c r="J331" s="40">
        <f t="shared" si="60"/>
        <v>-41.3897128045191</v>
      </c>
      <c r="K331" s="37">
        <f t="shared" si="55"/>
        <v>836.02046100314578</v>
      </c>
      <c r="L331" s="37">
        <f t="shared" si="56"/>
        <v>3076200.0693696733</v>
      </c>
      <c r="M331" s="37">
        <f t="shared" si="57"/>
        <v>2931087.7362770289</v>
      </c>
      <c r="N331" s="41">
        <f>jan!M331</f>
        <v>2456717.6755283745</v>
      </c>
      <c r="O331" s="41">
        <f t="shared" si="59"/>
        <v>474370.06074865442</v>
      </c>
      <c r="P331" s="4"/>
      <c r="Q331" s="65"/>
      <c r="R331" s="4"/>
    </row>
    <row r="332" spans="1:18" s="34" customFormat="1" x14ac:dyDescent="0.3">
      <c r="A332" s="33">
        <v>1719</v>
      </c>
      <c r="B332" s="34" t="s">
        <v>384</v>
      </c>
      <c r="C332" s="36">
        <v>49591</v>
      </c>
      <c r="D332" s="36">
        <v>19474</v>
      </c>
      <c r="E332" s="37">
        <f t="shared" si="51"/>
        <v>2546.523569888056</v>
      </c>
      <c r="F332" s="38">
        <f t="shared" si="58"/>
        <v>0.76545314023705546</v>
      </c>
      <c r="G332" s="39">
        <f t="shared" si="52"/>
        <v>468.1768813003448</v>
      </c>
      <c r="H332" s="39">
        <f t="shared" si="53"/>
        <v>156.66453773659916</v>
      </c>
      <c r="I332" s="37">
        <f t="shared" si="54"/>
        <v>624.84141903694399</v>
      </c>
      <c r="J332" s="40">
        <f t="shared" si="60"/>
        <v>-41.3897128045191</v>
      </c>
      <c r="K332" s="37">
        <f t="shared" si="55"/>
        <v>583.45170623242484</v>
      </c>
      <c r="L332" s="37">
        <f t="shared" si="56"/>
        <v>12168161.794325447</v>
      </c>
      <c r="M332" s="37">
        <f t="shared" si="57"/>
        <v>11362138.527170241</v>
      </c>
      <c r="N332" s="41">
        <f>jan!M332</f>
        <v>8790061.7835822981</v>
      </c>
      <c r="O332" s="41">
        <f t="shared" si="59"/>
        <v>2572076.7435879428</v>
      </c>
      <c r="P332" s="4"/>
      <c r="Q332" s="65"/>
      <c r="R332" s="4"/>
    </row>
    <row r="333" spans="1:18" s="34" customFormat="1" x14ac:dyDescent="0.3">
      <c r="A333" s="33">
        <v>1721</v>
      </c>
      <c r="B333" s="34" t="s">
        <v>385</v>
      </c>
      <c r="C333" s="36">
        <v>36749</v>
      </c>
      <c r="D333" s="36">
        <v>14809</v>
      </c>
      <c r="E333" s="37">
        <f t="shared" si="51"/>
        <v>2481.5315011141874</v>
      </c>
      <c r="F333" s="38">
        <f t="shared" si="58"/>
        <v>0.74591733710461183</v>
      </c>
      <c r="G333" s="39">
        <f t="shared" si="52"/>
        <v>507.17212256466598</v>
      </c>
      <c r="H333" s="39">
        <f t="shared" si="53"/>
        <v>179.41176180745316</v>
      </c>
      <c r="I333" s="37">
        <f t="shared" si="54"/>
        <v>686.5838843721192</v>
      </c>
      <c r="J333" s="40">
        <f t="shared" si="60"/>
        <v>-41.3897128045191</v>
      </c>
      <c r="K333" s="37">
        <f t="shared" si="55"/>
        <v>645.19417156760005</v>
      </c>
      <c r="L333" s="37">
        <f t="shared" si="56"/>
        <v>10167620.743666714</v>
      </c>
      <c r="M333" s="37">
        <f t="shared" si="57"/>
        <v>9554680.4867445882</v>
      </c>
      <c r="N333" s="41">
        <f>jan!M333</f>
        <v>7605929.9221048765</v>
      </c>
      <c r="O333" s="41">
        <f t="shared" si="59"/>
        <v>1948750.5646397118</v>
      </c>
      <c r="P333" s="4"/>
      <c r="Q333" s="65"/>
      <c r="R333" s="4"/>
    </row>
    <row r="334" spans="1:18" s="34" customFormat="1" x14ac:dyDescent="0.3">
      <c r="A334" s="33">
        <v>1724</v>
      </c>
      <c r="B334" s="34" t="s">
        <v>386</v>
      </c>
      <c r="C334" s="36">
        <v>7387</v>
      </c>
      <c r="D334" s="36">
        <v>2547</v>
      </c>
      <c r="E334" s="37">
        <f t="shared" si="51"/>
        <v>2900.274833137024</v>
      </c>
      <c r="F334" s="38">
        <f t="shared" si="58"/>
        <v>0.87178634622762519</v>
      </c>
      <c r="G334" s="39">
        <f t="shared" si="52"/>
        <v>255.92612335096408</v>
      </c>
      <c r="H334" s="39">
        <f t="shared" si="53"/>
        <v>32.851595599460389</v>
      </c>
      <c r="I334" s="37">
        <f t="shared" si="54"/>
        <v>288.77771895042446</v>
      </c>
      <c r="J334" s="40">
        <f t="shared" si="60"/>
        <v>-41.3897128045191</v>
      </c>
      <c r="K334" s="37">
        <f t="shared" si="55"/>
        <v>247.38800614590536</v>
      </c>
      <c r="L334" s="37">
        <f t="shared" si="56"/>
        <v>735516.85016673105</v>
      </c>
      <c r="M334" s="37">
        <f t="shared" si="57"/>
        <v>630097.25165362097</v>
      </c>
      <c r="N334" s="41">
        <f>jan!M334</f>
        <v>2250157.7494497341</v>
      </c>
      <c r="O334" s="41">
        <f t="shared" si="59"/>
        <v>-1620060.4977961131</v>
      </c>
      <c r="P334" s="4"/>
      <c r="Q334" s="65"/>
      <c r="R334" s="4"/>
    </row>
    <row r="335" spans="1:18" s="34" customFormat="1" x14ac:dyDescent="0.3">
      <c r="A335" s="33">
        <v>1725</v>
      </c>
      <c r="B335" s="34" t="s">
        <v>387</v>
      </c>
      <c r="C335" s="36">
        <v>2215</v>
      </c>
      <c r="D335" s="36">
        <v>1644</v>
      </c>
      <c r="E335" s="37">
        <f t="shared" si="51"/>
        <v>1347.3236009732359</v>
      </c>
      <c r="F335" s="38">
        <f t="shared" si="58"/>
        <v>0.40498862585662104</v>
      </c>
      <c r="G335" s="39">
        <f t="shared" si="52"/>
        <v>1187.6968626492369</v>
      </c>
      <c r="H335" s="39">
        <f t="shared" si="53"/>
        <v>576.38452685678612</v>
      </c>
      <c r="I335" s="37">
        <f t="shared" si="54"/>
        <v>1764.081389506023</v>
      </c>
      <c r="J335" s="40">
        <f t="shared" si="60"/>
        <v>-41.3897128045191</v>
      </c>
      <c r="K335" s="37">
        <f t="shared" si="55"/>
        <v>1722.6916767015039</v>
      </c>
      <c r="L335" s="37">
        <f t="shared" si="56"/>
        <v>2900149.8043479016</v>
      </c>
      <c r="M335" s="37">
        <f t="shared" si="57"/>
        <v>2832105.1164972722</v>
      </c>
      <c r="N335" s="41">
        <f>jan!M335</f>
        <v>1624117.0161348106</v>
      </c>
      <c r="O335" s="41">
        <f t="shared" si="59"/>
        <v>1207988.1003624615</v>
      </c>
      <c r="P335" s="4"/>
      <c r="Q335" s="65"/>
      <c r="R335" s="4"/>
    </row>
    <row r="336" spans="1:18" s="34" customFormat="1" x14ac:dyDescent="0.3">
      <c r="A336" s="33">
        <v>1736</v>
      </c>
      <c r="B336" s="34" t="s">
        <v>388</v>
      </c>
      <c r="C336" s="36">
        <v>5763</v>
      </c>
      <c r="D336" s="36">
        <v>2153</v>
      </c>
      <c r="E336" s="37">
        <f t="shared" si="51"/>
        <v>2676.7301439851371</v>
      </c>
      <c r="F336" s="38">
        <f t="shared" si="58"/>
        <v>0.80459160814705433</v>
      </c>
      <c r="G336" s="39">
        <f t="shared" si="52"/>
        <v>390.05293684209619</v>
      </c>
      <c r="H336" s="39">
        <f t="shared" si="53"/>
        <v>111.09223680262077</v>
      </c>
      <c r="I336" s="37">
        <f t="shared" si="54"/>
        <v>501.14517364471698</v>
      </c>
      <c r="J336" s="40">
        <f t="shared" si="60"/>
        <v>-41.3897128045191</v>
      </c>
      <c r="K336" s="37">
        <f t="shared" si="55"/>
        <v>459.75546084019788</v>
      </c>
      <c r="L336" s="37">
        <f t="shared" si="56"/>
        <v>1078965.5588570756</v>
      </c>
      <c r="M336" s="37">
        <f t="shared" si="57"/>
        <v>989853.50718894601</v>
      </c>
      <c r="N336" s="41">
        <f>jan!M336</f>
        <v>1685792.3575050167</v>
      </c>
      <c r="O336" s="41">
        <f t="shared" si="59"/>
        <v>-695938.85031607072</v>
      </c>
      <c r="P336" s="4"/>
      <c r="Q336" s="65"/>
      <c r="R336" s="4"/>
    </row>
    <row r="337" spans="1:18" s="34" customFormat="1" x14ac:dyDescent="0.3">
      <c r="A337" s="33">
        <v>1738</v>
      </c>
      <c r="B337" s="34" t="s">
        <v>389</v>
      </c>
      <c r="C337" s="36">
        <v>4231</v>
      </c>
      <c r="D337" s="36">
        <v>1394</v>
      </c>
      <c r="E337" s="37">
        <f t="shared" si="51"/>
        <v>3035.1506456241032</v>
      </c>
      <c r="F337" s="38">
        <f t="shared" si="58"/>
        <v>0.91232832880774228</v>
      </c>
      <c r="G337" s="39">
        <f t="shared" si="52"/>
        <v>175.00063585871658</v>
      </c>
      <c r="H337" s="39">
        <f t="shared" si="53"/>
        <v>0</v>
      </c>
      <c r="I337" s="37">
        <f t="shared" si="54"/>
        <v>175.00063585871658</v>
      </c>
      <c r="J337" s="40">
        <f t="shared" si="60"/>
        <v>-41.3897128045191</v>
      </c>
      <c r="K337" s="37">
        <f t="shared" si="55"/>
        <v>133.61092305419749</v>
      </c>
      <c r="L337" s="37">
        <f t="shared" si="56"/>
        <v>243950.88638705091</v>
      </c>
      <c r="M337" s="37">
        <f t="shared" si="57"/>
        <v>186253.6267375513</v>
      </c>
      <c r="N337" s="41">
        <f>jan!M337</f>
        <v>561536.69129679189</v>
      </c>
      <c r="O337" s="41">
        <f t="shared" si="59"/>
        <v>-375283.06455924059</v>
      </c>
      <c r="P337" s="4"/>
      <c r="Q337" s="65"/>
      <c r="R337" s="4"/>
    </row>
    <row r="338" spans="1:18" s="34" customFormat="1" x14ac:dyDescent="0.3">
      <c r="A338" s="33">
        <v>1739</v>
      </c>
      <c r="B338" s="34" t="s">
        <v>390</v>
      </c>
      <c r="C338" s="36">
        <v>3220</v>
      </c>
      <c r="D338" s="36">
        <v>475</v>
      </c>
      <c r="E338" s="37">
        <f t="shared" si="51"/>
        <v>6778.9473684210525</v>
      </c>
      <c r="F338" s="38">
        <f t="shared" si="58"/>
        <v>2.0376668066291339</v>
      </c>
      <c r="G338" s="39">
        <f t="shared" si="52"/>
        <v>-2071.2773978194527</v>
      </c>
      <c r="H338" s="39">
        <f t="shared" si="53"/>
        <v>0</v>
      </c>
      <c r="I338" s="37">
        <f t="shared" si="54"/>
        <v>-2071.2773978194527</v>
      </c>
      <c r="J338" s="40">
        <f t="shared" si="60"/>
        <v>-41.3897128045191</v>
      </c>
      <c r="K338" s="37">
        <f t="shared" si="55"/>
        <v>-2112.6671106239719</v>
      </c>
      <c r="L338" s="37">
        <f t="shared" si="56"/>
        <v>-983856.76396424009</v>
      </c>
      <c r="M338" s="37">
        <f t="shared" si="57"/>
        <v>-1003516.8775463867</v>
      </c>
      <c r="N338" s="41">
        <f>jan!M338</f>
        <v>250097.61719223554</v>
      </c>
      <c r="O338" s="41">
        <f t="shared" si="59"/>
        <v>-1253614.4947386221</v>
      </c>
      <c r="P338" s="4"/>
      <c r="Q338" s="65"/>
      <c r="R338" s="4"/>
    </row>
    <row r="339" spans="1:18" s="34" customFormat="1" x14ac:dyDescent="0.3">
      <c r="A339" s="33">
        <v>1740</v>
      </c>
      <c r="B339" s="34" t="s">
        <v>391</v>
      </c>
      <c r="C339" s="36">
        <v>6617</v>
      </c>
      <c r="D339" s="36">
        <v>892</v>
      </c>
      <c r="E339" s="37">
        <f t="shared" si="51"/>
        <v>7418.1614349775782</v>
      </c>
      <c r="F339" s="38">
        <f t="shared" si="58"/>
        <v>2.2298065615150078</v>
      </c>
      <c r="G339" s="39">
        <f t="shared" si="52"/>
        <v>-2454.8058377533685</v>
      </c>
      <c r="H339" s="39">
        <f t="shared" si="53"/>
        <v>0</v>
      </c>
      <c r="I339" s="37">
        <f t="shared" si="54"/>
        <v>-2454.8058377533685</v>
      </c>
      <c r="J339" s="40">
        <f t="shared" si="60"/>
        <v>-41.3897128045191</v>
      </c>
      <c r="K339" s="37">
        <f t="shared" si="55"/>
        <v>-2496.1955505578876</v>
      </c>
      <c r="L339" s="37">
        <f t="shared" si="56"/>
        <v>-2189686.8072760045</v>
      </c>
      <c r="M339" s="37">
        <f t="shared" si="57"/>
        <v>-2226606.4310976355</v>
      </c>
      <c r="N339" s="41">
        <f>jan!M339</f>
        <v>515944.99902205041</v>
      </c>
      <c r="O339" s="41">
        <f t="shared" si="59"/>
        <v>-2742551.4301196858</v>
      </c>
      <c r="P339" s="4"/>
      <c r="Q339" s="65"/>
      <c r="R339" s="4"/>
    </row>
    <row r="340" spans="1:18" s="34" customFormat="1" x14ac:dyDescent="0.3">
      <c r="A340" s="33">
        <v>1742</v>
      </c>
      <c r="B340" s="34" t="s">
        <v>392</v>
      </c>
      <c r="C340" s="36">
        <v>8576</v>
      </c>
      <c r="D340" s="36">
        <v>2489</v>
      </c>
      <c r="E340" s="37">
        <f t="shared" si="51"/>
        <v>3445.5604660506228</v>
      </c>
      <c r="F340" s="38">
        <f t="shared" si="58"/>
        <v>1.0356923885574092</v>
      </c>
      <c r="G340" s="39">
        <f t="shared" si="52"/>
        <v>-71.24525639719522</v>
      </c>
      <c r="H340" s="39">
        <f t="shared" si="53"/>
        <v>0</v>
      </c>
      <c r="I340" s="37">
        <f t="shared" si="54"/>
        <v>-71.24525639719522</v>
      </c>
      <c r="J340" s="40">
        <f t="shared" si="60"/>
        <v>-41.3897128045191</v>
      </c>
      <c r="K340" s="37">
        <f t="shared" si="55"/>
        <v>-112.63496920171431</v>
      </c>
      <c r="L340" s="37">
        <f t="shared" si="56"/>
        <v>-177329.44317261889</v>
      </c>
      <c r="M340" s="37">
        <f t="shared" si="57"/>
        <v>-280348.4383430669</v>
      </c>
      <c r="N340" s="41">
        <f>jan!M340</f>
        <v>1437507.5140873133</v>
      </c>
      <c r="O340" s="41">
        <f t="shared" si="59"/>
        <v>-1717855.9524303803</v>
      </c>
      <c r="P340" s="4"/>
      <c r="Q340" s="65"/>
      <c r="R340" s="4"/>
    </row>
    <row r="341" spans="1:18" s="34" customFormat="1" x14ac:dyDescent="0.3">
      <c r="A341" s="33">
        <v>1743</v>
      </c>
      <c r="B341" s="34" t="s">
        <v>393</v>
      </c>
      <c r="C341" s="36">
        <v>2841</v>
      </c>
      <c r="D341" s="36">
        <v>1252</v>
      </c>
      <c r="E341" s="37">
        <f t="shared" si="51"/>
        <v>2269.1693290734825</v>
      </c>
      <c r="F341" s="38">
        <f t="shared" si="58"/>
        <v>0.68208392382767713</v>
      </c>
      <c r="G341" s="39">
        <f t="shared" si="52"/>
        <v>634.58942578908898</v>
      </c>
      <c r="H341" s="39">
        <f t="shared" si="53"/>
        <v>253.73852202169991</v>
      </c>
      <c r="I341" s="37">
        <f t="shared" si="54"/>
        <v>888.32794781078883</v>
      </c>
      <c r="J341" s="40">
        <f t="shared" si="60"/>
        <v>-41.3897128045191</v>
      </c>
      <c r="K341" s="37">
        <f t="shared" si="55"/>
        <v>846.93823500626968</v>
      </c>
      <c r="L341" s="37">
        <f t="shared" si="56"/>
        <v>1112186.5906591075</v>
      </c>
      <c r="M341" s="37">
        <f t="shared" si="57"/>
        <v>1060366.6702278496</v>
      </c>
      <c r="N341" s="41">
        <f>jan!M341</f>
        <v>922932.66678879736</v>
      </c>
      <c r="O341" s="41">
        <f t="shared" si="59"/>
        <v>137434.00343905226</v>
      </c>
      <c r="P341" s="4"/>
      <c r="Q341" s="65"/>
      <c r="R341" s="4"/>
    </row>
    <row r="342" spans="1:18" s="34" customFormat="1" x14ac:dyDescent="0.3">
      <c r="A342" s="33">
        <v>1744</v>
      </c>
      <c r="B342" s="34" t="s">
        <v>394</v>
      </c>
      <c r="C342" s="36">
        <v>9106</v>
      </c>
      <c r="D342" s="36">
        <v>3751</v>
      </c>
      <c r="E342" s="37">
        <f t="shared" si="51"/>
        <v>2427.619301519595</v>
      </c>
      <c r="F342" s="38">
        <f t="shared" si="58"/>
        <v>0.72971200409110992</v>
      </c>
      <c r="G342" s="39">
        <f t="shared" si="52"/>
        <v>539.51944232142148</v>
      </c>
      <c r="H342" s="39">
        <f t="shared" si="53"/>
        <v>198.28103166556053</v>
      </c>
      <c r="I342" s="37">
        <f t="shared" si="54"/>
        <v>737.80047398698207</v>
      </c>
      <c r="J342" s="40">
        <f t="shared" si="60"/>
        <v>-41.3897128045191</v>
      </c>
      <c r="K342" s="37">
        <f t="shared" si="55"/>
        <v>696.41076118246292</v>
      </c>
      <c r="L342" s="37">
        <f t="shared" si="56"/>
        <v>2767489.5779251698</v>
      </c>
      <c r="M342" s="37">
        <f t="shared" si="57"/>
        <v>2612236.7651954186</v>
      </c>
      <c r="N342" s="41">
        <f>jan!M342</f>
        <v>2150395.3938696329</v>
      </c>
      <c r="O342" s="41">
        <f t="shared" si="59"/>
        <v>461841.37132578576</v>
      </c>
      <c r="P342" s="4"/>
      <c r="Q342" s="65"/>
      <c r="R342" s="4"/>
    </row>
    <row r="343" spans="1:18" s="34" customFormat="1" x14ac:dyDescent="0.3">
      <c r="A343" s="33">
        <v>1748</v>
      </c>
      <c r="B343" s="34" t="s">
        <v>395</v>
      </c>
      <c r="C343" s="36">
        <v>1288</v>
      </c>
      <c r="D343" s="36">
        <v>630</v>
      </c>
      <c r="E343" s="37">
        <f t="shared" si="51"/>
        <v>2044.4444444444443</v>
      </c>
      <c r="F343" s="38">
        <f t="shared" si="58"/>
        <v>0.61453443374529437</v>
      </c>
      <c r="G343" s="39">
        <f t="shared" si="52"/>
        <v>769.42435656651185</v>
      </c>
      <c r="H343" s="39">
        <f t="shared" si="53"/>
        <v>332.39223164186325</v>
      </c>
      <c r="I343" s="37">
        <f t="shared" si="54"/>
        <v>1101.8165882083752</v>
      </c>
      <c r="J343" s="40">
        <f t="shared" si="60"/>
        <v>-41.3897128045191</v>
      </c>
      <c r="K343" s="37">
        <f t="shared" si="55"/>
        <v>1060.426875403856</v>
      </c>
      <c r="L343" s="37">
        <f t="shared" si="56"/>
        <v>694144.45057127636</v>
      </c>
      <c r="M343" s="37">
        <f t="shared" si="57"/>
        <v>668068.93150442932</v>
      </c>
      <c r="N343" s="41">
        <f>jan!M343</f>
        <v>585878.41859180701</v>
      </c>
      <c r="O343" s="41">
        <f t="shared" si="59"/>
        <v>82190.512912622304</v>
      </c>
      <c r="P343" s="4"/>
      <c r="Q343" s="65"/>
      <c r="R343" s="4"/>
    </row>
    <row r="344" spans="1:18" s="34" customFormat="1" x14ac:dyDescent="0.3">
      <c r="A344" s="33">
        <v>1749</v>
      </c>
      <c r="B344" s="34" t="s">
        <v>396</v>
      </c>
      <c r="C344" s="36">
        <v>2902</v>
      </c>
      <c r="D344" s="36">
        <v>1119</v>
      </c>
      <c r="E344" s="37">
        <f t="shared" si="51"/>
        <v>2593.3869526362823</v>
      </c>
      <c r="F344" s="38">
        <f t="shared" si="58"/>
        <v>0.77953968705363874</v>
      </c>
      <c r="G344" s="39">
        <f t="shared" si="52"/>
        <v>440.05885165140904</v>
      </c>
      <c r="H344" s="39">
        <f t="shared" si="53"/>
        <v>140.26235377471994</v>
      </c>
      <c r="I344" s="37">
        <f t="shared" si="54"/>
        <v>580.32120542612893</v>
      </c>
      <c r="J344" s="40">
        <f t="shared" si="60"/>
        <v>-41.3897128045191</v>
      </c>
      <c r="K344" s="37">
        <f t="shared" si="55"/>
        <v>538.93149262160978</v>
      </c>
      <c r="L344" s="37">
        <f t="shared" si="56"/>
        <v>649379.42887183826</v>
      </c>
      <c r="M344" s="37">
        <f t="shared" si="57"/>
        <v>603064.34024358133</v>
      </c>
      <c r="N344" s="41">
        <f>jan!M344</f>
        <v>438743.33397497138</v>
      </c>
      <c r="O344" s="41">
        <f t="shared" si="59"/>
        <v>164321.00626860996</v>
      </c>
      <c r="P344" s="4"/>
      <c r="Q344" s="65"/>
      <c r="R344" s="4"/>
    </row>
    <row r="345" spans="1:18" s="34" customFormat="1" x14ac:dyDescent="0.3">
      <c r="A345" s="33">
        <v>1750</v>
      </c>
      <c r="B345" s="34" t="s">
        <v>397</v>
      </c>
      <c r="C345" s="36">
        <v>12753</v>
      </c>
      <c r="D345" s="36">
        <v>4363</v>
      </c>
      <c r="E345" s="37">
        <f t="shared" si="51"/>
        <v>2922.9887691955078</v>
      </c>
      <c r="F345" s="38">
        <f t="shared" si="58"/>
        <v>0.87861387136373625</v>
      </c>
      <c r="G345" s="39">
        <f t="shared" si="52"/>
        <v>242.2977617158738</v>
      </c>
      <c r="H345" s="39">
        <f t="shared" si="53"/>
        <v>24.901717978991062</v>
      </c>
      <c r="I345" s="37">
        <f t="shared" si="54"/>
        <v>267.19947969486486</v>
      </c>
      <c r="J345" s="40">
        <f t="shared" si="60"/>
        <v>-41.3897128045191</v>
      </c>
      <c r="K345" s="37">
        <f t="shared" si="55"/>
        <v>225.80976689034577</v>
      </c>
      <c r="L345" s="37">
        <f t="shared" si="56"/>
        <v>1165791.3299086953</v>
      </c>
      <c r="M345" s="37">
        <f t="shared" si="57"/>
        <v>985208.01294257864</v>
      </c>
      <c r="N345" s="41">
        <f>jan!M345</f>
        <v>703444.42907310149</v>
      </c>
      <c r="O345" s="41">
        <f t="shared" si="59"/>
        <v>281763.58386947715</v>
      </c>
      <c r="P345" s="4"/>
      <c r="Q345" s="65"/>
      <c r="R345" s="4"/>
    </row>
    <row r="346" spans="1:18" s="34" customFormat="1" x14ac:dyDescent="0.3">
      <c r="A346" s="33">
        <v>1751</v>
      </c>
      <c r="B346" s="34" t="s">
        <v>398</v>
      </c>
      <c r="C346" s="36">
        <v>12305</v>
      </c>
      <c r="D346" s="36">
        <v>5081</v>
      </c>
      <c r="E346" s="37">
        <f t="shared" si="51"/>
        <v>2421.7673686282228</v>
      </c>
      <c r="F346" s="38">
        <f t="shared" si="58"/>
        <v>0.72795298624374938</v>
      </c>
      <c r="G346" s="39">
        <f t="shared" si="52"/>
        <v>543.03060205624479</v>
      </c>
      <c r="H346" s="39">
        <f t="shared" si="53"/>
        <v>200.32920817754078</v>
      </c>
      <c r="I346" s="37">
        <f t="shared" si="54"/>
        <v>743.35981023378554</v>
      </c>
      <c r="J346" s="40">
        <f t="shared" si="60"/>
        <v>-41.3897128045191</v>
      </c>
      <c r="K346" s="37">
        <f t="shared" si="55"/>
        <v>701.97009742926639</v>
      </c>
      <c r="L346" s="37">
        <f t="shared" si="56"/>
        <v>3777011.1957978643</v>
      </c>
      <c r="M346" s="37">
        <f t="shared" si="57"/>
        <v>3566710.0650381027</v>
      </c>
      <c r="N346" s="41">
        <f>jan!M346</f>
        <v>3317688.7220078907</v>
      </c>
      <c r="O346" s="41">
        <f t="shared" si="59"/>
        <v>249021.34303021198</v>
      </c>
      <c r="P346" s="4"/>
      <c r="Q346" s="65"/>
      <c r="R346" s="4"/>
    </row>
    <row r="347" spans="1:18" s="34" customFormat="1" x14ac:dyDescent="0.3">
      <c r="A347" s="33">
        <v>1755</v>
      </c>
      <c r="B347" s="34" t="s">
        <v>399</v>
      </c>
      <c r="C347" s="36">
        <v>1299</v>
      </c>
      <c r="D347" s="36">
        <v>574</v>
      </c>
      <c r="E347" s="37">
        <f t="shared" si="51"/>
        <v>2263.0662020905925</v>
      </c>
      <c r="F347" s="38">
        <f t="shared" si="58"/>
        <v>0.68024940017764712</v>
      </c>
      <c r="G347" s="39">
        <f t="shared" si="52"/>
        <v>638.25130197882299</v>
      </c>
      <c r="H347" s="39">
        <f t="shared" si="53"/>
        <v>255.8746164657114</v>
      </c>
      <c r="I347" s="37">
        <f t="shared" si="54"/>
        <v>894.12591844453436</v>
      </c>
      <c r="J347" s="40">
        <f t="shared" si="60"/>
        <v>-41.3897128045191</v>
      </c>
      <c r="K347" s="37">
        <f t="shared" si="55"/>
        <v>852.73620564001521</v>
      </c>
      <c r="L347" s="37">
        <f t="shared" si="56"/>
        <v>513228.27718716272</v>
      </c>
      <c r="M347" s="37">
        <f t="shared" si="57"/>
        <v>489470.58203736873</v>
      </c>
      <c r="N347" s="41">
        <f>jan!M347</f>
        <v>442959.22582809086</v>
      </c>
      <c r="O347" s="41">
        <f t="shared" si="59"/>
        <v>46511.356209277874</v>
      </c>
      <c r="P347" s="4"/>
      <c r="Q347" s="65"/>
      <c r="R347" s="4"/>
    </row>
    <row r="348" spans="1:18" s="34" customFormat="1" x14ac:dyDescent="0.3">
      <c r="A348" s="33">
        <v>1756</v>
      </c>
      <c r="B348" s="34" t="s">
        <v>400</v>
      </c>
      <c r="C348" s="36">
        <v>17021</v>
      </c>
      <c r="D348" s="36">
        <v>6770</v>
      </c>
      <c r="E348" s="37">
        <f t="shared" si="51"/>
        <v>2514.1802067946824</v>
      </c>
      <c r="F348" s="38">
        <f t="shared" si="58"/>
        <v>0.7557311297524878</v>
      </c>
      <c r="G348" s="39">
        <f t="shared" si="52"/>
        <v>487.58289915636902</v>
      </c>
      <c r="H348" s="39">
        <f t="shared" si="53"/>
        <v>167.98471481927993</v>
      </c>
      <c r="I348" s="37">
        <f t="shared" si="54"/>
        <v>655.56761397564901</v>
      </c>
      <c r="J348" s="40">
        <f t="shared" si="60"/>
        <v>-41.3897128045191</v>
      </c>
      <c r="K348" s="37">
        <f t="shared" si="55"/>
        <v>614.17790117112986</v>
      </c>
      <c r="L348" s="37">
        <f t="shared" si="56"/>
        <v>4438192.7466151435</v>
      </c>
      <c r="M348" s="37">
        <f t="shared" si="57"/>
        <v>4157984.3909285492</v>
      </c>
      <c r="N348" s="41">
        <f>jan!M348</f>
        <v>3462229.1966135441</v>
      </c>
      <c r="O348" s="41">
        <f t="shared" si="59"/>
        <v>695755.19431500509</v>
      </c>
      <c r="P348" s="4"/>
      <c r="Q348" s="65"/>
      <c r="R348" s="4"/>
    </row>
    <row r="349" spans="1:18" s="34" customFormat="1" x14ac:dyDescent="0.3">
      <c r="A349" s="33">
        <v>1804</v>
      </c>
      <c r="B349" s="34" t="s">
        <v>401</v>
      </c>
      <c r="C349" s="36">
        <v>164714</v>
      </c>
      <c r="D349" s="36">
        <v>50185</v>
      </c>
      <c r="E349" s="37">
        <f t="shared" si="51"/>
        <v>3282.1360964431601</v>
      </c>
      <c r="F349" s="38">
        <f t="shared" si="58"/>
        <v>0.98656906671327149</v>
      </c>
      <c r="G349" s="39">
        <f t="shared" si="52"/>
        <v>26.809365367282407</v>
      </c>
      <c r="H349" s="39">
        <f t="shared" si="53"/>
        <v>0</v>
      </c>
      <c r="I349" s="37">
        <f t="shared" si="54"/>
        <v>26.809365367282407</v>
      </c>
      <c r="J349" s="40">
        <f t="shared" si="60"/>
        <v>-41.3897128045191</v>
      </c>
      <c r="K349" s="37">
        <f t="shared" si="55"/>
        <v>-14.580347437236693</v>
      </c>
      <c r="L349" s="37">
        <f t="shared" si="56"/>
        <v>1345428.0009570676</v>
      </c>
      <c r="M349" s="37">
        <f t="shared" si="57"/>
        <v>-731714.73613772343</v>
      </c>
      <c r="N349" s="41">
        <f>jan!M349</f>
        <v>-4129752.5550948656</v>
      </c>
      <c r="O349" s="41">
        <f t="shared" si="59"/>
        <v>3398037.8189571421</v>
      </c>
      <c r="P349" s="4"/>
      <c r="Q349" s="65"/>
      <c r="R349" s="4"/>
    </row>
    <row r="350" spans="1:18" s="34" customFormat="1" x14ac:dyDescent="0.3">
      <c r="A350" s="33">
        <v>1805</v>
      </c>
      <c r="B350" s="34" t="s">
        <v>402</v>
      </c>
      <c r="C350" s="36">
        <v>61527</v>
      </c>
      <c r="D350" s="36">
        <v>18853</v>
      </c>
      <c r="E350" s="37">
        <f t="shared" si="51"/>
        <v>3263.512438338726</v>
      </c>
      <c r="F350" s="38">
        <f t="shared" si="58"/>
        <v>0.98097102798026781</v>
      </c>
      <c r="G350" s="39">
        <f t="shared" si="52"/>
        <v>37.983560229942846</v>
      </c>
      <c r="H350" s="39">
        <f t="shared" si="53"/>
        <v>0</v>
      </c>
      <c r="I350" s="37">
        <f t="shared" si="54"/>
        <v>37.983560229942846</v>
      </c>
      <c r="J350" s="40">
        <f t="shared" si="60"/>
        <v>-41.3897128045191</v>
      </c>
      <c r="K350" s="37">
        <f t="shared" si="55"/>
        <v>-3.4061525745762538</v>
      </c>
      <c r="L350" s="37">
        <f t="shared" si="56"/>
        <v>716104.06101511244</v>
      </c>
      <c r="M350" s="37">
        <f t="shared" si="57"/>
        <v>-64216.194488486115</v>
      </c>
      <c r="N350" s="41">
        <f>jan!M350</f>
        <v>3182398.0566846603</v>
      </c>
      <c r="O350" s="41">
        <f t="shared" si="59"/>
        <v>-3246614.2511731465</v>
      </c>
      <c r="P350" s="4"/>
      <c r="Q350" s="65"/>
      <c r="R350" s="4"/>
    </row>
    <row r="351" spans="1:18" s="34" customFormat="1" x14ac:dyDescent="0.3">
      <c r="A351" s="33">
        <v>1811</v>
      </c>
      <c r="B351" s="34" t="s">
        <v>403</v>
      </c>
      <c r="C351" s="36">
        <v>6508</v>
      </c>
      <c r="D351" s="36">
        <v>1482</v>
      </c>
      <c r="E351" s="37">
        <f t="shared" si="51"/>
        <v>4391.3630229419705</v>
      </c>
      <c r="F351" s="38">
        <f t="shared" si="58"/>
        <v>1.3199888096773378</v>
      </c>
      <c r="G351" s="39">
        <f t="shared" si="52"/>
        <v>-638.72679053200375</v>
      </c>
      <c r="H351" s="39">
        <f t="shared" si="53"/>
        <v>0</v>
      </c>
      <c r="I351" s="37">
        <f t="shared" si="54"/>
        <v>-638.72679053200375</v>
      </c>
      <c r="J351" s="40">
        <f t="shared" si="60"/>
        <v>-41.3897128045191</v>
      </c>
      <c r="K351" s="37">
        <f t="shared" si="55"/>
        <v>-680.1165033365229</v>
      </c>
      <c r="L351" s="37">
        <f t="shared" si="56"/>
        <v>-946593.10356842959</v>
      </c>
      <c r="M351" s="37">
        <f t="shared" si="57"/>
        <v>-1007932.657944727</v>
      </c>
      <c r="N351" s="41">
        <f>jan!M351</f>
        <v>1165852.5656397745</v>
      </c>
      <c r="O351" s="41">
        <f t="shared" si="59"/>
        <v>-2173785.2235845015</v>
      </c>
      <c r="P351" s="4"/>
      <c r="Q351" s="65"/>
      <c r="R351" s="4"/>
    </row>
    <row r="352" spans="1:18" s="34" customFormat="1" x14ac:dyDescent="0.3">
      <c r="A352" s="33">
        <v>1812</v>
      </c>
      <c r="B352" s="34" t="s">
        <v>404</v>
      </c>
      <c r="C352" s="36">
        <v>4426</v>
      </c>
      <c r="D352" s="36">
        <v>2063</v>
      </c>
      <c r="E352" s="37">
        <f t="shared" si="51"/>
        <v>2145.4192922927773</v>
      </c>
      <c r="F352" s="38">
        <f t="shared" si="58"/>
        <v>0.64488621029447557</v>
      </c>
      <c r="G352" s="39">
        <f t="shared" si="52"/>
        <v>708.83944785751203</v>
      </c>
      <c r="H352" s="39">
        <f t="shared" si="53"/>
        <v>297.05103489494672</v>
      </c>
      <c r="I352" s="37">
        <f t="shared" si="54"/>
        <v>1005.8904827524588</v>
      </c>
      <c r="J352" s="40">
        <f t="shared" si="60"/>
        <v>-41.3897128045191</v>
      </c>
      <c r="K352" s="37">
        <f t="shared" si="55"/>
        <v>964.5007699479396</v>
      </c>
      <c r="L352" s="37">
        <f t="shared" si="56"/>
        <v>2075152.0659183224</v>
      </c>
      <c r="M352" s="37">
        <f t="shared" si="57"/>
        <v>1989765.0884025993</v>
      </c>
      <c r="N352" s="41">
        <f>jan!M352</f>
        <v>1711345.4405633297</v>
      </c>
      <c r="O352" s="41">
        <f t="shared" si="59"/>
        <v>278419.6478392696</v>
      </c>
      <c r="P352" s="4"/>
      <c r="Q352" s="65"/>
      <c r="R352" s="4"/>
    </row>
    <row r="353" spans="1:18" s="34" customFormat="1" x14ac:dyDescent="0.3">
      <c r="A353" s="33">
        <v>1813</v>
      </c>
      <c r="B353" s="34" t="s">
        <v>405</v>
      </c>
      <c r="C353" s="36">
        <v>21419</v>
      </c>
      <c r="D353" s="36">
        <v>7934</v>
      </c>
      <c r="E353" s="37">
        <f t="shared" si="51"/>
        <v>2699.6470884799596</v>
      </c>
      <c r="F353" s="38">
        <f t="shared" si="58"/>
        <v>0.81148015508046101</v>
      </c>
      <c r="G353" s="39">
        <f t="shared" si="52"/>
        <v>376.30277014520271</v>
      </c>
      <c r="H353" s="39">
        <f t="shared" si="53"/>
        <v>103.07130622943291</v>
      </c>
      <c r="I353" s="37">
        <f t="shared" si="54"/>
        <v>479.37407637463559</v>
      </c>
      <c r="J353" s="40">
        <f t="shared" si="60"/>
        <v>-41.3897128045191</v>
      </c>
      <c r="K353" s="37">
        <f t="shared" si="55"/>
        <v>437.9843635701165</v>
      </c>
      <c r="L353" s="37">
        <f t="shared" si="56"/>
        <v>3803353.9219563589</v>
      </c>
      <c r="M353" s="37">
        <f t="shared" si="57"/>
        <v>3474967.9405653044</v>
      </c>
      <c r="N353" s="41">
        <f>jan!M353</f>
        <v>2387195.9890593593</v>
      </c>
      <c r="O353" s="41">
        <f t="shared" si="59"/>
        <v>1087771.9515059451</v>
      </c>
      <c r="P353" s="4"/>
      <c r="Q353" s="65"/>
      <c r="R353" s="4"/>
    </row>
    <row r="354" spans="1:18" s="34" customFormat="1" x14ac:dyDescent="0.3">
      <c r="A354" s="33">
        <v>1815</v>
      </c>
      <c r="B354" s="34" t="s">
        <v>406</v>
      </c>
      <c r="C354" s="36">
        <v>2692</v>
      </c>
      <c r="D354" s="36">
        <v>1225</v>
      </c>
      <c r="E354" s="37">
        <f t="shared" si="51"/>
        <v>2197.5510204081634</v>
      </c>
      <c r="F354" s="38">
        <f t="shared" si="58"/>
        <v>0.66055635584653927</v>
      </c>
      <c r="G354" s="39">
        <f t="shared" si="52"/>
        <v>677.56041098828041</v>
      </c>
      <c r="H354" s="39">
        <f t="shared" si="53"/>
        <v>278.80493005456157</v>
      </c>
      <c r="I354" s="37">
        <f t="shared" si="54"/>
        <v>956.36534104284192</v>
      </c>
      <c r="J354" s="40">
        <f t="shared" si="60"/>
        <v>-41.3897128045191</v>
      </c>
      <c r="K354" s="37">
        <f t="shared" si="55"/>
        <v>914.97562823832277</v>
      </c>
      <c r="L354" s="37">
        <f t="shared" si="56"/>
        <v>1171547.5427774813</v>
      </c>
      <c r="M354" s="37">
        <f t="shared" si="57"/>
        <v>1120845.1445919455</v>
      </c>
      <c r="N354" s="41">
        <f>jan!M354</f>
        <v>967838.59170629154</v>
      </c>
      <c r="O354" s="41">
        <f t="shared" si="59"/>
        <v>153006.55288565392</v>
      </c>
      <c r="P354" s="4"/>
      <c r="Q354" s="65"/>
      <c r="R354" s="4"/>
    </row>
    <row r="355" spans="1:18" s="34" customFormat="1" x14ac:dyDescent="0.3">
      <c r="A355" s="33">
        <v>1816</v>
      </c>
      <c r="B355" s="34" t="s">
        <v>407</v>
      </c>
      <c r="C355" s="36">
        <v>1053</v>
      </c>
      <c r="D355" s="36">
        <v>510</v>
      </c>
      <c r="E355" s="37">
        <f t="shared" si="51"/>
        <v>2064.705882352941</v>
      </c>
      <c r="F355" s="38">
        <f t="shared" si="58"/>
        <v>0.62062476860658089</v>
      </c>
      <c r="G355" s="39">
        <f t="shared" si="52"/>
        <v>757.26749382141384</v>
      </c>
      <c r="H355" s="39">
        <f t="shared" si="53"/>
        <v>325.3007283738894</v>
      </c>
      <c r="I355" s="37">
        <f t="shared" si="54"/>
        <v>1082.5682221953032</v>
      </c>
      <c r="J355" s="40">
        <f t="shared" si="60"/>
        <v>-41.3897128045191</v>
      </c>
      <c r="K355" s="37">
        <f t="shared" si="55"/>
        <v>1041.178509390784</v>
      </c>
      <c r="L355" s="37">
        <f t="shared" si="56"/>
        <v>552109.79331960459</v>
      </c>
      <c r="M355" s="37">
        <f t="shared" si="57"/>
        <v>531001.03978929983</v>
      </c>
      <c r="N355" s="41">
        <f>jan!M355</f>
        <v>498665.86266955803</v>
      </c>
      <c r="O355" s="41">
        <f t="shared" si="59"/>
        <v>32335.177119741798</v>
      </c>
      <c r="P355" s="4"/>
      <c r="Q355" s="65"/>
      <c r="R355" s="4"/>
    </row>
    <row r="356" spans="1:18" s="34" customFormat="1" x14ac:dyDescent="0.3">
      <c r="A356" s="33">
        <v>1818</v>
      </c>
      <c r="B356" s="34" t="s">
        <v>322</v>
      </c>
      <c r="C356" s="36">
        <v>6087</v>
      </c>
      <c r="D356" s="36">
        <v>1737</v>
      </c>
      <c r="E356" s="37">
        <f t="shared" si="51"/>
        <v>3504.3177892918825</v>
      </c>
      <c r="F356" s="38">
        <f t="shared" si="58"/>
        <v>1.053354105149698</v>
      </c>
      <c r="G356" s="39">
        <f t="shared" si="52"/>
        <v>-106.49965034195101</v>
      </c>
      <c r="H356" s="39">
        <f t="shared" si="53"/>
        <v>0</v>
      </c>
      <c r="I356" s="37">
        <f t="shared" si="54"/>
        <v>-106.49965034195101</v>
      </c>
      <c r="J356" s="40">
        <f t="shared" si="60"/>
        <v>-41.3897128045191</v>
      </c>
      <c r="K356" s="37">
        <f t="shared" si="55"/>
        <v>-147.88936314647012</v>
      </c>
      <c r="L356" s="37">
        <f t="shared" si="56"/>
        <v>-184989.89264396889</v>
      </c>
      <c r="M356" s="37">
        <f t="shared" si="57"/>
        <v>-256883.82378541859</v>
      </c>
      <c r="N356" s="41">
        <f>jan!M356</f>
        <v>-262495.45856729656</v>
      </c>
      <c r="O356" s="41">
        <f t="shared" si="59"/>
        <v>5611.6347818779759</v>
      </c>
      <c r="P356" s="4"/>
      <c r="Q356" s="65"/>
      <c r="R356" s="4"/>
    </row>
    <row r="357" spans="1:18" s="34" customFormat="1" x14ac:dyDescent="0.3">
      <c r="A357" s="33">
        <v>1820</v>
      </c>
      <c r="B357" s="34" t="s">
        <v>408</v>
      </c>
      <c r="C357" s="36">
        <v>20714</v>
      </c>
      <c r="D357" s="36">
        <v>7454</v>
      </c>
      <c r="E357" s="37">
        <f t="shared" si="51"/>
        <v>2778.9106519989268</v>
      </c>
      <c r="F357" s="38">
        <f t="shared" si="58"/>
        <v>0.8353057910649101</v>
      </c>
      <c r="G357" s="39">
        <f t="shared" si="52"/>
        <v>328.74463203382237</v>
      </c>
      <c r="H357" s="39">
        <f t="shared" si="53"/>
        <v>75.329058997794391</v>
      </c>
      <c r="I357" s="37">
        <f t="shared" si="54"/>
        <v>404.07369103161676</v>
      </c>
      <c r="J357" s="40">
        <f t="shared" si="60"/>
        <v>-41.3897128045191</v>
      </c>
      <c r="K357" s="37">
        <f t="shared" si="55"/>
        <v>362.68397822709767</v>
      </c>
      <c r="L357" s="37">
        <f t="shared" si="56"/>
        <v>3011965.2929496714</v>
      </c>
      <c r="M357" s="37">
        <f t="shared" si="57"/>
        <v>2703446.3737047859</v>
      </c>
      <c r="N357" s="41">
        <f>jan!M357</f>
        <v>1911995.7653703631</v>
      </c>
      <c r="O357" s="41">
        <f t="shared" si="59"/>
        <v>791450.60833442281</v>
      </c>
      <c r="P357" s="4"/>
      <c r="Q357" s="65"/>
      <c r="R357" s="4"/>
    </row>
    <row r="358" spans="1:18" s="34" customFormat="1" x14ac:dyDescent="0.3">
      <c r="A358" s="33">
        <v>1822</v>
      </c>
      <c r="B358" s="34" t="s">
        <v>409</v>
      </c>
      <c r="C358" s="36">
        <v>5916</v>
      </c>
      <c r="D358" s="36">
        <v>2188</v>
      </c>
      <c r="E358" s="37">
        <f t="shared" si="51"/>
        <v>2703.8391224862889</v>
      </c>
      <c r="F358" s="38">
        <f t="shared" si="58"/>
        <v>0.81274022808040047</v>
      </c>
      <c r="G358" s="39">
        <f t="shared" si="52"/>
        <v>373.78754974140509</v>
      </c>
      <c r="H358" s="39">
        <f t="shared" si="53"/>
        <v>101.60409432721764</v>
      </c>
      <c r="I358" s="37">
        <f t="shared" si="54"/>
        <v>475.39164406862272</v>
      </c>
      <c r="J358" s="40">
        <f t="shared" si="60"/>
        <v>-41.3897128045191</v>
      </c>
      <c r="K358" s="37">
        <f t="shared" si="55"/>
        <v>434.00193126410363</v>
      </c>
      <c r="L358" s="37">
        <f t="shared" si="56"/>
        <v>1040156.9172221465</v>
      </c>
      <c r="M358" s="37">
        <f t="shared" si="57"/>
        <v>949596.22560585872</v>
      </c>
      <c r="N358" s="41">
        <f>jan!M358</f>
        <v>1520160.6029823394</v>
      </c>
      <c r="O358" s="41">
        <f t="shared" si="59"/>
        <v>-570564.37737648073</v>
      </c>
      <c r="P358" s="4"/>
      <c r="Q358" s="65"/>
      <c r="R358" s="4"/>
    </row>
    <row r="359" spans="1:18" s="34" customFormat="1" x14ac:dyDescent="0.3">
      <c r="A359" s="33">
        <v>1824</v>
      </c>
      <c r="B359" s="34" t="s">
        <v>410</v>
      </c>
      <c r="C359" s="36">
        <v>37548</v>
      </c>
      <c r="D359" s="36">
        <v>13352</v>
      </c>
      <c r="E359" s="37">
        <f t="shared" si="51"/>
        <v>2812.1629718394247</v>
      </c>
      <c r="F359" s="38">
        <f t="shared" si="58"/>
        <v>0.84530102258094708</v>
      </c>
      <c r="G359" s="39">
        <f t="shared" si="52"/>
        <v>308.79324012952367</v>
      </c>
      <c r="H359" s="39">
        <f t="shared" si="53"/>
        <v>63.690747053620129</v>
      </c>
      <c r="I359" s="37">
        <f t="shared" si="54"/>
        <v>372.48398718314377</v>
      </c>
      <c r="J359" s="40">
        <f t="shared" si="60"/>
        <v>-41.3897128045191</v>
      </c>
      <c r="K359" s="37">
        <f t="shared" si="55"/>
        <v>331.09427437862468</v>
      </c>
      <c r="L359" s="37">
        <f t="shared" si="56"/>
        <v>4973406.1968693351</v>
      </c>
      <c r="M359" s="37">
        <f t="shared" si="57"/>
        <v>4420770.7515033968</v>
      </c>
      <c r="N359" s="41">
        <f>jan!M359</f>
        <v>4180740.3889489006</v>
      </c>
      <c r="O359" s="41">
        <f t="shared" si="59"/>
        <v>240030.36255449615</v>
      </c>
      <c r="P359" s="4"/>
      <c r="Q359" s="65"/>
      <c r="R359" s="4"/>
    </row>
    <row r="360" spans="1:18" s="34" customFormat="1" x14ac:dyDescent="0.3">
      <c r="A360" s="33">
        <v>1825</v>
      </c>
      <c r="B360" s="34" t="s">
        <v>411</v>
      </c>
      <c r="C360" s="36">
        <v>4338</v>
      </c>
      <c r="D360" s="36">
        <v>1458</v>
      </c>
      <c r="E360" s="37">
        <f t="shared" si="51"/>
        <v>2975.3086419753085</v>
      </c>
      <c r="F360" s="38">
        <f t="shared" si="58"/>
        <v>0.8943405708491301</v>
      </c>
      <c r="G360" s="39">
        <f t="shared" si="52"/>
        <v>210.90583804799334</v>
      </c>
      <c r="H360" s="39">
        <f t="shared" si="53"/>
        <v>6.5897625060607874</v>
      </c>
      <c r="I360" s="37">
        <f t="shared" si="54"/>
        <v>217.49560055405414</v>
      </c>
      <c r="J360" s="40">
        <f t="shared" si="60"/>
        <v>-41.3897128045191</v>
      </c>
      <c r="K360" s="37">
        <f t="shared" si="55"/>
        <v>176.10588774953504</v>
      </c>
      <c r="L360" s="37">
        <f t="shared" si="56"/>
        <v>317108.58560781094</v>
      </c>
      <c r="M360" s="37">
        <f t="shared" si="57"/>
        <v>256762.3843388221</v>
      </c>
      <c r="N360" s="41">
        <f>jan!M360</f>
        <v>1070130.0544553245</v>
      </c>
      <c r="O360" s="41">
        <f t="shared" si="59"/>
        <v>-813367.67011650244</v>
      </c>
      <c r="P360" s="4"/>
      <c r="Q360" s="65"/>
      <c r="R360" s="4"/>
    </row>
    <row r="361" spans="1:18" s="34" customFormat="1" x14ac:dyDescent="0.3">
      <c r="A361" s="33">
        <v>1826</v>
      </c>
      <c r="B361" s="34" t="s">
        <v>412</v>
      </c>
      <c r="C361" s="36">
        <v>4359</v>
      </c>
      <c r="D361" s="36">
        <v>1533</v>
      </c>
      <c r="E361" s="37">
        <f t="shared" si="51"/>
        <v>2843.4442270058707</v>
      </c>
      <c r="F361" s="38">
        <f t="shared" si="58"/>
        <v>0.85470377670458764</v>
      </c>
      <c r="G361" s="39">
        <f t="shared" si="52"/>
        <v>290.02448702965603</v>
      </c>
      <c r="H361" s="39">
        <f t="shared" si="53"/>
        <v>52.742307745364016</v>
      </c>
      <c r="I361" s="37">
        <f t="shared" si="54"/>
        <v>342.76679477502006</v>
      </c>
      <c r="J361" s="40">
        <f t="shared" si="60"/>
        <v>-41.3897128045191</v>
      </c>
      <c r="K361" s="37">
        <f t="shared" si="55"/>
        <v>301.37708197050097</v>
      </c>
      <c r="L361" s="37">
        <f t="shared" si="56"/>
        <v>525461.49639010581</v>
      </c>
      <c r="M361" s="37">
        <f t="shared" si="57"/>
        <v>462011.06666077796</v>
      </c>
      <c r="N361" s="41">
        <f>jan!M361</f>
        <v>1398119.1519067306</v>
      </c>
      <c r="O361" s="41">
        <f t="shared" si="59"/>
        <v>-936108.08524595271</v>
      </c>
      <c r="P361" s="4"/>
      <c r="Q361" s="65"/>
      <c r="R361" s="4"/>
    </row>
    <row r="362" spans="1:18" s="34" customFormat="1" x14ac:dyDescent="0.3">
      <c r="A362" s="33">
        <v>1827</v>
      </c>
      <c r="B362" s="34" t="s">
        <v>413</v>
      </c>
      <c r="C362" s="36">
        <v>3990</v>
      </c>
      <c r="D362" s="36">
        <v>1407</v>
      </c>
      <c r="E362" s="37">
        <f t="shared" si="51"/>
        <v>2835.8208955223881</v>
      </c>
      <c r="F362" s="38">
        <f t="shared" si="58"/>
        <v>0.85241229859219136</v>
      </c>
      <c r="G362" s="39">
        <f t="shared" si="52"/>
        <v>294.5984859197456</v>
      </c>
      <c r="H362" s="39">
        <f t="shared" si="53"/>
        <v>55.410473764582932</v>
      </c>
      <c r="I362" s="37">
        <f t="shared" si="54"/>
        <v>350.00895968432854</v>
      </c>
      <c r="J362" s="40">
        <f t="shared" si="60"/>
        <v>-41.3897128045191</v>
      </c>
      <c r="K362" s="37">
        <f t="shared" si="55"/>
        <v>308.61924687980945</v>
      </c>
      <c r="L362" s="37">
        <f t="shared" si="56"/>
        <v>492462.60627585027</v>
      </c>
      <c r="M362" s="37">
        <f t="shared" si="57"/>
        <v>434227.28035989188</v>
      </c>
      <c r="N362" s="41">
        <f>jan!M362</f>
        <v>264063.46818836883</v>
      </c>
      <c r="O362" s="41">
        <f t="shared" si="59"/>
        <v>170163.81217152305</v>
      </c>
      <c r="P362" s="4"/>
      <c r="Q362" s="65"/>
      <c r="R362" s="4"/>
    </row>
    <row r="363" spans="1:18" s="34" customFormat="1" x14ac:dyDescent="0.3">
      <c r="A363" s="33">
        <v>1828</v>
      </c>
      <c r="B363" s="34" t="s">
        <v>414</v>
      </c>
      <c r="C363" s="36">
        <v>4345</v>
      </c>
      <c r="D363" s="36">
        <v>1871</v>
      </c>
      <c r="E363" s="37">
        <f t="shared" si="51"/>
        <v>2322.2875467664348</v>
      </c>
      <c r="F363" s="38">
        <f t="shared" si="58"/>
        <v>0.69805059581047502</v>
      </c>
      <c r="G363" s="39">
        <f t="shared" si="52"/>
        <v>602.71849517331759</v>
      </c>
      <c r="H363" s="39">
        <f t="shared" si="53"/>
        <v>235.14714582916656</v>
      </c>
      <c r="I363" s="37">
        <f t="shared" si="54"/>
        <v>837.86564100248415</v>
      </c>
      <c r="J363" s="40">
        <f t="shared" si="60"/>
        <v>-41.3897128045191</v>
      </c>
      <c r="K363" s="37">
        <f t="shared" si="55"/>
        <v>796.475928197965</v>
      </c>
      <c r="L363" s="37">
        <f t="shared" si="56"/>
        <v>1567646.6143156479</v>
      </c>
      <c r="M363" s="37">
        <f t="shared" si="57"/>
        <v>1490206.4616583926</v>
      </c>
      <c r="N363" s="41">
        <f>jan!M363</f>
        <v>1346465.3510877313</v>
      </c>
      <c r="O363" s="41">
        <f t="shared" si="59"/>
        <v>143741.11057066126</v>
      </c>
      <c r="P363" s="4"/>
      <c r="Q363" s="65"/>
      <c r="R363" s="4"/>
    </row>
    <row r="364" spans="1:18" s="34" customFormat="1" x14ac:dyDescent="0.3">
      <c r="A364" s="33">
        <v>1832</v>
      </c>
      <c r="B364" s="34" t="s">
        <v>415</v>
      </c>
      <c r="C364" s="36">
        <v>25666</v>
      </c>
      <c r="D364" s="36">
        <v>4528</v>
      </c>
      <c r="E364" s="37">
        <f t="shared" si="51"/>
        <v>5668.2862190812721</v>
      </c>
      <c r="F364" s="38">
        <f t="shared" si="58"/>
        <v>1.7038159542143636</v>
      </c>
      <c r="G364" s="39">
        <f t="shared" si="52"/>
        <v>-1404.8807082155847</v>
      </c>
      <c r="H364" s="39">
        <f t="shared" si="53"/>
        <v>0</v>
      </c>
      <c r="I364" s="37">
        <f t="shared" si="54"/>
        <v>-1404.8807082155847</v>
      </c>
      <c r="J364" s="40">
        <f t="shared" si="60"/>
        <v>-41.3897128045191</v>
      </c>
      <c r="K364" s="37">
        <f t="shared" si="55"/>
        <v>-1446.2704210201039</v>
      </c>
      <c r="L364" s="37">
        <f t="shared" si="56"/>
        <v>-6361299.846800168</v>
      </c>
      <c r="M364" s="37">
        <f t="shared" si="57"/>
        <v>-6548712.4663790306</v>
      </c>
      <c r="N364" s="41">
        <f>jan!M364</f>
        <v>2245630.4434661935</v>
      </c>
      <c r="O364" s="41">
        <f t="shared" si="59"/>
        <v>-8794342.9098452237</v>
      </c>
      <c r="P364" s="4"/>
      <c r="Q364" s="65"/>
      <c r="R364" s="4"/>
    </row>
    <row r="365" spans="1:18" s="34" customFormat="1" x14ac:dyDescent="0.3">
      <c r="A365" s="33">
        <v>1833</v>
      </c>
      <c r="B365" s="34" t="s">
        <v>416</v>
      </c>
      <c r="C365" s="36">
        <v>86240</v>
      </c>
      <c r="D365" s="36">
        <v>26078</v>
      </c>
      <c r="E365" s="37">
        <f t="shared" si="51"/>
        <v>3307.0020707109443</v>
      </c>
      <c r="F365" s="38">
        <f t="shared" si="58"/>
        <v>0.99404346762335849</v>
      </c>
      <c r="G365" s="39">
        <f t="shared" si="52"/>
        <v>11.889780806611906</v>
      </c>
      <c r="H365" s="39">
        <f t="shared" si="53"/>
        <v>0</v>
      </c>
      <c r="I365" s="37">
        <f t="shared" si="54"/>
        <v>11.889780806611906</v>
      </c>
      <c r="J365" s="40">
        <f t="shared" si="60"/>
        <v>-41.3897128045191</v>
      </c>
      <c r="K365" s="37">
        <f t="shared" si="55"/>
        <v>-29.499931997907193</v>
      </c>
      <c r="L365" s="37">
        <f t="shared" si="56"/>
        <v>310061.70387482527</v>
      </c>
      <c r="M365" s="37">
        <f t="shared" si="57"/>
        <v>-769299.22664142377</v>
      </c>
      <c r="N365" s="41">
        <f>jan!M365</f>
        <v>5131714.4445033995</v>
      </c>
      <c r="O365" s="41">
        <f t="shared" si="59"/>
        <v>-5901013.6711448235</v>
      </c>
      <c r="P365" s="4"/>
      <c r="Q365" s="65"/>
      <c r="R365" s="4"/>
    </row>
    <row r="366" spans="1:18" s="34" customFormat="1" x14ac:dyDescent="0.3">
      <c r="A366" s="33">
        <v>1834</v>
      </c>
      <c r="B366" s="34" t="s">
        <v>417</v>
      </c>
      <c r="C366" s="36">
        <v>4980</v>
      </c>
      <c r="D366" s="36">
        <v>1917</v>
      </c>
      <c r="E366" s="37">
        <f t="shared" si="51"/>
        <v>2597.8090766823161</v>
      </c>
      <c r="F366" s="38">
        <f t="shared" si="58"/>
        <v>0.78086892224218363</v>
      </c>
      <c r="G366" s="39">
        <f t="shared" si="52"/>
        <v>437.40557722378878</v>
      </c>
      <c r="H366" s="39">
        <f t="shared" si="53"/>
        <v>138.71461035860813</v>
      </c>
      <c r="I366" s="37">
        <f t="shared" si="54"/>
        <v>576.12018758239697</v>
      </c>
      <c r="J366" s="40">
        <f t="shared" si="60"/>
        <v>-41.3897128045191</v>
      </c>
      <c r="K366" s="37">
        <f t="shared" si="55"/>
        <v>534.73047477787782</v>
      </c>
      <c r="L366" s="37">
        <f t="shared" si="56"/>
        <v>1104422.399595455</v>
      </c>
      <c r="M366" s="37">
        <f t="shared" si="57"/>
        <v>1025078.3201491918</v>
      </c>
      <c r="N366" s="41">
        <f>jan!M366</f>
        <v>865329.33085792721</v>
      </c>
      <c r="O366" s="41">
        <f t="shared" si="59"/>
        <v>159748.98929126456</v>
      </c>
      <c r="P366" s="4"/>
      <c r="Q366" s="65"/>
      <c r="R366" s="4"/>
    </row>
    <row r="367" spans="1:18" s="34" customFormat="1" x14ac:dyDescent="0.3">
      <c r="A367" s="33">
        <v>1835</v>
      </c>
      <c r="B367" s="34" t="s">
        <v>418</v>
      </c>
      <c r="C367" s="36">
        <v>1397</v>
      </c>
      <c r="D367" s="36">
        <v>486</v>
      </c>
      <c r="E367" s="37">
        <f t="shared" si="51"/>
        <v>2874.4855967078188</v>
      </c>
      <c r="F367" s="38">
        <f t="shared" si="58"/>
        <v>0.86403442425742383</v>
      </c>
      <c r="G367" s="39">
        <f t="shared" si="52"/>
        <v>271.39966520848719</v>
      </c>
      <c r="H367" s="39">
        <f t="shared" si="53"/>
        <v>41.877828349682204</v>
      </c>
      <c r="I367" s="37">
        <f t="shared" si="54"/>
        <v>313.2774935581694</v>
      </c>
      <c r="J367" s="40">
        <f t="shared" si="60"/>
        <v>-41.3897128045191</v>
      </c>
      <c r="K367" s="37">
        <f t="shared" si="55"/>
        <v>271.8877807536503</v>
      </c>
      <c r="L367" s="37">
        <f t="shared" si="56"/>
        <v>152252.86186927033</v>
      </c>
      <c r="M367" s="37">
        <f t="shared" si="57"/>
        <v>132137.46144627404</v>
      </c>
      <c r="N367" s="41">
        <f>jan!M367</f>
        <v>106543.35148510833</v>
      </c>
      <c r="O367" s="41">
        <f t="shared" si="59"/>
        <v>25594.109961165712</v>
      </c>
      <c r="P367" s="4"/>
      <c r="Q367" s="65"/>
      <c r="R367" s="4"/>
    </row>
    <row r="368" spans="1:18" s="34" customFormat="1" x14ac:dyDescent="0.3">
      <c r="A368" s="33">
        <v>1836</v>
      </c>
      <c r="B368" s="34" t="s">
        <v>419</v>
      </c>
      <c r="C368" s="36">
        <v>3587</v>
      </c>
      <c r="D368" s="36">
        <v>1269</v>
      </c>
      <c r="E368" s="37">
        <f t="shared" si="51"/>
        <v>2826.6351457840819</v>
      </c>
      <c r="F368" s="38">
        <f t="shared" si="58"/>
        <v>0.84965117709079985</v>
      </c>
      <c r="G368" s="39">
        <f t="shared" si="52"/>
        <v>300.10993576272932</v>
      </c>
      <c r="H368" s="39">
        <f t="shared" si="53"/>
        <v>58.625486172990094</v>
      </c>
      <c r="I368" s="37">
        <f t="shared" si="54"/>
        <v>358.73542193571939</v>
      </c>
      <c r="J368" s="40">
        <f t="shared" si="60"/>
        <v>-41.3897128045191</v>
      </c>
      <c r="K368" s="37">
        <f t="shared" si="55"/>
        <v>317.34570913120029</v>
      </c>
      <c r="L368" s="37">
        <f t="shared" si="56"/>
        <v>455235.25043642789</v>
      </c>
      <c r="M368" s="37">
        <f t="shared" si="57"/>
        <v>402711.70488749316</v>
      </c>
      <c r="N368" s="41">
        <f>jan!M368</f>
        <v>742271.52887778275</v>
      </c>
      <c r="O368" s="41">
        <f t="shared" si="59"/>
        <v>-339559.82399028959</v>
      </c>
      <c r="P368" s="4"/>
      <c r="Q368" s="65"/>
      <c r="R368" s="4"/>
    </row>
    <row r="369" spans="1:18" s="34" customFormat="1" x14ac:dyDescent="0.3">
      <c r="A369" s="33">
        <v>1837</v>
      </c>
      <c r="B369" s="34" t="s">
        <v>420</v>
      </c>
      <c r="C369" s="36">
        <v>30686</v>
      </c>
      <c r="D369" s="36">
        <v>6454</v>
      </c>
      <c r="E369" s="37">
        <f t="shared" si="51"/>
        <v>4754.5708088007441</v>
      </c>
      <c r="F369" s="38">
        <f t="shared" si="58"/>
        <v>1.4291645281083938</v>
      </c>
      <c r="G369" s="39">
        <f t="shared" si="52"/>
        <v>-856.65146204726796</v>
      </c>
      <c r="H369" s="39">
        <f t="shared" si="53"/>
        <v>0</v>
      </c>
      <c r="I369" s="37">
        <f t="shared" si="54"/>
        <v>-856.65146204726796</v>
      </c>
      <c r="J369" s="40">
        <f t="shared" si="60"/>
        <v>-41.3897128045191</v>
      </c>
      <c r="K369" s="37">
        <f t="shared" si="55"/>
        <v>-898.0411748517871</v>
      </c>
      <c r="L369" s="37">
        <f t="shared" si="56"/>
        <v>-5528828.5360530671</v>
      </c>
      <c r="M369" s="37">
        <f t="shared" si="57"/>
        <v>-5795957.7424934339</v>
      </c>
      <c r="N369" s="41">
        <f>jan!M369</f>
        <v>626359.53391287732</v>
      </c>
      <c r="O369" s="41">
        <f t="shared" si="59"/>
        <v>-6422317.2764063114</v>
      </c>
      <c r="P369" s="4"/>
      <c r="Q369" s="65"/>
      <c r="R369" s="4"/>
    </row>
    <row r="370" spans="1:18" s="34" customFormat="1" x14ac:dyDescent="0.3">
      <c r="A370" s="33">
        <v>1838</v>
      </c>
      <c r="B370" s="34" t="s">
        <v>421</v>
      </c>
      <c r="C370" s="36">
        <v>5835</v>
      </c>
      <c r="D370" s="36">
        <v>2014</v>
      </c>
      <c r="E370" s="37">
        <f t="shared" si="51"/>
        <v>2897.2194637537241</v>
      </c>
      <c r="F370" s="38">
        <f t="shared" si="58"/>
        <v>0.87086794039911219</v>
      </c>
      <c r="G370" s="39">
        <f t="shared" si="52"/>
        <v>257.75934498094404</v>
      </c>
      <c r="H370" s="39">
        <f t="shared" si="53"/>
        <v>33.920974883615344</v>
      </c>
      <c r="I370" s="37">
        <f t="shared" si="54"/>
        <v>291.68031986455935</v>
      </c>
      <c r="J370" s="40">
        <f t="shared" si="60"/>
        <v>-41.3897128045191</v>
      </c>
      <c r="K370" s="37">
        <f t="shared" si="55"/>
        <v>250.29060706004026</v>
      </c>
      <c r="L370" s="37">
        <f t="shared" si="56"/>
        <v>587444.16420722252</v>
      </c>
      <c r="M370" s="37">
        <f t="shared" si="57"/>
        <v>504085.28261892108</v>
      </c>
      <c r="N370" s="41">
        <f>jan!M370</f>
        <v>898609.89689507824</v>
      </c>
      <c r="O370" s="41">
        <f t="shared" si="59"/>
        <v>-394524.61427615717</v>
      </c>
      <c r="P370" s="4"/>
      <c r="Q370" s="65"/>
      <c r="R370" s="4"/>
    </row>
    <row r="371" spans="1:18" s="34" customFormat="1" x14ac:dyDescent="0.3">
      <c r="A371" s="33">
        <v>1839</v>
      </c>
      <c r="B371" s="34" t="s">
        <v>422</v>
      </c>
      <c r="C371" s="36">
        <v>5684</v>
      </c>
      <c r="D371" s="36">
        <v>1058</v>
      </c>
      <c r="E371" s="37">
        <f t="shared" si="51"/>
        <v>5372.4007561436674</v>
      </c>
      <c r="F371" s="38">
        <f t="shared" si="58"/>
        <v>1.6148764841720578</v>
      </c>
      <c r="G371" s="39">
        <f t="shared" si="52"/>
        <v>-1227.349430453022</v>
      </c>
      <c r="H371" s="39">
        <f t="shared" si="53"/>
        <v>0</v>
      </c>
      <c r="I371" s="37">
        <f t="shared" si="54"/>
        <v>-1227.349430453022</v>
      </c>
      <c r="J371" s="40">
        <f t="shared" si="60"/>
        <v>-41.3897128045191</v>
      </c>
      <c r="K371" s="37">
        <f t="shared" si="55"/>
        <v>-1268.7391432575412</v>
      </c>
      <c r="L371" s="37">
        <f t="shared" si="56"/>
        <v>-1298535.6974192974</v>
      </c>
      <c r="M371" s="37">
        <f t="shared" si="57"/>
        <v>-1342326.0135664786</v>
      </c>
      <c r="N371" s="41">
        <f>jan!M371</f>
        <v>890571.53471449495</v>
      </c>
      <c r="O371" s="41">
        <f t="shared" si="59"/>
        <v>-2232897.5482809735</v>
      </c>
      <c r="P371" s="4"/>
      <c r="Q371" s="65"/>
      <c r="R371" s="4"/>
    </row>
    <row r="372" spans="1:18" s="34" customFormat="1" x14ac:dyDescent="0.3">
      <c r="A372" s="33">
        <v>1840</v>
      </c>
      <c r="B372" s="34" t="s">
        <v>423</v>
      </c>
      <c r="C372" s="36">
        <v>12784</v>
      </c>
      <c r="D372" s="36">
        <v>4734</v>
      </c>
      <c r="E372" s="37">
        <f t="shared" si="51"/>
        <v>2700.4647232784114</v>
      </c>
      <c r="F372" s="38">
        <f t="shared" si="58"/>
        <v>0.81172592587616177</v>
      </c>
      <c r="G372" s="39">
        <f t="shared" si="52"/>
        <v>375.81218926613161</v>
      </c>
      <c r="H372" s="39">
        <f t="shared" si="53"/>
        <v>102.78513404997479</v>
      </c>
      <c r="I372" s="37">
        <f t="shared" si="54"/>
        <v>478.59732331610638</v>
      </c>
      <c r="J372" s="40">
        <f t="shared" si="60"/>
        <v>-41.3897128045191</v>
      </c>
      <c r="K372" s="37">
        <f t="shared" si="55"/>
        <v>437.20761051158729</v>
      </c>
      <c r="L372" s="37">
        <f t="shared" si="56"/>
        <v>2265679.7285784478</v>
      </c>
      <c r="M372" s="37">
        <f t="shared" si="57"/>
        <v>2069740.8281618543</v>
      </c>
      <c r="N372" s="41">
        <f>jan!M372</f>
        <v>1787677.8311327214</v>
      </c>
      <c r="O372" s="41">
        <f t="shared" si="59"/>
        <v>282062.99702913291</v>
      </c>
      <c r="P372" s="4"/>
      <c r="Q372" s="65"/>
      <c r="R372" s="4"/>
    </row>
    <row r="373" spans="1:18" s="34" customFormat="1" x14ac:dyDescent="0.3">
      <c r="A373" s="33">
        <v>1841</v>
      </c>
      <c r="B373" s="34" t="s">
        <v>424</v>
      </c>
      <c r="C373" s="36">
        <v>31658</v>
      </c>
      <c r="D373" s="36">
        <v>9622</v>
      </c>
      <c r="E373" s="37">
        <f t="shared" si="51"/>
        <v>3290.168364165454</v>
      </c>
      <c r="F373" s="38">
        <f t="shared" si="58"/>
        <v>0.98898346594521147</v>
      </c>
      <c r="G373" s="39">
        <f t="shared" si="52"/>
        <v>21.990004733906062</v>
      </c>
      <c r="H373" s="39">
        <f t="shared" si="53"/>
        <v>0</v>
      </c>
      <c r="I373" s="37">
        <f t="shared" si="54"/>
        <v>21.990004733906062</v>
      </c>
      <c r="J373" s="40">
        <f t="shared" si="60"/>
        <v>-41.3897128045191</v>
      </c>
      <c r="K373" s="37">
        <f t="shared" si="55"/>
        <v>-19.399708070613038</v>
      </c>
      <c r="L373" s="37">
        <f t="shared" si="56"/>
        <v>211587.82554964413</v>
      </c>
      <c r="M373" s="37">
        <f t="shared" si="57"/>
        <v>-186663.99105543864</v>
      </c>
      <c r="N373" s="41">
        <f>jan!M373</f>
        <v>2735045.9423656627</v>
      </c>
      <c r="O373" s="41">
        <f t="shared" si="59"/>
        <v>-2921709.9334211014</v>
      </c>
      <c r="P373" s="4"/>
      <c r="Q373" s="65"/>
      <c r="R373" s="4"/>
    </row>
    <row r="374" spans="1:18" s="34" customFormat="1" x14ac:dyDescent="0.3">
      <c r="A374" s="33">
        <v>1845</v>
      </c>
      <c r="B374" s="34" t="s">
        <v>425</v>
      </c>
      <c r="C374" s="36">
        <v>11706</v>
      </c>
      <c r="D374" s="36">
        <v>1953</v>
      </c>
      <c r="E374" s="37">
        <f t="shared" si="51"/>
        <v>5993.8556067588324</v>
      </c>
      <c r="F374" s="38">
        <f t="shared" si="58"/>
        <v>1.8016780408290964</v>
      </c>
      <c r="G374" s="39">
        <f t="shared" si="52"/>
        <v>-1600.2223408221209</v>
      </c>
      <c r="H374" s="39">
        <f t="shared" si="53"/>
        <v>0</v>
      </c>
      <c r="I374" s="37">
        <f t="shared" si="54"/>
        <v>-1600.2223408221209</v>
      </c>
      <c r="J374" s="40">
        <f t="shared" si="60"/>
        <v>-41.3897128045191</v>
      </c>
      <c r="K374" s="37">
        <f t="shared" si="55"/>
        <v>-1641.6120536266401</v>
      </c>
      <c r="L374" s="37">
        <f t="shared" si="56"/>
        <v>-3125234.2316256021</v>
      </c>
      <c r="M374" s="37">
        <f t="shared" si="57"/>
        <v>-3206068.3407328282</v>
      </c>
      <c r="N374" s="41">
        <f>jan!M374</f>
        <v>952388.09763460152</v>
      </c>
      <c r="O374" s="41">
        <f t="shared" si="59"/>
        <v>-4158456.4383674297</v>
      </c>
      <c r="P374" s="4"/>
      <c r="Q374" s="65"/>
      <c r="R374" s="4"/>
    </row>
    <row r="375" spans="1:18" s="34" customFormat="1" x14ac:dyDescent="0.3">
      <c r="A375" s="33">
        <v>1848</v>
      </c>
      <c r="B375" s="34" t="s">
        <v>426</v>
      </c>
      <c r="C375" s="36">
        <v>5931</v>
      </c>
      <c r="D375" s="36">
        <v>2507</v>
      </c>
      <c r="E375" s="37">
        <f t="shared" si="51"/>
        <v>2365.7758276824889</v>
      </c>
      <c r="F375" s="38">
        <f t="shared" si="58"/>
        <v>0.71112262922274305</v>
      </c>
      <c r="G375" s="39">
        <f t="shared" si="52"/>
        <v>576.62552662368512</v>
      </c>
      <c r="H375" s="39">
        <f t="shared" si="53"/>
        <v>219.92624750854768</v>
      </c>
      <c r="I375" s="37">
        <f t="shared" si="54"/>
        <v>796.55177413223282</v>
      </c>
      <c r="J375" s="40">
        <f t="shared" si="60"/>
        <v>-41.3897128045191</v>
      </c>
      <c r="K375" s="37">
        <f t="shared" si="55"/>
        <v>755.16206132771367</v>
      </c>
      <c r="L375" s="37">
        <f t="shared" si="56"/>
        <v>1996955.2977495077</v>
      </c>
      <c r="M375" s="37">
        <f t="shared" si="57"/>
        <v>1893191.2877485782</v>
      </c>
      <c r="N375" s="41">
        <f>jan!M375</f>
        <v>1659636.8974756515</v>
      </c>
      <c r="O375" s="41">
        <f t="shared" si="59"/>
        <v>233554.39027292677</v>
      </c>
      <c r="P375" s="4"/>
      <c r="Q375" s="65"/>
      <c r="R375" s="4"/>
    </row>
    <row r="376" spans="1:18" s="34" customFormat="1" x14ac:dyDescent="0.3">
      <c r="A376" s="33">
        <v>1849</v>
      </c>
      <c r="B376" s="34" t="s">
        <v>427</v>
      </c>
      <c r="C376" s="36">
        <v>7045</v>
      </c>
      <c r="D376" s="36">
        <v>1811</v>
      </c>
      <c r="E376" s="37">
        <f t="shared" si="51"/>
        <v>3890.1159580342351</v>
      </c>
      <c r="F376" s="38">
        <f t="shared" si="58"/>
        <v>1.1693202101775499</v>
      </c>
      <c r="G376" s="39">
        <f t="shared" si="52"/>
        <v>-337.97855158736257</v>
      </c>
      <c r="H376" s="39">
        <f t="shared" si="53"/>
        <v>0</v>
      </c>
      <c r="I376" s="37">
        <f t="shared" si="54"/>
        <v>-337.97855158736257</v>
      </c>
      <c r="J376" s="40">
        <f t="shared" si="60"/>
        <v>-41.3897128045191</v>
      </c>
      <c r="K376" s="37">
        <f t="shared" si="55"/>
        <v>-379.36826439188167</v>
      </c>
      <c r="L376" s="37">
        <f t="shared" si="56"/>
        <v>-612079.15692471364</v>
      </c>
      <c r="M376" s="37">
        <f t="shared" si="57"/>
        <v>-687035.92681369768</v>
      </c>
      <c r="N376" s="41">
        <f>jan!M376</f>
        <v>677284.07312660699</v>
      </c>
      <c r="O376" s="41">
        <f t="shared" si="59"/>
        <v>-1364319.9999403046</v>
      </c>
      <c r="P376" s="4"/>
      <c r="Q376" s="65"/>
      <c r="R376" s="4"/>
    </row>
    <row r="377" spans="1:18" s="34" customFormat="1" x14ac:dyDescent="0.3">
      <c r="A377" s="33">
        <v>1850</v>
      </c>
      <c r="B377" s="34" t="s">
        <v>428</v>
      </c>
      <c r="C377" s="36">
        <v>6328</v>
      </c>
      <c r="D377" s="36">
        <v>1996</v>
      </c>
      <c r="E377" s="37">
        <f t="shared" si="51"/>
        <v>3170.3406813627253</v>
      </c>
      <c r="F377" s="38">
        <f t="shared" si="58"/>
        <v>0.95296476296783805</v>
      </c>
      <c r="G377" s="39">
        <f t="shared" si="52"/>
        <v>93.88661441554332</v>
      </c>
      <c r="H377" s="39">
        <f t="shared" si="53"/>
        <v>0</v>
      </c>
      <c r="I377" s="37">
        <f t="shared" si="54"/>
        <v>93.88661441554332</v>
      </c>
      <c r="J377" s="40">
        <f t="shared" si="60"/>
        <v>-41.3897128045191</v>
      </c>
      <c r="K377" s="37">
        <f t="shared" si="55"/>
        <v>52.496901611024221</v>
      </c>
      <c r="L377" s="37">
        <f t="shared" si="56"/>
        <v>187397.68237342447</v>
      </c>
      <c r="M377" s="37">
        <f t="shared" si="57"/>
        <v>104783.81561560434</v>
      </c>
      <c r="N377" s="41">
        <f>jan!M377</f>
        <v>1113480.513506741</v>
      </c>
      <c r="O377" s="41">
        <f t="shared" si="59"/>
        <v>-1008696.6978911366</v>
      </c>
      <c r="P377" s="4"/>
      <c r="Q377" s="65"/>
      <c r="R377" s="4"/>
    </row>
    <row r="378" spans="1:18" s="34" customFormat="1" x14ac:dyDescent="0.3">
      <c r="A378" s="33">
        <v>1851</v>
      </c>
      <c r="B378" s="34" t="s">
        <v>429</v>
      </c>
      <c r="C378" s="36">
        <v>6106</v>
      </c>
      <c r="D378" s="36">
        <v>2160</v>
      </c>
      <c r="E378" s="37">
        <f t="shared" si="51"/>
        <v>2826.8518518518517</v>
      </c>
      <c r="F378" s="38">
        <f t="shared" si="58"/>
        <v>0.84971631622481147</v>
      </c>
      <c r="G378" s="39">
        <f t="shared" si="52"/>
        <v>299.97991212206745</v>
      </c>
      <c r="H378" s="39">
        <f t="shared" si="53"/>
        <v>58.549639049270667</v>
      </c>
      <c r="I378" s="37">
        <f t="shared" si="54"/>
        <v>358.52955117133808</v>
      </c>
      <c r="J378" s="40">
        <f t="shared" si="60"/>
        <v>-41.3897128045191</v>
      </c>
      <c r="K378" s="37">
        <f t="shared" si="55"/>
        <v>317.13983836681899</v>
      </c>
      <c r="L378" s="37">
        <f t="shared" si="56"/>
        <v>774423.83053009026</v>
      </c>
      <c r="M378" s="37">
        <f t="shared" si="57"/>
        <v>685022.05087232904</v>
      </c>
      <c r="N378" s="41">
        <f>jan!M378</f>
        <v>470676.00660048093</v>
      </c>
      <c r="O378" s="41">
        <f t="shared" si="59"/>
        <v>214346.04427184811</v>
      </c>
      <c r="P378" s="4"/>
      <c r="Q378" s="65"/>
      <c r="R378" s="4"/>
    </row>
    <row r="379" spans="1:18" s="34" customFormat="1" x14ac:dyDescent="0.3">
      <c r="A379" s="33">
        <v>1852</v>
      </c>
      <c r="B379" s="34" t="s">
        <v>430</v>
      </c>
      <c r="C379" s="36">
        <v>3044</v>
      </c>
      <c r="D379" s="36">
        <v>1280</v>
      </c>
      <c r="E379" s="37">
        <f t="shared" si="51"/>
        <v>2378.125</v>
      </c>
      <c r="F379" s="38">
        <f t="shared" si="58"/>
        <v>0.71483463599210628</v>
      </c>
      <c r="G379" s="39">
        <f t="shared" si="52"/>
        <v>569.21602323317848</v>
      </c>
      <c r="H379" s="39">
        <f t="shared" si="53"/>
        <v>215.60403719741876</v>
      </c>
      <c r="I379" s="37">
        <f t="shared" si="54"/>
        <v>784.82006043059721</v>
      </c>
      <c r="J379" s="40">
        <f t="shared" si="60"/>
        <v>-41.3897128045191</v>
      </c>
      <c r="K379" s="37">
        <f t="shared" si="55"/>
        <v>743.43034762607806</v>
      </c>
      <c r="L379" s="37">
        <f t="shared" si="56"/>
        <v>1004569.6773511644</v>
      </c>
      <c r="M379" s="37">
        <f t="shared" si="57"/>
        <v>951590.84496137989</v>
      </c>
      <c r="N379" s="41">
        <f>jan!M379</f>
        <v>839067.26317065547</v>
      </c>
      <c r="O379" s="41">
        <f t="shared" si="59"/>
        <v>112523.58179072442</v>
      </c>
      <c r="P379" s="4"/>
      <c r="Q379" s="65"/>
      <c r="R379" s="4"/>
    </row>
    <row r="380" spans="1:18" s="34" customFormat="1" x14ac:dyDescent="0.3">
      <c r="A380" s="33">
        <v>1853</v>
      </c>
      <c r="B380" s="34" t="s">
        <v>431</v>
      </c>
      <c r="C380" s="36">
        <v>3575</v>
      </c>
      <c r="D380" s="36">
        <v>1385</v>
      </c>
      <c r="E380" s="37">
        <f t="shared" si="51"/>
        <v>2581.2274368231047</v>
      </c>
      <c r="F380" s="38">
        <f t="shared" si="58"/>
        <v>0.77588468865777926</v>
      </c>
      <c r="G380" s="39">
        <f t="shared" si="52"/>
        <v>447.35456113931565</v>
      </c>
      <c r="H380" s="39">
        <f t="shared" si="53"/>
        <v>144.51818430933213</v>
      </c>
      <c r="I380" s="37">
        <f t="shared" si="54"/>
        <v>591.87274544864772</v>
      </c>
      <c r="J380" s="40">
        <f t="shared" si="60"/>
        <v>-41.3897128045191</v>
      </c>
      <c r="K380" s="37">
        <f t="shared" si="55"/>
        <v>550.48303264412857</v>
      </c>
      <c r="L380" s="37">
        <f t="shared" si="56"/>
        <v>819743.75244637707</v>
      </c>
      <c r="M380" s="37">
        <f t="shared" si="57"/>
        <v>762419.00021211803</v>
      </c>
      <c r="N380" s="41">
        <f>jan!M380</f>
        <v>991021.99960262317</v>
      </c>
      <c r="O380" s="41">
        <f t="shared" si="59"/>
        <v>-228602.99939050514</v>
      </c>
      <c r="P380" s="4"/>
      <c r="Q380" s="65"/>
      <c r="R380" s="4"/>
    </row>
    <row r="381" spans="1:18" s="34" customFormat="1" x14ac:dyDescent="0.3">
      <c r="A381" s="33">
        <v>1854</v>
      </c>
      <c r="B381" s="34" t="s">
        <v>432</v>
      </c>
      <c r="C381" s="36">
        <v>5975</v>
      </c>
      <c r="D381" s="36">
        <v>2581</v>
      </c>
      <c r="E381" s="37">
        <f t="shared" si="51"/>
        <v>2314.9941882991088</v>
      </c>
      <c r="F381" s="38">
        <f t="shared" si="58"/>
        <v>0.69585830346034583</v>
      </c>
      <c r="G381" s="39">
        <f t="shared" si="52"/>
        <v>607.09451025371311</v>
      </c>
      <c r="H381" s="39">
        <f t="shared" si="53"/>
        <v>237.69982129273066</v>
      </c>
      <c r="I381" s="37">
        <f t="shared" si="54"/>
        <v>844.7943315464438</v>
      </c>
      <c r="J381" s="40">
        <f t="shared" si="60"/>
        <v>-41.3897128045191</v>
      </c>
      <c r="K381" s="37">
        <f t="shared" si="55"/>
        <v>803.40461874192465</v>
      </c>
      <c r="L381" s="37">
        <f t="shared" si="56"/>
        <v>2180414.1697213715</v>
      </c>
      <c r="M381" s="37">
        <f t="shared" si="57"/>
        <v>2073587.3209729076</v>
      </c>
      <c r="N381" s="41">
        <f>jan!M381</f>
        <v>2004735.4736277044</v>
      </c>
      <c r="O381" s="41">
        <f t="shared" si="59"/>
        <v>68851.847345203161</v>
      </c>
      <c r="P381" s="4"/>
      <c r="Q381" s="65"/>
      <c r="R381" s="4"/>
    </row>
    <row r="382" spans="1:18" s="34" customFormat="1" x14ac:dyDescent="0.3">
      <c r="A382" s="33">
        <v>1856</v>
      </c>
      <c r="B382" s="34" t="s">
        <v>433</v>
      </c>
      <c r="C382" s="36">
        <v>1459</v>
      </c>
      <c r="D382" s="36">
        <v>545</v>
      </c>
      <c r="E382" s="37">
        <f t="shared" si="51"/>
        <v>2677.0642201834862</v>
      </c>
      <c r="F382" s="38">
        <f t="shared" si="58"/>
        <v>0.80469202727457723</v>
      </c>
      <c r="G382" s="39">
        <f t="shared" si="52"/>
        <v>389.85249112308674</v>
      </c>
      <c r="H382" s="39">
        <f t="shared" si="53"/>
        <v>110.9753101331986</v>
      </c>
      <c r="I382" s="37">
        <f t="shared" si="54"/>
        <v>500.82780125628534</v>
      </c>
      <c r="J382" s="40">
        <f t="shared" si="60"/>
        <v>-41.3897128045191</v>
      </c>
      <c r="K382" s="37">
        <f t="shared" si="55"/>
        <v>459.43808845176625</v>
      </c>
      <c r="L382" s="37">
        <f t="shared" si="56"/>
        <v>272951.15168467548</v>
      </c>
      <c r="M382" s="37">
        <f t="shared" si="57"/>
        <v>250393.7582062126</v>
      </c>
      <c r="N382" s="41">
        <f>jan!M382</f>
        <v>229484.1081468807</v>
      </c>
      <c r="O382" s="41">
        <f t="shared" si="59"/>
        <v>20909.650059331907</v>
      </c>
      <c r="P382" s="4"/>
      <c r="Q382" s="65"/>
      <c r="R382" s="4"/>
    </row>
    <row r="383" spans="1:18" s="34" customFormat="1" x14ac:dyDescent="0.3">
      <c r="A383" s="33">
        <v>1857</v>
      </c>
      <c r="B383" s="34" t="s">
        <v>434</v>
      </c>
      <c r="C383" s="36">
        <v>2721</v>
      </c>
      <c r="D383" s="36">
        <v>780</v>
      </c>
      <c r="E383" s="37">
        <f t="shared" si="51"/>
        <v>3488.4615384615386</v>
      </c>
      <c r="F383" s="38">
        <f t="shared" si="58"/>
        <v>1.048587914436212</v>
      </c>
      <c r="G383" s="39">
        <f t="shared" si="52"/>
        <v>-96.985899843744662</v>
      </c>
      <c r="H383" s="39">
        <f t="shared" si="53"/>
        <v>0</v>
      </c>
      <c r="I383" s="37">
        <f t="shared" si="54"/>
        <v>-96.985899843744662</v>
      </c>
      <c r="J383" s="40">
        <f t="shared" si="60"/>
        <v>-41.3897128045191</v>
      </c>
      <c r="K383" s="37">
        <f t="shared" si="55"/>
        <v>-138.37561264826377</v>
      </c>
      <c r="L383" s="37">
        <f t="shared" si="56"/>
        <v>-75649.001878120835</v>
      </c>
      <c r="M383" s="37">
        <f t="shared" si="57"/>
        <v>-107932.97786564573</v>
      </c>
      <c r="N383" s="41">
        <f>jan!M383</f>
        <v>255756.61349461816</v>
      </c>
      <c r="O383" s="41">
        <f t="shared" si="59"/>
        <v>-363689.59136026388</v>
      </c>
      <c r="P383" s="4"/>
      <c r="Q383" s="65"/>
      <c r="R383" s="4"/>
    </row>
    <row r="384" spans="1:18" s="34" customFormat="1" x14ac:dyDescent="0.3">
      <c r="A384" s="33">
        <v>1859</v>
      </c>
      <c r="B384" s="34" t="s">
        <v>435</v>
      </c>
      <c r="C384" s="36">
        <v>3412</v>
      </c>
      <c r="D384" s="36">
        <v>1358</v>
      </c>
      <c r="E384" s="37">
        <f t="shared" si="51"/>
        <v>2512.518409425626</v>
      </c>
      <c r="F384" s="38">
        <f t="shared" si="58"/>
        <v>0.75523161424451324</v>
      </c>
      <c r="G384" s="39">
        <f t="shared" si="52"/>
        <v>488.57997757780282</v>
      </c>
      <c r="H384" s="39">
        <f t="shared" si="53"/>
        <v>168.56634389844965</v>
      </c>
      <c r="I384" s="37">
        <f t="shared" si="54"/>
        <v>657.14632147625252</v>
      </c>
      <c r="J384" s="40">
        <f t="shared" si="60"/>
        <v>-41.3897128045191</v>
      </c>
      <c r="K384" s="37">
        <f t="shared" si="55"/>
        <v>615.75660867173337</v>
      </c>
      <c r="L384" s="37">
        <f t="shared" si="56"/>
        <v>892404.70456475089</v>
      </c>
      <c r="M384" s="37">
        <f t="shared" si="57"/>
        <v>836197.47457621398</v>
      </c>
      <c r="N384" s="41">
        <f>jan!M384</f>
        <v>725277.92452011746</v>
      </c>
      <c r="O384" s="41">
        <f t="shared" si="59"/>
        <v>110919.55005609652</v>
      </c>
      <c r="P384" s="4"/>
      <c r="Q384" s="65"/>
      <c r="R384" s="4"/>
    </row>
    <row r="385" spans="1:18" s="34" customFormat="1" x14ac:dyDescent="0.3">
      <c r="A385" s="33">
        <v>1860</v>
      </c>
      <c r="B385" s="34" t="s">
        <v>436</v>
      </c>
      <c r="C385" s="36">
        <v>28413</v>
      </c>
      <c r="D385" s="36">
        <v>11140</v>
      </c>
      <c r="E385" s="37">
        <f t="shared" si="51"/>
        <v>2550.5385996409336</v>
      </c>
      <c r="F385" s="38">
        <f t="shared" si="58"/>
        <v>0.76666000797188671</v>
      </c>
      <c r="G385" s="39">
        <f t="shared" si="52"/>
        <v>465.7678634486183</v>
      </c>
      <c r="H385" s="39">
        <f t="shared" si="53"/>
        <v>155.25927732309199</v>
      </c>
      <c r="I385" s="37">
        <f t="shared" si="54"/>
        <v>621.02714077171026</v>
      </c>
      <c r="J385" s="40">
        <f t="shared" si="60"/>
        <v>-41.3897128045191</v>
      </c>
      <c r="K385" s="37">
        <f t="shared" si="55"/>
        <v>579.63742796719112</v>
      </c>
      <c r="L385" s="37">
        <f t="shared" si="56"/>
        <v>6918242.348196852</v>
      </c>
      <c r="M385" s="37">
        <f t="shared" si="57"/>
        <v>6457160.9475545092</v>
      </c>
      <c r="N385" s="41">
        <f>jan!M385</f>
        <v>5758757.2747821128</v>
      </c>
      <c r="O385" s="41">
        <f t="shared" si="59"/>
        <v>698403.67277239636</v>
      </c>
      <c r="P385" s="4"/>
      <c r="Q385" s="65"/>
      <c r="R385" s="4"/>
    </row>
    <row r="386" spans="1:18" s="34" customFormat="1" x14ac:dyDescent="0.3">
      <c r="A386" s="33">
        <v>1865</v>
      </c>
      <c r="B386" s="34" t="s">
        <v>437</v>
      </c>
      <c r="C386" s="36">
        <v>23877</v>
      </c>
      <c r="D386" s="36">
        <v>9285</v>
      </c>
      <c r="E386" s="37">
        <f t="shared" si="51"/>
        <v>2571.5670436187397</v>
      </c>
      <c r="F386" s="38">
        <f t="shared" si="58"/>
        <v>0.77298089526601776</v>
      </c>
      <c r="G386" s="39">
        <f t="shared" si="52"/>
        <v>453.15079706193461</v>
      </c>
      <c r="H386" s="39">
        <f t="shared" si="53"/>
        <v>147.89932193085986</v>
      </c>
      <c r="I386" s="37">
        <f t="shared" si="54"/>
        <v>601.05011899279452</v>
      </c>
      <c r="J386" s="40">
        <f t="shared" si="60"/>
        <v>-41.3897128045191</v>
      </c>
      <c r="K386" s="37">
        <f t="shared" si="55"/>
        <v>559.66040618827537</v>
      </c>
      <c r="L386" s="37">
        <f t="shared" si="56"/>
        <v>5580750.3548480971</v>
      </c>
      <c r="M386" s="37">
        <f t="shared" si="57"/>
        <v>5196446.8714581365</v>
      </c>
      <c r="N386" s="41">
        <f>jan!M386</f>
        <v>4482440.2644840144</v>
      </c>
      <c r="O386" s="41">
        <f t="shared" si="59"/>
        <v>714006.60697412211</v>
      </c>
      <c r="P386" s="4"/>
      <c r="Q386" s="65"/>
      <c r="R386" s="4"/>
    </row>
    <row r="387" spans="1:18" s="34" customFormat="1" x14ac:dyDescent="0.3">
      <c r="A387" s="33">
        <v>1866</v>
      </c>
      <c r="B387" s="34" t="s">
        <v>438</v>
      </c>
      <c r="C387" s="36">
        <v>22846</v>
      </c>
      <c r="D387" s="36">
        <v>8057</v>
      </c>
      <c r="E387" s="37">
        <f t="shared" si="51"/>
        <v>2835.5467295519425</v>
      </c>
      <c r="F387" s="38">
        <f t="shared" si="58"/>
        <v>0.85232988772998475</v>
      </c>
      <c r="G387" s="39">
        <f t="shared" si="52"/>
        <v>294.76298550201301</v>
      </c>
      <c r="H387" s="39">
        <f t="shared" si="53"/>
        <v>55.506431854238912</v>
      </c>
      <c r="I387" s="37">
        <f t="shared" si="54"/>
        <v>350.26941735625189</v>
      </c>
      <c r="J387" s="40">
        <f t="shared" si="60"/>
        <v>-41.3897128045191</v>
      </c>
      <c r="K387" s="37">
        <f t="shared" si="55"/>
        <v>308.8797045517328</v>
      </c>
      <c r="L387" s="37">
        <f t="shared" si="56"/>
        <v>2822120.6956393216</v>
      </c>
      <c r="M387" s="37">
        <f t="shared" si="57"/>
        <v>2488643.7795733111</v>
      </c>
      <c r="N387" s="41">
        <f>jan!M387</f>
        <v>1771380.1088796663</v>
      </c>
      <c r="O387" s="41">
        <f t="shared" si="59"/>
        <v>717263.67069364479</v>
      </c>
      <c r="P387" s="4"/>
      <c r="Q387" s="65"/>
      <c r="R387" s="4"/>
    </row>
    <row r="388" spans="1:18" s="34" customFormat="1" x14ac:dyDescent="0.3">
      <c r="A388" s="33">
        <v>1867</v>
      </c>
      <c r="B388" s="34" t="s">
        <v>194</v>
      </c>
      <c r="C388" s="36">
        <v>6137</v>
      </c>
      <c r="D388" s="36">
        <v>2642</v>
      </c>
      <c r="E388" s="37">
        <f t="shared" si="51"/>
        <v>2322.8614685844059</v>
      </c>
      <c r="F388" s="38">
        <f t="shared" si="58"/>
        <v>0.6982231095319309</v>
      </c>
      <c r="G388" s="39">
        <f t="shared" si="52"/>
        <v>602.37414208253495</v>
      </c>
      <c r="H388" s="39">
        <f t="shared" si="53"/>
        <v>234.9462731928767</v>
      </c>
      <c r="I388" s="37">
        <f t="shared" si="54"/>
        <v>837.32041527541162</v>
      </c>
      <c r="J388" s="40">
        <f t="shared" si="60"/>
        <v>-41.3897128045191</v>
      </c>
      <c r="K388" s="37">
        <f t="shared" si="55"/>
        <v>795.93070247089247</v>
      </c>
      <c r="L388" s="37">
        <f t="shared" si="56"/>
        <v>2212200.5371576375</v>
      </c>
      <c r="M388" s="37">
        <f t="shared" si="57"/>
        <v>2102848.9159280979</v>
      </c>
      <c r="N388" s="41">
        <f>jan!M388</f>
        <v>1911057.272888181</v>
      </c>
      <c r="O388" s="41">
        <f t="shared" si="59"/>
        <v>191791.64303991687</v>
      </c>
      <c r="P388" s="4"/>
      <c r="Q388" s="65"/>
      <c r="R388" s="4"/>
    </row>
    <row r="389" spans="1:18" s="34" customFormat="1" x14ac:dyDescent="0.3">
      <c r="A389" s="33">
        <v>1868</v>
      </c>
      <c r="B389" s="34" t="s">
        <v>439</v>
      </c>
      <c r="C389" s="36">
        <v>13582</v>
      </c>
      <c r="D389" s="36">
        <v>4563</v>
      </c>
      <c r="E389" s="37">
        <f t="shared" si="51"/>
        <v>2976.5505150120534</v>
      </c>
      <c r="F389" s="38">
        <f t="shared" si="58"/>
        <v>0.89471386235406358</v>
      </c>
      <c r="G389" s="39">
        <f t="shared" si="52"/>
        <v>210.16071422594641</v>
      </c>
      <c r="H389" s="39">
        <f t="shared" si="53"/>
        <v>6.1551069432000753</v>
      </c>
      <c r="I389" s="37">
        <f t="shared" si="54"/>
        <v>216.31582116914649</v>
      </c>
      <c r="J389" s="40">
        <f t="shared" si="60"/>
        <v>-41.3897128045191</v>
      </c>
      <c r="K389" s="37">
        <f t="shared" si="55"/>
        <v>174.9261083646274</v>
      </c>
      <c r="L389" s="37">
        <f t="shared" si="56"/>
        <v>987049.09199481539</v>
      </c>
      <c r="M389" s="37">
        <f t="shared" si="57"/>
        <v>798187.83246779477</v>
      </c>
      <c r="N389" s="41">
        <f>jan!M389</f>
        <v>633367.88863409706</v>
      </c>
      <c r="O389" s="41">
        <f t="shared" si="59"/>
        <v>164819.9438336977</v>
      </c>
      <c r="P389" s="4"/>
      <c r="Q389" s="65"/>
      <c r="R389" s="4"/>
    </row>
    <row r="390" spans="1:18" s="34" customFormat="1" x14ac:dyDescent="0.3">
      <c r="A390" s="33">
        <v>1870</v>
      </c>
      <c r="B390" s="34" t="s">
        <v>440</v>
      </c>
      <c r="C390" s="36">
        <v>29183</v>
      </c>
      <c r="D390" s="36">
        <v>10166</v>
      </c>
      <c r="E390" s="37">
        <f t="shared" si="51"/>
        <v>2870.6472555577416</v>
      </c>
      <c r="F390" s="38">
        <f t="shared" si="58"/>
        <v>0.86288066690706211</v>
      </c>
      <c r="G390" s="39">
        <f t="shared" si="52"/>
        <v>273.70266989853354</v>
      </c>
      <c r="H390" s="39">
        <f t="shared" si="53"/>
        <v>43.221247752209223</v>
      </c>
      <c r="I390" s="37">
        <f t="shared" si="54"/>
        <v>316.92391765074274</v>
      </c>
      <c r="J390" s="40">
        <f t="shared" si="60"/>
        <v>-41.3897128045191</v>
      </c>
      <c r="K390" s="37">
        <f t="shared" si="55"/>
        <v>275.53420484622364</v>
      </c>
      <c r="L390" s="37">
        <f t="shared" si="56"/>
        <v>3221848.5468374505</v>
      </c>
      <c r="M390" s="37">
        <f t="shared" si="57"/>
        <v>2801080.7264667097</v>
      </c>
      <c r="N390" s="41">
        <f>jan!M390</f>
        <v>1956589.5292131905</v>
      </c>
      <c r="O390" s="41">
        <f t="shared" si="59"/>
        <v>844491.1972535192</v>
      </c>
      <c r="P390" s="4"/>
      <c r="Q390" s="65"/>
      <c r="R390" s="4"/>
    </row>
    <row r="391" spans="1:18" s="34" customFormat="1" x14ac:dyDescent="0.3">
      <c r="A391" s="33">
        <v>1871</v>
      </c>
      <c r="B391" s="34" t="s">
        <v>441</v>
      </c>
      <c r="C391" s="36">
        <v>13550</v>
      </c>
      <c r="D391" s="36">
        <v>4991</v>
      </c>
      <c r="E391" s="37">
        <f t="shared" si="51"/>
        <v>2714.8867962332197</v>
      </c>
      <c r="F391" s="38">
        <f t="shared" si="58"/>
        <v>0.81606102065499042</v>
      </c>
      <c r="G391" s="39">
        <f t="shared" si="52"/>
        <v>367.15894549324668</v>
      </c>
      <c r="H391" s="39">
        <f t="shared" si="53"/>
        <v>97.737408515791884</v>
      </c>
      <c r="I391" s="37">
        <f t="shared" si="54"/>
        <v>464.89635400903853</v>
      </c>
      <c r="J391" s="40">
        <f t="shared" si="60"/>
        <v>-41.3897128045191</v>
      </c>
      <c r="K391" s="37">
        <f t="shared" si="55"/>
        <v>423.50664120451944</v>
      </c>
      <c r="L391" s="37">
        <f t="shared" si="56"/>
        <v>2320297.7028591111</v>
      </c>
      <c r="M391" s="37">
        <f t="shared" si="57"/>
        <v>2113721.6462517567</v>
      </c>
      <c r="N391" s="41">
        <f>jan!M391</f>
        <v>1683591.8050662035</v>
      </c>
      <c r="O391" s="41">
        <f t="shared" si="59"/>
        <v>430129.84118555323</v>
      </c>
      <c r="P391" s="4"/>
      <c r="Q391" s="65"/>
      <c r="R391" s="4"/>
    </row>
    <row r="392" spans="1:18" s="34" customFormat="1" x14ac:dyDescent="0.3">
      <c r="A392" s="33">
        <v>1874</v>
      </c>
      <c r="B392" s="34" t="s">
        <v>442</v>
      </c>
      <c r="C392" s="36">
        <v>3592</v>
      </c>
      <c r="D392" s="36">
        <v>1070</v>
      </c>
      <c r="E392" s="37">
        <f t="shared" ref="E392:E435" si="61">(C392*1000)/D392</f>
        <v>3357.0093457943926</v>
      </c>
      <c r="F392" s="38">
        <f t="shared" si="58"/>
        <v>1.0090750291608024</v>
      </c>
      <c r="G392" s="39">
        <f t="shared" ref="G392:G435" si="62">(E$437-E392)*0.6</f>
        <v>-18.114584243457102</v>
      </c>
      <c r="H392" s="39">
        <f t="shared" ref="H392:H435" si="63">IF(E392&gt;=E$437*0.9,0,IF(E392&lt;0.9*E$437,(E$437*0.9-E392)*0.35))</f>
        <v>0</v>
      </c>
      <c r="I392" s="37">
        <f t="shared" ref="I392:I435" si="64">G392+H392</f>
        <v>-18.114584243457102</v>
      </c>
      <c r="J392" s="40">
        <f t="shared" si="60"/>
        <v>-41.3897128045191</v>
      </c>
      <c r="K392" s="37">
        <f t="shared" ref="K392:K435" si="65">I392+J392</f>
        <v>-59.504297047976202</v>
      </c>
      <c r="L392" s="37">
        <f t="shared" ref="L392:L435" si="66">(I392*D392)</f>
        <v>-19382.605140499101</v>
      </c>
      <c r="M392" s="37">
        <f t="shared" ref="M392:M435" si="67">(K392*D392)</f>
        <v>-63669.597841334536</v>
      </c>
      <c r="N392" s="41">
        <f>jan!M392</f>
        <v>31810.39685261522</v>
      </c>
      <c r="O392" s="41">
        <f t="shared" si="59"/>
        <v>-95479.99469394976</v>
      </c>
      <c r="P392" s="4"/>
      <c r="Q392" s="65"/>
      <c r="R392" s="4"/>
    </row>
    <row r="393" spans="1:18" s="34" customFormat="1" x14ac:dyDescent="0.3">
      <c r="A393" s="33">
        <v>1902</v>
      </c>
      <c r="B393" s="34" t="s">
        <v>443</v>
      </c>
      <c r="C393" s="36">
        <v>240402</v>
      </c>
      <c r="D393" s="36">
        <v>72681</v>
      </c>
      <c r="E393" s="37">
        <f t="shared" si="61"/>
        <v>3307.6319808478142</v>
      </c>
      <c r="F393" s="38">
        <f t="shared" ref="F393:F435" si="68">IF(ISNUMBER(C393),E393/E$437,"")</f>
        <v>0.99423281073332836</v>
      </c>
      <c r="G393" s="39">
        <f t="shared" si="62"/>
        <v>11.511834724489926</v>
      </c>
      <c r="H393" s="39">
        <f t="shared" si="63"/>
        <v>0</v>
      </c>
      <c r="I393" s="37">
        <f t="shared" si="64"/>
        <v>11.511834724489926</v>
      </c>
      <c r="J393" s="40">
        <f t="shared" si="60"/>
        <v>-41.3897128045191</v>
      </c>
      <c r="K393" s="37">
        <f t="shared" si="65"/>
        <v>-29.877878080029173</v>
      </c>
      <c r="L393" s="37">
        <f t="shared" si="66"/>
        <v>836691.65961065236</v>
      </c>
      <c r="M393" s="37">
        <f t="shared" si="67"/>
        <v>-2171554.0567346006</v>
      </c>
      <c r="N393" s="41">
        <f>jan!M393</f>
        <v>-7445036.3984626858</v>
      </c>
      <c r="O393" s="41">
        <f t="shared" ref="O393:O437" si="69">M393-N393</f>
        <v>5273482.3417280857</v>
      </c>
      <c r="P393" s="4"/>
      <c r="Q393" s="65"/>
      <c r="R393" s="4"/>
    </row>
    <row r="394" spans="1:18" s="34" customFormat="1" x14ac:dyDescent="0.3">
      <c r="A394" s="33">
        <v>1903</v>
      </c>
      <c r="B394" s="34" t="s">
        <v>444</v>
      </c>
      <c r="C394" s="36">
        <v>71740</v>
      </c>
      <c r="D394" s="36">
        <v>24676</v>
      </c>
      <c r="E394" s="37">
        <f t="shared" si="61"/>
        <v>2907.2783271194685</v>
      </c>
      <c r="F394" s="38">
        <f t="shared" si="68"/>
        <v>0.87389150893842205</v>
      </c>
      <c r="G394" s="39">
        <f t="shared" si="62"/>
        <v>251.72402696149737</v>
      </c>
      <c r="H394" s="39">
        <f t="shared" si="63"/>
        <v>30.400372705604806</v>
      </c>
      <c r="I394" s="37">
        <f t="shared" si="64"/>
        <v>282.12439966710218</v>
      </c>
      <c r="J394" s="40">
        <f t="shared" ref="J394:J435" si="70">I$439</f>
        <v>-41.3897128045191</v>
      </c>
      <c r="K394" s="37">
        <f t="shared" si="65"/>
        <v>240.73468686258309</v>
      </c>
      <c r="L394" s="37">
        <f t="shared" si="66"/>
        <v>6961701.686185413</v>
      </c>
      <c r="M394" s="37">
        <f t="shared" si="67"/>
        <v>5940369.1330211004</v>
      </c>
      <c r="N394" s="41">
        <f>jan!M394</f>
        <v>2852333.6006870442</v>
      </c>
      <c r="O394" s="41">
        <f t="shared" si="69"/>
        <v>3088035.5323340562</v>
      </c>
      <c r="P394" s="4"/>
      <c r="Q394" s="65"/>
      <c r="R394" s="4"/>
    </row>
    <row r="395" spans="1:18" s="34" customFormat="1" x14ac:dyDescent="0.3">
      <c r="A395" s="33">
        <v>1911</v>
      </c>
      <c r="B395" s="34" t="s">
        <v>445</v>
      </c>
      <c r="C395" s="36">
        <v>7258</v>
      </c>
      <c r="D395" s="36">
        <v>3076</v>
      </c>
      <c r="E395" s="37">
        <f t="shared" si="61"/>
        <v>2359.5578673602081</v>
      </c>
      <c r="F395" s="38">
        <f t="shared" si="68"/>
        <v>0.70925358810690975</v>
      </c>
      <c r="G395" s="39">
        <f t="shared" si="62"/>
        <v>580.35630281705357</v>
      </c>
      <c r="H395" s="39">
        <f t="shared" si="63"/>
        <v>222.10253362134594</v>
      </c>
      <c r="I395" s="37">
        <f t="shared" si="64"/>
        <v>802.45883643839954</v>
      </c>
      <c r="J395" s="40">
        <f t="shared" si="70"/>
        <v>-41.3897128045191</v>
      </c>
      <c r="K395" s="37">
        <f t="shared" si="65"/>
        <v>761.06912363388039</v>
      </c>
      <c r="L395" s="37">
        <f t="shared" si="66"/>
        <v>2468363.380884517</v>
      </c>
      <c r="M395" s="37">
        <f t="shared" si="67"/>
        <v>2341048.6242978163</v>
      </c>
      <c r="N395" s="41">
        <f>jan!M395</f>
        <v>1912643.516806982</v>
      </c>
      <c r="O395" s="41">
        <f t="shared" si="69"/>
        <v>428405.10749083431</v>
      </c>
      <c r="P395" s="4"/>
      <c r="Q395" s="65"/>
      <c r="R395" s="4"/>
    </row>
    <row r="396" spans="1:18" s="34" customFormat="1" x14ac:dyDescent="0.3">
      <c r="A396" s="33">
        <v>1913</v>
      </c>
      <c r="B396" s="34" t="s">
        <v>446</v>
      </c>
      <c r="C396" s="36">
        <v>7687</v>
      </c>
      <c r="D396" s="36">
        <v>2988</v>
      </c>
      <c r="E396" s="37">
        <f t="shared" si="61"/>
        <v>2572.6238286479252</v>
      </c>
      <c r="F396" s="38">
        <f t="shared" si="68"/>
        <v>0.77329855163044758</v>
      </c>
      <c r="G396" s="39">
        <f t="shared" si="62"/>
        <v>452.51672604442336</v>
      </c>
      <c r="H396" s="39">
        <f t="shared" si="63"/>
        <v>147.52944717064497</v>
      </c>
      <c r="I396" s="37">
        <f t="shared" si="64"/>
        <v>600.04617321506839</v>
      </c>
      <c r="J396" s="40">
        <f t="shared" si="70"/>
        <v>-41.3897128045191</v>
      </c>
      <c r="K396" s="37">
        <f t="shared" si="65"/>
        <v>558.65646041054924</v>
      </c>
      <c r="L396" s="37">
        <f t="shared" si="66"/>
        <v>1792937.9655666244</v>
      </c>
      <c r="M396" s="37">
        <f t="shared" si="67"/>
        <v>1669265.5037067211</v>
      </c>
      <c r="N396" s="41">
        <f>jan!M396</f>
        <v>1463177.6424639991</v>
      </c>
      <c r="O396" s="41">
        <f t="shared" si="69"/>
        <v>206087.86124272202</v>
      </c>
      <c r="P396" s="4"/>
      <c r="Q396" s="65"/>
      <c r="R396" s="4"/>
    </row>
    <row r="397" spans="1:18" s="34" customFormat="1" x14ac:dyDescent="0.3">
      <c r="A397" s="33">
        <v>1917</v>
      </c>
      <c r="B397" s="34" t="s">
        <v>447</v>
      </c>
      <c r="C397" s="36">
        <v>3852</v>
      </c>
      <c r="D397" s="36">
        <v>1410</v>
      </c>
      <c r="E397" s="37">
        <f t="shared" si="61"/>
        <v>2731.9148936170213</v>
      </c>
      <c r="F397" s="38">
        <f t="shared" si="68"/>
        <v>0.8211794537882311</v>
      </c>
      <c r="G397" s="39">
        <f t="shared" si="62"/>
        <v>356.94208706296564</v>
      </c>
      <c r="H397" s="39">
        <f t="shared" si="63"/>
        <v>91.777574431461304</v>
      </c>
      <c r="I397" s="37">
        <f t="shared" si="64"/>
        <v>448.71966149442693</v>
      </c>
      <c r="J397" s="40">
        <f t="shared" si="70"/>
        <v>-41.3897128045191</v>
      </c>
      <c r="K397" s="37">
        <f t="shared" si="65"/>
        <v>407.32994868990784</v>
      </c>
      <c r="L397" s="37">
        <f t="shared" si="66"/>
        <v>632694.72270714201</v>
      </c>
      <c r="M397" s="37">
        <f t="shared" si="67"/>
        <v>574335.22765277</v>
      </c>
      <c r="N397" s="41">
        <f>jan!M397</f>
        <v>399885.03208642529</v>
      </c>
      <c r="O397" s="41">
        <f t="shared" si="69"/>
        <v>174450.19556634472</v>
      </c>
      <c r="P397" s="4"/>
      <c r="Q397" s="65"/>
      <c r="R397" s="4"/>
    </row>
    <row r="398" spans="1:18" s="34" customFormat="1" x14ac:dyDescent="0.3">
      <c r="A398" s="33">
        <v>1919</v>
      </c>
      <c r="B398" s="34" t="s">
        <v>448</v>
      </c>
      <c r="C398" s="36">
        <v>2630</v>
      </c>
      <c r="D398" s="36">
        <v>1137</v>
      </c>
      <c r="E398" s="37">
        <f t="shared" si="61"/>
        <v>2313.1046613896219</v>
      </c>
      <c r="F398" s="38">
        <f t="shared" si="68"/>
        <v>0.6952903353003288</v>
      </c>
      <c r="G398" s="39">
        <f t="shared" si="62"/>
        <v>608.22822639940534</v>
      </c>
      <c r="H398" s="39">
        <f t="shared" si="63"/>
        <v>238.36115571105108</v>
      </c>
      <c r="I398" s="37">
        <f t="shared" si="64"/>
        <v>846.58938211045643</v>
      </c>
      <c r="J398" s="40">
        <f t="shared" si="70"/>
        <v>-41.3897128045191</v>
      </c>
      <c r="K398" s="37">
        <f t="shared" si="65"/>
        <v>805.19966930593728</v>
      </c>
      <c r="L398" s="37">
        <f t="shared" si="66"/>
        <v>962572.12745958893</v>
      </c>
      <c r="M398" s="37">
        <f t="shared" si="67"/>
        <v>915512.02400085074</v>
      </c>
      <c r="N398" s="41">
        <f>jan!M398</f>
        <v>932572.71736330912</v>
      </c>
      <c r="O398" s="41">
        <f t="shared" si="69"/>
        <v>-17060.693362458376</v>
      </c>
      <c r="P398" s="4"/>
      <c r="Q398" s="65"/>
      <c r="R398" s="4"/>
    </row>
    <row r="399" spans="1:18" s="34" customFormat="1" x14ac:dyDescent="0.3">
      <c r="A399" s="33">
        <v>1920</v>
      </c>
      <c r="B399" s="34" t="s">
        <v>449</v>
      </c>
      <c r="C399" s="36">
        <v>2028</v>
      </c>
      <c r="D399" s="36">
        <v>1008</v>
      </c>
      <c r="E399" s="37">
        <f t="shared" si="61"/>
        <v>2011.9047619047619</v>
      </c>
      <c r="F399" s="38">
        <f t="shared" si="68"/>
        <v>0.60475341209018685</v>
      </c>
      <c r="G399" s="39">
        <f t="shared" si="62"/>
        <v>788.94816609032125</v>
      </c>
      <c r="H399" s="39">
        <f t="shared" si="63"/>
        <v>343.7811205307521</v>
      </c>
      <c r="I399" s="37">
        <f t="shared" si="64"/>
        <v>1132.7292866210732</v>
      </c>
      <c r="J399" s="40">
        <f t="shared" si="70"/>
        <v>-41.3897128045191</v>
      </c>
      <c r="K399" s="37">
        <f t="shared" si="65"/>
        <v>1091.3395738165541</v>
      </c>
      <c r="L399" s="37">
        <f t="shared" si="66"/>
        <v>1141791.1209140418</v>
      </c>
      <c r="M399" s="37">
        <f t="shared" si="67"/>
        <v>1100070.2904070865</v>
      </c>
      <c r="N399" s="41">
        <f>jan!M399</f>
        <v>966095.46974689106</v>
      </c>
      <c r="O399" s="41">
        <f t="shared" si="69"/>
        <v>133974.82066019543</v>
      </c>
      <c r="P399" s="4"/>
      <c r="Q399" s="65"/>
      <c r="R399" s="4"/>
    </row>
    <row r="400" spans="1:18" s="34" customFormat="1" x14ac:dyDescent="0.3">
      <c r="A400" s="33">
        <v>1922</v>
      </c>
      <c r="B400" s="34" t="s">
        <v>450</v>
      </c>
      <c r="C400" s="36">
        <v>16948</v>
      </c>
      <c r="D400" s="36">
        <v>4078</v>
      </c>
      <c r="E400" s="37">
        <f t="shared" si="61"/>
        <v>4155.9588033349683</v>
      </c>
      <c r="F400" s="38">
        <f t="shared" si="68"/>
        <v>1.2492292450481541</v>
      </c>
      <c r="G400" s="39">
        <f t="shared" si="62"/>
        <v>-497.48425876780243</v>
      </c>
      <c r="H400" s="39">
        <f t="shared" si="63"/>
        <v>0</v>
      </c>
      <c r="I400" s="37">
        <f t="shared" si="64"/>
        <v>-497.48425876780243</v>
      </c>
      <c r="J400" s="40">
        <f t="shared" si="70"/>
        <v>-41.3897128045191</v>
      </c>
      <c r="K400" s="37">
        <f t="shared" si="65"/>
        <v>-538.87397157232158</v>
      </c>
      <c r="L400" s="37">
        <f t="shared" si="66"/>
        <v>-2028740.8072550984</v>
      </c>
      <c r="M400" s="37">
        <f t="shared" si="67"/>
        <v>-2197528.0560719273</v>
      </c>
      <c r="N400" s="41">
        <f>jan!M400</f>
        <v>549758.50314482744</v>
      </c>
      <c r="O400" s="41">
        <f t="shared" si="69"/>
        <v>-2747286.5592167545</v>
      </c>
      <c r="P400" s="4"/>
      <c r="Q400" s="65"/>
      <c r="R400" s="4"/>
    </row>
    <row r="401" spans="1:18" s="34" customFormat="1" x14ac:dyDescent="0.3">
      <c r="A401" s="33">
        <v>1923</v>
      </c>
      <c r="B401" s="34" t="s">
        <v>451</v>
      </c>
      <c r="C401" s="36">
        <v>5264</v>
      </c>
      <c r="D401" s="36">
        <v>2219</v>
      </c>
      <c r="E401" s="37">
        <f t="shared" si="61"/>
        <v>2372.2397476340693</v>
      </c>
      <c r="F401" s="38">
        <f t="shared" si="68"/>
        <v>0.71306560272736119</v>
      </c>
      <c r="G401" s="39">
        <f t="shared" si="62"/>
        <v>572.74717465273682</v>
      </c>
      <c r="H401" s="39">
        <f t="shared" si="63"/>
        <v>217.66387552549452</v>
      </c>
      <c r="I401" s="37">
        <f t="shared" si="64"/>
        <v>790.41105017823133</v>
      </c>
      <c r="J401" s="40">
        <f t="shared" si="70"/>
        <v>-41.3897128045191</v>
      </c>
      <c r="K401" s="37">
        <f t="shared" si="65"/>
        <v>749.02133737371219</v>
      </c>
      <c r="L401" s="37">
        <f t="shared" si="66"/>
        <v>1753922.1203454954</v>
      </c>
      <c r="M401" s="37">
        <f t="shared" si="67"/>
        <v>1662078.3476322673</v>
      </c>
      <c r="N401" s="41">
        <f>jan!M401</f>
        <v>1356466.7632622537</v>
      </c>
      <c r="O401" s="41">
        <f t="shared" si="69"/>
        <v>305611.58437001356</v>
      </c>
      <c r="P401" s="4"/>
      <c r="Q401" s="65"/>
      <c r="R401" s="4"/>
    </row>
    <row r="402" spans="1:18" s="34" customFormat="1" x14ac:dyDescent="0.3">
      <c r="A402" s="33">
        <v>1924</v>
      </c>
      <c r="B402" s="34" t="s">
        <v>452</v>
      </c>
      <c r="C402" s="36">
        <v>22340</v>
      </c>
      <c r="D402" s="36">
        <v>6693</v>
      </c>
      <c r="E402" s="37">
        <f t="shared" si="61"/>
        <v>3337.8156282683399</v>
      </c>
      <c r="F402" s="38">
        <f t="shared" si="68"/>
        <v>1.0033056376943861</v>
      </c>
      <c r="G402" s="39">
        <f t="shared" si="62"/>
        <v>-6.5983537278254518</v>
      </c>
      <c r="H402" s="39">
        <f t="shared" si="63"/>
        <v>0</v>
      </c>
      <c r="I402" s="37">
        <f t="shared" si="64"/>
        <v>-6.5983537278254518</v>
      </c>
      <c r="J402" s="40">
        <f t="shared" si="70"/>
        <v>-41.3897128045191</v>
      </c>
      <c r="K402" s="37">
        <f t="shared" si="65"/>
        <v>-47.988066532344554</v>
      </c>
      <c r="L402" s="37">
        <f t="shared" si="66"/>
        <v>-44162.781500335746</v>
      </c>
      <c r="M402" s="37">
        <f t="shared" si="67"/>
        <v>-321184.12930098211</v>
      </c>
      <c r="N402" s="41">
        <f>jan!M402</f>
        <v>111489.51975191904</v>
      </c>
      <c r="O402" s="41">
        <f t="shared" si="69"/>
        <v>-432673.64905290114</v>
      </c>
      <c r="P402" s="4"/>
      <c r="Q402" s="65"/>
      <c r="R402" s="4"/>
    </row>
    <row r="403" spans="1:18" s="34" customFormat="1" x14ac:dyDescent="0.3">
      <c r="A403" s="33">
        <v>1925</v>
      </c>
      <c r="B403" s="34" t="s">
        <v>453</v>
      </c>
      <c r="C403" s="36">
        <v>9598</v>
      </c>
      <c r="D403" s="36">
        <v>3451</v>
      </c>
      <c r="E403" s="37">
        <f t="shared" si="61"/>
        <v>2781.2228339611706</v>
      </c>
      <c r="F403" s="38">
        <f t="shared" si="68"/>
        <v>0.83600080404838584</v>
      </c>
      <c r="G403" s="39">
        <f t="shared" si="62"/>
        <v>327.35732285647606</v>
      </c>
      <c r="H403" s="39">
        <f t="shared" si="63"/>
        <v>74.519795311009048</v>
      </c>
      <c r="I403" s="37">
        <f t="shared" si="64"/>
        <v>401.87711816748509</v>
      </c>
      <c r="J403" s="40">
        <f t="shared" si="70"/>
        <v>-41.3897128045191</v>
      </c>
      <c r="K403" s="37">
        <f t="shared" si="65"/>
        <v>360.487405362966</v>
      </c>
      <c r="L403" s="37">
        <f t="shared" si="66"/>
        <v>1386877.9347959911</v>
      </c>
      <c r="M403" s="37">
        <f t="shared" si="67"/>
        <v>1244042.0359075957</v>
      </c>
      <c r="N403" s="41">
        <f>jan!M403</f>
        <v>968589.00406400871</v>
      </c>
      <c r="O403" s="41">
        <f t="shared" si="69"/>
        <v>275453.03184358694</v>
      </c>
      <c r="P403" s="4"/>
      <c r="Q403" s="65"/>
      <c r="R403" s="4"/>
    </row>
    <row r="404" spans="1:18" s="34" customFormat="1" x14ac:dyDescent="0.3">
      <c r="A404" s="33">
        <v>1926</v>
      </c>
      <c r="B404" s="34" t="s">
        <v>454</v>
      </c>
      <c r="C404" s="36">
        <v>2741</v>
      </c>
      <c r="D404" s="36">
        <v>1154</v>
      </c>
      <c r="E404" s="37">
        <f t="shared" si="61"/>
        <v>2375.2166377816293</v>
      </c>
      <c r="F404" s="38">
        <f t="shared" si="68"/>
        <v>0.71396041867901205</v>
      </c>
      <c r="G404" s="39">
        <f t="shared" si="62"/>
        <v>570.96104056420086</v>
      </c>
      <c r="H404" s="39">
        <f t="shared" si="63"/>
        <v>216.62196397384852</v>
      </c>
      <c r="I404" s="37">
        <f t="shared" si="64"/>
        <v>787.58300453804941</v>
      </c>
      <c r="J404" s="40">
        <f t="shared" si="70"/>
        <v>-41.3897128045191</v>
      </c>
      <c r="K404" s="37">
        <f t="shared" si="65"/>
        <v>746.19329173353026</v>
      </c>
      <c r="L404" s="37">
        <f t="shared" si="66"/>
        <v>908870.78723690903</v>
      </c>
      <c r="M404" s="37">
        <f t="shared" si="67"/>
        <v>861107.05866049393</v>
      </c>
      <c r="N404" s="41">
        <f>jan!M404</f>
        <v>713911.57945229416</v>
      </c>
      <c r="O404" s="41">
        <f t="shared" si="69"/>
        <v>147195.47920819977</v>
      </c>
      <c r="P404" s="4"/>
      <c r="Q404" s="65"/>
      <c r="R404" s="4"/>
    </row>
    <row r="405" spans="1:18" s="34" customFormat="1" x14ac:dyDescent="0.3">
      <c r="A405" s="33">
        <v>1927</v>
      </c>
      <c r="B405" s="34" t="s">
        <v>455</v>
      </c>
      <c r="C405" s="36">
        <v>3912</v>
      </c>
      <c r="D405" s="36">
        <v>1544</v>
      </c>
      <c r="E405" s="37">
        <f t="shared" si="61"/>
        <v>2533.6787564766842</v>
      </c>
      <c r="F405" s="38">
        <f t="shared" si="68"/>
        <v>0.76159214995298519</v>
      </c>
      <c r="G405" s="39">
        <f t="shared" si="62"/>
        <v>475.88376934716797</v>
      </c>
      <c r="H405" s="39">
        <f t="shared" si="63"/>
        <v>161.16022243057932</v>
      </c>
      <c r="I405" s="37">
        <f t="shared" si="64"/>
        <v>637.04399177774735</v>
      </c>
      <c r="J405" s="40">
        <f t="shared" si="70"/>
        <v>-41.3897128045191</v>
      </c>
      <c r="K405" s="37">
        <f t="shared" si="65"/>
        <v>595.6542789732282</v>
      </c>
      <c r="L405" s="37">
        <f t="shared" si="66"/>
        <v>983595.92330484185</v>
      </c>
      <c r="M405" s="37">
        <f t="shared" si="67"/>
        <v>919690.20673466439</v>
      </c>
      <c r="N405" s="41">
        <f>jan!M405</f>
        <v>826114.88619960309</v>
      </c>
      <c r="O405" s="41">
        <f t="shared" si="69"/>
        <v>93575.320535061299</v>
      </c>
      <c r="P405" s="4"/>
      <c r="Q405" s="65"/>
      <c r="R405" s="4"/>
    </row>
    <row r="406" spans="1:18" s="34" customFormat="1" x14ac:dyDescent="0.3">
      <c r="A406" s="33">
        <v>1928</v>
      </c>
      <c r="B406" s="34" t="s">
        <v>456</v>
      </c>
      <c r="C406" s="36">
        <v>2275</v>
      </c>
      <c r="D406" s="36">
        <v>884</v>
      </c>
      <c r="E406" s="37">
        <f t="shared" si="61"/>
        <v>2573.5294117647059</v>
      </c>
      <c r="F406" s="38">
        <f t="shared" si="68"/>
        <v>0.7735707585908238</v>
      </c>
      <c r="G406" s="39">
        <f t="shared" si="62"/>
        <v>451.97337617435494</v>
      </c>
      <c r="H406" s="39">
        <f t="shared" si="63"/>
        <v>147.21249307977172</v>
      </c>
      <c r="I406" s="37">
        <f t="shared" si="64"/>
        <v>599.1858692541266</v>
      </c>
      <c r="J406" s="40">
        <f t="shared" si="70"/>
        <v>-41.3897128045191</v>
      </c>
      <c r="K406" s="37">
        <f t="shared" si="65"/>
        <v>557.79615644960745</v>
      </c>
      <c r="L406" s="37">
        <f t="shared" si="66"/>
        <v>529680.30842064787</v>
      </c>
      <c r="M406" s="37">
        <f t="shared" si="67"/>
        <v>493091.80230145296</v>
      </c>
      <c r="N406" s="41">
        <f>jan!M406</f>
        <v>451420.82862723409</v>
      </c>
      <c r="O406" s="41">
        <f t="shared" si="69"/>
        <v>41670.973674218869</v>
      </c>
      <c r="P406" s="4"/>
      <c r="Q406" s="65"/>
      <c r="R406" s="4"/>
    </row>
    <row r="407" spans="1:18" s="34" customFormat="1" x14ac:dyDescent="0.3">
      <c r="A407" s="33">
        <v>1929</v>
      </c>
      <c r="B407" s="34" t="s">
        <v>457</v>
      </c>
      <c r="C407" s="36">
        <v>2623</v>
      </c>
      <c r="D407" s="36">
        <v>905</v>
      </c>
      <c r="E407" s="37">
        <f t="shared" si="61"/>
        <v>2898.3425414364642</v>
      </c>
      <c r="F407" s="38">
        <f t="shared" si="68"/>
        <v>0.8712055235061954</v>
      </c>
      <c r="G407" s="39">
        <f t="shared" si="62"/>
        <v>257.08549837129993</v>
      </c>
      <c r="H407" s="39">
        <f t="shared" si="63"/>
        <v>33.527897694656303</v>
      </c>
      <c r="I407" s="37">
        <f t="shared" si="64"/>
        <v>290.61339606595624</v>
      </c>
      <c r="J407" s="40">
        <f t="shared" si="70"/>
        <v>-41.3897128045191</v>
      </c>
      <c r="K407" s="37">
        <f t="shared" si="65"/>
        <v>249.22368326143715</v>
      </c>
      <c r="L407" s="37">
        <f t="shared" si="66"/>
        <v>263005.12343969039</v>
      </c>
      <c r="M407" s="37">
        <f t="shared" si="67"/>
        <v>225547.43335160063</v>
      </c>
      <c r="N407" s="41">
        <f>jan!M407</f>
        <v>236521.77591362729</v>
      </c>
      <c r="O407" s="41">
        <f t="shared" si="69"/>
        <v>-10974.342562026664</v>
      </c>
      <c r="P407" s="4"/>
      <c r="Q407" s="65"/>
      <c r="R407" s="4"/>
    </row>
    <row r="408" spans="1:18" s="34" customFormat="1" x14ac:dyDescent="0.3">
      <c r="A408" s="33">
        <v>1931</v>
      </c>
      <c r="B408" s="34" t="s">
        <v>458</v>
      </c>
      <c r="C408" s="36">
        <v>33526</v>
      </c>
      <c r="D408" s="36">
        <v>11535</v>
      </c>
      <c r="E408" s="37">
        <f t="shared" si="61"/>
        <v>2906.4586042479409</v>
      </c>
      <c r="F408" s="38">
        <f t="shared" si="68"/>
        <v>0.87364511049406657</v>
      </c>
      <c r="G408" s="39">
        <f t="shared" si="62"/>
        <v>252.21586068441391</v>
      </c>
      <c r="H408" s="39">
        <f t="shared" si="63"/>
        <v>30.687275710639458</v>
      </c>
      <c r="I408" s="37">
        <f t="shared" si="64"/>
        <v>282.90313639505337</v>
      </c>
      <c r="J408" s="40">
        <f t="shared" si="70"/>
        <v>-41.3897128045191</v>
      </c>
      <c r="K408" s="37">
        <f t="shared" si="65"/>
        <v>241.51342359053427</v>
      </c>
      <c r="L408" s="37">
        <f t="shared" si="66"/>
        <v>3263287.6783169406</v>
      </c>
      <c r="M408" s="37">
        <f t="shared" si="67"/>
        <v>2785857.341116813</v>
      </c>
      <c r="N408" s="41">
        <f>jan!M408</f>
        <v>2046213.1880261814</v>
      </c>
      <c r="O408" s="41">
        <f t="shared" si="69"/>
        <v>739644.15309063159</v>
      </c>
      <c r="P408" s="4"/>
      <c r="Q408" s="65"/>
      <c r="R408" s="4"/>
    </row>
    <row r="409" spans="1:18" s="34" customFormat="1" x14ac:dyDescent="0.3">
      <c r="A409" s="33">
        <v>1933</v>
      </c>
      <c r="B409" s="34" t="s">
        <v>459</v>
      </c>
      <c r="C409" s="36">
        <v>13590</v>
      </c>
      <c r="D409" s="36">
        <v>5720</v>
      </c>
      <c r="E409" s="37">
        <f t="shared" si="61"/>
        <v>2375.8741258741261</v>
      </c>
      <c r="F409" s="38">
        <f t="shared" si="68"/>
        <v>0.7141580513775746</v>
      </c>
      <c r="G409" s="39">
        <f t="shared" si="62"/>
        <v>570.56654770870284</v>
      </c>
      <c r="H409" s="39">
        <f t="shared" si="63"/>
        <v>216.39184314147462</v>
      </c>
      <c r="I409" s="37">
        <f t="shared" si="64"/>
        <v>786.95839085017747</v>
      </c>
      <c r="J409" s="40">
        <f t="shared" si="70"/>
        <v>-41.3897128045191</v>
      </c>
      <c r="K409" s="37">
        <f t="shared" si="65"/>
        <v>745.56867804565832</v>
      </c>
      <c r="L409" s="37">
        <f t="shared" si="66"/>
        <v>4501401.9956630152</v>
      </c>
      <c r="M409" s="37">
        <f t="shared" si="67"/>
        <v>4264652.8384211659</v>
      </c>
      <c r="N409" s="41">
        <f>jan!M409</f>
        <v>4086831.8322938671</v>
      </c>
      <c r="O409" s="41">
        <f t="shared" si="69"/>
        <v>177821.00612729881</v>
      </c>
      <c r="P409" s="4"/>
      <c r="Q409" s="65"/>
      <c r="R409" s="4"/>
    </row>
    <row r="410" spans="1:18" s="34" customFormat="1" x14ac:dyDescent="0.3">
      <c r="A410" s="33">
        <v>1936</v>
      </c>
      <c r="B410" s="34" t="s">
        <v>460</v>
      </c>
      <c r="C410" s="36">
        <v>5749</v>
      </c>
      <c r="D410" s="36">
        <v>2289</v>
      </c>
      <c r="E410" s="37">
        <f t="shared" si="61"/>
        <v>2511.5771079073829</v>
      </c>
      <c r="F410" s="38">
        <f t="shared" si="68"/>
        <v>0.75494867077932448</v>
      </c>
      <c r="G410" s="39">
        <f t="shared" si="62"/>
        <v>489.14475848874872</v>
      </c>
      <c r="H410" s="39">
        <f t="shared" si="63"/>
        <v>168.89579942983474</v>
      </c>
      <c r="I410" s="37">
        <f t="shared" si="64"/>
        <v>658.04055791858343</v>
      </c>
      <c r="J410" s="40">
        <f t="shared" si="70"/>
        <v>-41.3897128045191</v>
      </c>
      <c r="K410" s="37">
        <f t="shared" si="65"/>
        <v>616.65084511406428</v>
      </c>
      <c r="L410" s="37">
        <f t="shared" si="66"/>
        <v>1506254.8370756374</v>
      </c>
      <c r="M410" s="37">
        <f t="shared" si="67"/>
        <v>1411513.7844660932</v>
      </c>
      <c r="N410" s="41">
        <f>jan!M410</f>
        <v>1593303.2542168989</v>
      </c>
      <c r="O410" s="41">
        <f t="shared" si="69"/>
        <v>-181789.46975080576</v>
      </c>
      <c r="P410" s="4"/>
      <c r="Q410" s="65"/>
      <c r="R410" s="4"/>
    </row>
    <row r="411" spans="1:18" s="34" customFormat="1" x14ac:dyDescent="0.3">
      <c r="A411" s="33">
        <v>1938</v>
      </c>
      <c r="B411" s="34" t="s">
        <v>461</v>
      </c>
      <c r="C411" s="36">
        <v>7760</v>
      </c>
      <c r="D411" s="36">
        <v>2922</v>
      </c>
      <c r="E411" s="37">
        <f t="shared" si="61"/>
        <v>2655.7152635181383</v>
      </c>
      <c r="F411" s="38">
        <f t="shared" si="68"/>
        <v>0.79827479787465705</v>
      </c>
      <c r="G411" s="39">
        <f t="shared" si="62"/>
        <v>402.66186512229552</v>
      </c>
      <c r="H411" s="39">
        <f t="shared" si="63"/>
        <v>118.44744496607038</v>
      </c>
      <c r="I411" s="37">
        <f t="shared" si="64"/>
        <v>521.10931008836587</v>
      </c>
      <c r="J411" s="40">
        <f t="shared" si="70"/>
        <v>-41.3897128045191</v>
      </c>
      <c r="K411" s="37">
        <f t="shared" si="65"/>
        <v>479.71959728384678</v>
      </c>
      <c r="L411" s="37">
        <f t="shared" si="66"/>
        <v>1522681.4040782051</v>
      </c>
      <c r="M411" s="37">
        <f t="shared" si="67"/>
        <v>1401740.6632634003</v>
      </c>
      <c r="N411" s="41">
        <f>jan!M411</f>
        <v>1227253.2367067616</v>
      </c>
      <c r="O411" s="41">
        <f t="shared" si="69"/>
        <v>174487.42655663867</v>
      </c>
      <c r="P411" s="4"/>
      <c r="Q411" s="65"/>
      <c r="R411" s="4"/>
    </row>
    <row r="412" spans="1:18" s="34" customFormat="1" x14ac:dyDescent="0.3">
      <c r="A412" s="33">
        <v>1939</v>
      </c>
      <c r="B412" s="34" t="s">
        <v>462</v>
      </c>
      <c r="C412" s="36">
        <v>7301</v>
      </c>
      <c r="D412" s="36">
        <v>1898</v>
      </c>
      <c r="E412" s="37">
        <f t="shared" si="61"/>
        <v>3846.6807165437303</v>
      </c>
      <c r="F412" s="38">
        <f t="shared" si="68"/>
        <v>1.1562641197533317</v>
      </c>
      <c r="G412" s="39">
        <f t="shared" si="62"/>
        <v>-311.91740669305972</v>
      </c>
      <c r="H412" s="39">
        <f t="shared" si="63"/>
        <v>0</v>
      </c>
      <c r="I412" s="37">
        <f t="shared" si="64"/>
        <v>-311.91740669305972</v>
      </c>
      <c r="J412" s="40">
        <f t="shared" si="70"/>
        <v>-41.3897128045191</v>
      </c>
      <c r="K412" s="37">
        <f t="shared" si="65"/>
        <v>-353.30711949757881</v>
      </c>
      <c r="L412" s="37">
        <f t="shared" si="66"/>
        <v>-592019.23790342733</v>
      </c>
      <c r="M412" s="37">
        <f t="shared" si="67"/>
        <v>-670576.91280640464</v>
      </c>
      <c r="N412" s="41">
        <f>jan!M412</f>
        <v>474109.42617023725</v>
      </c>
      <c r="O412" s="41">
        <f t="shared" si="69"/>
        <v>-1144686.3389766419</v>
      </c>
      <c r="P412" s="4"/>
      <c r="Q412" s="65"/>
      <c r="R412" s="4"/>
    </row>
    <row r="413" spans="1:18" s="34" customFormat="1" x14ac:dyDescent="0.3">
      <c r="A413" s="33">
        <v>1940</v>
      </c>
      <c r="B413" s="34" t="s">
        <v>463</v>
      </c>
      <c r="C413" s="36">
        <v>6655</v>
      </c>
      <c r="D413" s="36">
        <v>2182</v>
      </c>
      <c r="E413" s="37">
        <f t="shared" si="61"/>
        <v>3049.9541704857929</v>
      </c>
      <c r="F413" s="38">
        <f t="shared" si="68"/>
        <v>0.91677808325963439</v>
      </c>
      <c r="G413" s="39">
        <f t="shared" si="62"/>
        <v>166.11852094170271</v>
      </c>
      <c r="H413" s="39">
        <f t="shared" si="63"/>
        <v>0</v>
      </c>
      <c r="I413" s="37">
        <f t="shared" si="64"/>
        <v>166.11852094170271</v>
      </c>
      <c r="J413" s="40">
        <f t="shared" si="70"/>
        <v>-41.3897128045191</v>
      </c>
      <c r="K413" s="37">
        <f t="shared" si="65"/>
        <v>124.72880813718362</v>
      </c>
      <c r="L413" s="37">
        <f t="shared" si="66"/>
        <v>362470.6126947953</v>
      </c>
      <c r="M413" s="37">
        <f t="shared" si="67"/>
        <v>272158.25935533468</v>
      </c>
      <c r="N413" s="41">
        <f>jan!M413</f>
        <v>1556317.4751862264</v>
      </c>
      <c r="O413" s="41">
        <f t="shared" si="69"/>
        <v>-1284159.2158308919</v>
      </c>
      <c r="P413" s="4"/>
      <c r="Q413" s="65"/>
      <c r="R413" s="4"/>
    </row>
    <row r="414" spans="1:18" s="34" customFormat="1" x14ac:dyDescent="0.3">
      <c r="A414" s="33">
        <v>1941</v>
      </c>
      <c r="B414" s="34" t="s">
        <v>464</v>
      </c>
      <c r="C414" s="36">
        <v>7360</v>
      </c>
      <c r="D414" s="36">
        <v>2895</v>
      </c>
      <c r="E414" s="37">
        <f t="shared" si="61"/>
        <v>2542.3143350604491</v>
      </c>
      <c r="F414" s="38">
        <f t="shared" si="68"/>
        <v>0.76418789688534028</v>
      </c>
      <c r="G414" s="39">
        <f t="shared" si="62"/>
        <v>470.70242219690897</v>
      </c>
      <c r="H414" s="39">
        <f t="shared" si="63"/>
        <v>158.13776992626157</v>
      </c>
      <c r="I414" s="37">
        <f t="shared" si="64"/>
        <v>628.84019212317048</v>
      </c>
      <c r="J414" s="40">
        <f t="shared" si="70"/>
        <v>-41.3897128045191</v>
      </c>
      <c r="K414" s="37">
        <f t="shared" si="65"/>
        <v>587.45047931865133</v>
      </c>
      <c r="L414" s="37">
        <f t="shared" si="66"/>
        <v>1820492.3561965786</v>
      </c>
      <c r="M414" s="37">
        <f t="shared" si="67"/>
        <v>1700669.1376274957</v>
      </c>
      <c r="N414" s="41">
        <f>jan!M414</f>
        <v>1360509.1616242561</v>
      </c>
      <c r="O414" s="41">
        <f t="shared" si="69"/>
        <v>340159.97600323963</v>
      </c>
      <c r="P414" s="4"/>
      <c r="Q414" s="65"/>
      <c r="R414" s="4"/>
    </row>
    <row r="415" spans="1:18" s="34" customFormat="1" x14ac:dyDescent="0.3">
      <c r="A415" s="33">
        <v>1942</v>
      </c>
      <c r="B415" s="34" t="s">
        <v>465</v>
      </c>
      <c r="C415" s="36">
        <v>12342</v>
      </c>
      <c r="D415" s="36">
        <v>4882</v>
      </c>
      <c r="E415" s="37">
        <f t="shared" si="61"/>
        <v>2528.0622695616553</v>
      </c>
      <c r="F415" s="38">
        <f t="shared" si="68"/>
        <v>0.75990390422180654</v>
      </c>
      <c r="G415" s="39">
        <f t="shared" si="62"/>
        <v>479.25366149618526</v>
      </c>
      <c r="H415" s="39">
        <f t="shared" si="63"/>
        <v>163.12599285083942</v>
      </c>
      <c r="I415" s="37">
        <f t="shared" si="64"/>
        <v>642.37965434702471</v>
      </c>
      <c r="J415" s="40">
        <f t="shared" si="70"/>
        <v>-41.3897128045191</v>
      </c>
      <c r="K415" s="37">
        <f t="shared" si="65"/>
        <v>600.98994154250556</v>
      </c>
      <c r="L415" s="37">
        <f t="shared" si="66"/>
        <v>3136097.4725221745</v>
      </c>
      <c r="M415" s="37">
        <f t="shared" si="67"/>
        <v>2934032.8946105121</v>
      </c>
      <c r="N415" s="41">
        <f>jan!M415</f>
        <v>2718224.9834368285</v>
      </c>
      <c r="O415" s="41">
        <f t="shared" si="69"/>
        <v>215807.91117368359</v>
      </c>
      <c r="P415" s="4"/>
      <c r="Q415" s="65"/>
      <c r="R415" s="4"/>
    </row>
    <row r="416" spans="1:18" s="34" customFormat="1" x14ac:dyDescent="0.3">
      <c r="A416" s="33">
        <v>1943</v>
      </c>
      <c r="B416" s="34" t="s">
        <v>466</v>
      </c>
      <c r="C416" s="36">
        <v>4362</v>
      </c>
      <c r="D416" s="36">
        <v>1226</v>
      </c>
      <c r="E416" s="37">
        <f t="shared" si="61"/>
        <v>3557.9119086460032</v>
      </c>
      <c r="F416" s="38">
        <f t="shared" si="68"/>
        <v>1.0694638272205816</v>
      </c>
      <c r="G416" s="39">
        <f t="shared" si="62"/>
        <v>-138.65612195442344</v>
      </c>
      <c r="H416" s="39">
        <f t="shared" si="63"/>
        <v>0</v>
      </c>
      <c r="I416" s="37">
        <f t="shared" si="64"/>
        <v>-138.65612195442344</v>
      </c>
      <c r="J416" s="40">
        <f t="shared" si="70"/>
        <v>-41.3897128045191</v>
      </c>
      <c r="K416" s="37">
        <f t="shared" si="65"/>
        <v>-180.04583475894253</v>
      </c>
      <c r="L416" s="37">
        <f t="shared" si="66"/>
        <v>-169992.40551612314</v>
      </c>
      <c r="M416" s="37">
        <f t="shared" si="67"/>
        <v>-220736.19341446355</v>
      </c>
      <c r="N416" s="41">
        <f>jan!M416</f>
        <v>862379.11300564359</v>
      </c>
      <c r="O416" s="41">
        <f t="shared" si="69"/>
        <v>-1083115.3064201071</v>
      </c>
      <c r="P416" s="4"/>
      <c r="Q416" s="65"/>
      <c r="R416" s="4"/>
    </row>
    <row r="417" spans="1:20" s="34" customFormat="1" x14ac:dyDescent="0.3">
      <c r="A417" s="33">
        <v>2002</v>
      </c>
      <c r="B417" s="34" t="s">
        <v>467</v>
      </c>
      <c r="C417" s="36">
        <v>5703</v>
      </c>
      <c r="D417" s="36">
        <v>2128</v>
      </c>
      <c r="E417" s="37">
        <f t="shared" si="61"/>
        <v>2679.9812030075186</v>
      </c>
      <c r="F417" s="38">
        <f t="shared" si="68"/>
        <v>0.80556883583393069</v>
      </c>
      <c r="G417" s="39">
        <f t="shared" si="62"/>
        <v>388.10230142866732</v>
      </c>
      <c r="H417" s="39">
        <f t="shared" si="63"/>
        <v>109.95436614478726</v>
      </c>
      <c r="I417" s="37">
        <f t="shared" si="64"/>
        <v>498.05666757345455</v>
      </c>
      <c r="J417" s="40">
        <f t="shared" si="70"/>
        <v>-41.3897128045191</v>
      </c>
      <c r="K417" s="37">
        <f t="shared" si="65"/>
        <v>456.66695476893545</v>
      </c>
      <c r="L417" s="37">
        <f t="shared" si="66"/>
        <v>1059864.5885963112</v>
      </c>
      <c r="M417" s="37">
        <f t="shared" si="67"/>
        <v>971787.27974829462</v>
      </c>
      <c r="N417" s="41">
        <f>jan!M417</f>
        <v>865229.32502121478</v>
      </c>
      <c r="O417" s="41">
        <f t="shared" si="69"/>
        <v>106557.95472707984</v>
      </c>
      <c r="P417" s="4"/>
      <c r="Q417" s="65"/>
      <c r="R417" s="4"/>
    </row>
    <row r="418" spans="1:20" s="34" customFormat="1" x14ac:dyDescent="0.3">
      <c r="A418" s="33">
        <v>2003</v>
      </c>
      <c r="B418" s="34" t="s">
        <v>468</v>
      </c>
      <c r="C418" s="36">
        <v>18525</v>
      </c>
      <c r="D418" s="36">
        <v>6239</v>
      </c>
      <c r="E418" s="37">
        <f t="shared" si="61"/>
        <v>2969.225837473954</v>
      </c>
      <c r="F418" s="38">
        <f t="shared" si="68"/>
        <v>0.89251215588291222</v>
      </c>
      <c r="G418" s="39">
        <f t="shared" si="62"/>
        <v>214.55552074880606</v>
      </c>
      <c r="H418" s="39">
        <f t="shared" si="63"/>
        <v>8.7187440815348722</v>
      </c>
      <c r="I418" s="37">
        <f t="shared" si="64"/>
        <v>223.27426483034094</v>
      </c>
      <c r="J418" s="40">
        <f t="shared" si="70"/>
        <v>-41.3897128045191</v>
      </c>
      <c r="K418" s="37">
        <f t="shared" si="65"/>
        <v>181.88455202582185</v>
      </c>
      <c r="L418" s="37">
        <f t="shared" si="66"/>
        <v>1393008.1382764971</v>
      </c>
      <c r="M418" s="37">
        <f t="shared" si="67"/>
        <v>1134777.7200891024</v>
      </c>
      <c r="N418" s="41">
        <f>jan!M418</f>
        <v>715827.53828361293</v>
      </c>
      <c r="O418" s="41">
        <f t="shared" si="69"/>
        <v>418950.18180548947</v>
      </c>
      <c r="P418" s="4"/>
      <c r="Q418" s="65"/>
      <c r="R418" s="4"/>
    </row>
    <row r="419" spans="1:20" s="34" customFormat="1" x14ac:dyDescent="0.3">
      <c r="A419" s="33">
        <v>2004</v>
      </c>
      <c r="B419" s="34" t="s">
        <v>469</v>
      </c>
      <c r="C419" s="36">
        <v>38082</v>
      </c>
      <c r="D419" s="36">
        <v>10417</v>
      </c>
      <c r="E419" s="37">
        <f t="shared" si="61"/>
        <v>3655.7550158394934</v>
      </c>
      <c r="F419" s="38">
        <f t="shared" si="68"/>
        <v>1.0988742416920645</v>
      </c>
      <c r="G419" s="39">
        <f t="shared" si="62"/>
        <v>-197.36198627051752</v>
      </c>
      <c r="H419" s="39">
        <f t="shared" si="63"/>
        <v>0</v>
      </c>
      <c r="I419" s="37">
        <f t="shared" si="64"/>
        <v>-197.36198627051752</v>
      </c>
      <c r="J419" s="40">
        <f t="shared" si="70"/>
        <v>-41.3897128045191</v>
      </c>
      <c r="K419" s="37">
        <f t="shared" si="65"/>
        <v>-238.75169907503661</v>
      </c>
      <c r="L419" s="37">
        <f t="shared" si="66"/>
        <v>-2055919.810979981</v>
      </c>
      <c r="M419" s="37">
        <f t="shared" si="67"/>
        <v>-2487076.4492646563</v>
      </c>
      <c r="N419" s="41">
        <f>jan!M419</f>
        <v>-2616822.3326974818</v>
      </c>
      <c r="O419" s="41">
        <f t="shared" si="69"/>
        <v>129745.88343282556</v>
      </c>
      <c r="P419" s="4"/>
      <c r="Q419" s="65"/>
      <c r="R419" s="4"/>
    </row>
    <row r="420" spans="1:20" s="34" customFormat="1" x14ac:dyDescent="0.3">
      <c r="A420" s="33">
        <v>2011</v>
      </c>
      <c r="B420" s="34" t="s">
        <v>470</v>
      </c>
      <c r="C420" s="36">
        <v>7275</v>
      </c>
      <c r="D420" s="36">
        <v>2914</v>
      </c>
      <c r="E420" s="37">
        <f t="shared" si="61"/>
        <v>2496.5682910089226</v>
      </c>
      <c r="F420" s="38">
        <f t="shared" si="68"/>
        <v>0.75043720810840386</v>
      </c>
      <c r="G420" s="39">
        <f t="shared" si="62"/>
        <v>498.15004862782484</v>
      </c>
      <c r="H420" s="39">
        <f t="shared" si="63"/>
        <v>174.14888534429585</v>
      </c>
      <c r="I420" s="37">
        <f t="shared" si="64"/>
        <v>672.29893397212072</v>
      </c>
      <c r="J420" s="40">
        <f t="shared" si="70"/>
        <v>-41.3897128045191</v>
      </c>
      <c r="K420" s="37">
        <f t="shared" si="65"/>
        <v>630.90922116760157</v>
      </c>
      <c r="L420" s="37">
        <f t="shared" si="66"/>
        <v>1959079.0935947597</v>
      </c>
      <c r="M420" s="37">
        <f t="shared" si="67"/>
        <v>1838469.4704823911</v>
      </c>
      <c r="N420" s="41">
        <f>jan!M420</f>
        <v>2411979.0663119452</v>
      </c>
      <c r="O420" s="41">
        <f t="shared" si="69"/>
        <v>-573509.59582955413</v>
      </c>
      <c r="P420" s="4"/>
      <c r="Q420" s="65"/>
      <c r="R420" s="4"/>
    </row>
    <row r="421" spans="1:20" s="34" customFormat="1" x14ac:dyDescent="0.3">
      <c r="A421" s="33">
        <v>2012</v>
      </c>
      <c r="B421" s="34" t="s">
        <v>471</v>
      </c>
      <c r="C421" s="36">
        <v>58640</v>
      </c>
      <c r="D421" s="36">
        <v>19898</v>
      </c>
      <c r="E421" s="37">
        <f t="shared" si="61"/>
        <v>2947.0298522464568</v>
      </c>
      <c r="F421" s="38">
        <f t="shared" si="68"/>
        <v>0.88584032028949977</v>
      </c>
      <c r="G421" s="39">
        <f t="shared" si="62"/>
        <v>227.87311188530438</v>
      </c>
      <c r="H421" s="39">
        <f t="shared" si="63"/>
        <v>16.487338911158893</v>
      </c>
      <c r="I421" s="37">
        <f t="shared" si="64"/>
        <v>244.36045079646328</v>
      </c>
      <c r="J421" s="40">
        <f t="shared" si="70"/>
        <v>-41.3897128045191</v>
      </c>
      <c r="K421" s="37">
        <f t="shared" si="65"/>
        <v>202.97073799194419</v>
      </c>
      <c r="L421" s="37">
        <f t="shared" si="66"/>
        <v>4862284.2499480266</v>
      </c>
      <c r="M421" s="37">
        <f t="shared" si="67"/>
        <v>4038711.7445637053</v>
      </c>
      <c r="N421" s="41">
        <f>jan!M421</f>
        <v>4572792.8145075822</v>
      </c>
      <c r="O421" s="41">
        <f t="shared" si="69"/>
        <v>-534081.06994387694</v>
      </c>
      <c r="P421" s="4"/>
      <c r="Q421" s="65"/>
      <c r="R421" s="4"/>
    </row>
    <row r="422" spans="1:20" s="34" customFormat="1" x14ac:dyDescent="0.3">
      <c r="A422" s="33">
        <v>2014</v>
      </c>
      <c r="B422" s="34" t="s">
        <v>472</v>
      </c>
      <c r="C422" s="36">
        <v>2462</v>
      </c>
      <c r="D422" s="36">
        <v>989</v>
      </c>
      <c r="E422" s="37">
        <f t="shared" si="61"/>
        <v>2489.3832153690596</v>
      </c>
      <c r="F422" s="38">
        <f t="shared" si="68"/>
        <v>0.74827746422210806</v>
      </c>
      <c r="G422" s="39">
        <f t="shared" si="62"/>
        <v>502.46109401174272</v>
      </c>
      <c r="H422" s="39">
        <f t="shared" si="63"/>
        <v>176.6636618182479</v>
      </c>
      <c r="I422" s="37">
        <f t="shared" si="64"/>
        <v>679.12475582999059</v>
      </c>
      <c r="J422" s="40">
        <f t="shared" si="70"/>
        <v>-41.3897128045191</v>
      </c>
      <c r="K422" s="37">
        <f t="shared" si="65"/>
        <v>637.73504302547144</v>
      </c>
      <c r="L422" s="37">
        <f t="shared" si="66"/>
        <v>671654.38351586065</v>
      </c>
      <c r="M422" s="37">
        <f t="shared" si="67"/>
        <v>630719.95755219122</v>
      </c>
      <c r="N422" s="41">
        <f>jan!M422</f>
        <v>545425.56505920168</v>
      </c>
      <c r="O422" s="41">
        <f t="shared" si="69"/>
        <v>85294.392492989544</v>
      </c>
      <c r="P422" s="4"/>
      <c r="Q422" s="65"/>
      <c r="R422" s="4"/>
    </row>
    <row r="423" spans="1:20" s="34" customFormat="1" x14ac:dyDescent="0.3">
      <c r="A423" s="33">
        <v>2015</v>
      </c>
      <c r="B423" s="34" t="s">
        <v>473</v>
      </c>
      <c r="C423" s="36">
        <v>2603</v>
      </c>
      <c r="D423" s="36">
        <v>1041</v>
      </c>
      <c r="E423" s="37">
        <f t="shared" si="61"/>
        <v>2500.4803073967341</v>
      </c>
      <c r="F423" s="38">
        <f t="shared" si="68"/>
        <v>0.75161311131390252</v>
      </c>
      <c r="G423" s="39">
        <f t="shared" si="62"/>
        <v>495.80283879513797</v>
      </c>
      <c r="H423" s="39">
        <f t="shared" si="63"/>
        <v>172.77967960856182</v>
      </c>
      <c r="I423" s="37">
        <f t="shared" si="64"/>
        <v>668.58251840369985</v>
      </c>
      <c r="J423" s="40">
        <f t="shared" si="70"/>
        <v>-41.3897128045191</v>
      </c>
      <c r="K423" s="37">
        <f t="shared" si="65"/>
        <v>627.1928055991807</v>
      </c>
      <c r="L423" s="37">
        <f t="shared" si="66"/>
        <v>695994.40165825153</v>
      </c>
      <c r="M423" s="37">
        <f t="shared" si="67"/>
        <v>652907.71062874713</v>
      </c>
      <c r="N423" s="41">
        <f>jan!M423</f>
        <v>597182.67262550956</v>
      </c>
      <c r="O423" s="41">
        <f t="shared" si="69"/>
        <v>55725.038003237569</v>
      </c>
      <c r="P423" s="4"/>
      <c r="Q423" s="65"/>
      <c r="R423" s="4"/>
      <c r="T423" s="4"/>
    </row>
    <row r="424" spans="1:20" s="34" customFormat="1" x14ac:dyDescent="0.3">
      <c r="A424" s="33">
        <v>2017</v>
      </c>
      <c r="B424" s="34" t="s">
        <v>474</v>
      </c>
      <c r="C424" s="36">
        <v>2976</v>
      </c>
      <c r="D424" s="36">
        <v>1049</v>
      </c>
      <c r="E424" s="37">
        <f t="shared" si="61"/>
        <v>2836.9876072449952</v>
      </c>
      <c r="F424" s="38">
        <f t="shared" si="68"/>
        <v>0.85276299754600471</v>
      </c>
      <c r="G424" s="39">
        <f t="shared" si="62"/>
        <v>293.89845888618134</v>
      </c>
      <c r="H424" s="39">
        <f t="shared" si="63"/>
        <v>55.002124661670472</v>
      </c>
      <c r="I424" s="37">
        <f t="shared" si="64"/>
        <v>348.9005835478518</v>
      </c>
      <c r="J424" s="40">
        <f t="shared" si="70"/>
        <v>-41.3897128045191</v>
      </c>
      <c r="K424" s="37">
        <f t="shared" si="65"/>
        <v>307.5108707433327</v>
      </c>
      <c r="L424" s="37">
        <f t="shared" si="66"/>
        <v>365996.71214169654</v>
      </c>
      <c r="M424" s="37">
        <f t="shared" si="67"/>
        <v>322578.90340975602</v>
      </c>
      <c r="N424" s="41">
        <f>jan!M424</f>
        <v>428956.84302032623</v>
      </c>
      <c r="O424" s="41">
        <f t="shared" si="69"/>
        <v>-106377.9396105702</v>
      </c>
      <c r="P424" s="4"/>
      <c r="Q424" s="65"/>
      <c r="R424" s="4"/>
    </row>
    <row r="425" spans="1:20" s="34" customFormat="1" x14ac:dyDescent="0.3">
      <c r="A425" s="33">
        <v>2018</v>
      </c>
      <c r="B425" s="34" t="s">
        <v>475</v>
      </c>
      <c r="C425" s="36">
        <v>4364</v>
      </c>
      <c r="D425" s="36">
        <v>1241</v>
      </c>
      <c r="E425" s="37">
        <f t="shared" si="61"/>
        <v>3516.5189363416598</v>
      </c>
      <c r="F425" s="38">
        <f t="shared" si="68"/>
        <v>1.0570216173746707</v>
      </c>
      <c r="G425" s="39">
        <f t="shared" si="62"/>
        <v>-113.8203385718174</v>
      </c>
      <c r="H425" s="39">
        <f t="shared" si="63"/>
        <v>0</v>
      </c>
      <c r="I425" s="37">
        <f t="shared" si="64"/>
        <v>-113.8203385718174</v>
      </c>
      <c r="J425" s="40">
        <f t="shared" si="70"/>
        <v>-41.3897128045191</v>
      </c>
      <c r="K425" s="37">
        <f t="shared" si="65"/>
        <v>-155.21005137633651</v>
      </c>
      <c r="L425" s="37">
        <f t="shared" si="66"/>
        <v>-141251.04016762538</v>
      </c>
      <c r="M425" s="37">
        <f t="shared" si="67"/>
        <v>-192615.6737580336</v>
      </c>
      <c r="N425" s="41">
        <f>jan!M425</f>
        <v>-181653.92290271452</v>
      </c>
      <c r="O425" s="41">
        <f t="shared" si="69"/>
        <v>-10961.750855319086</v>
      </c>
      <c r="P425" s="4"/>
      <c r="Q425" s="65"/>
      <c r="R425" s="4"/>
    </row>
    <row r="426" spans="1:20" s="34" customFormat="1" x14ac:dyDescent="0.3">
      <c r="A426" s="33">
        <v>2019</v>
      </c>
      <c r="B426" s="34" t="s">
        <v>476</v>
      </c>
      <c r="C426" s="36">
        <v>9716</v>
      </c>
      <c r="D426" s="36">
        <v>3278</v>
      </c>
      <c r="E426" s="37">
        <f t="shared" si="61"/>
        <v>2964.0024405125077</v>
      </c>
      <c r="F426" s="38">
        <f t="shared" si="68"/>
        <v>0.89094206807609899</v>
      </c>
      <c r="G426" s="39">
        <f t="shared" si="62"/>
        <v>217.68955892567382</v>
      </c>
      <c r="H426" s="39">
        <f t="shared" si="63"/>
        <v>10.546933018041067</v>
      </c>
      <c r="I426" s="37">
        <f t="shared" si="64"/>
        <v>228.2364919437149</v>
      </c>
      <c r="J426" s="40">
        <f t="shared" si="70"/>
        <v>-41.3897128045191</v>
      </c>
      <c r="K426" s="37">
        <f t="shared" si="65"/>
        <v>186.8467791391958</v>
      </c>
      <c r="L426" s="37">
        <f t="shared" si="66"/>
        <v>748159.22059149737</v>
      </c>
      <c r="M426" s="37">
        <f t="shared" si="67"/>
        <v>612483.74201828381</v>
      </c>
      <c r="N426" s="41">
        <f>jan!M426</f>
        <v>403625.49615221738</v>
      </c>
      <c r="O426" s="41">
        <f t="shared" si="69"/>
        <v>208858.24586606643</v>
      </c>
      <c r="P426" s="4"/>
      <c r="Q426" s="65"/>
      <c r="R426" s="4"/>
    </row>
    <row r="427" spans="1:20" s="34" customFormat="1" x14ac:dyDescent="0.3">
      <c r="A427" s="33">
        <v>2020</v>
      </c>
      <c r="B427" s="34" t="s">
        <v>477</v>
      </c>
      <c r="C427" s="36">
        <v>10904</v>
      </c>
      <c r="D427" s="36">
        <v>3925</v>
      </c>
      <c r="E427" s="37">
        <f t="shared" si="61"/>
        <v>2778.0891719745223</v>
      </c>
      <c r="F427" s="38">
        <f t="shared" si="68"/>
        <v>0.83505886444237354</v>
      </c>
      <c r="G427" s="39">
        <f t="shared" si="62"/>
        <v>329.23752004846511</v>
      </c>
      <c r="H427" s="39">
        <f t="shared" si="63"/>
        <v>75.616577006335973</v>
      </c>
      <c r="I427" s="37">
        <f t="shared" si="64"/>
        <v>404.85409705480106</v>
      </c>
      <c r="J427" s="40">
        <f t="shared" si="70"/>
        <v>-41.3897128045191</v>
      </c>
      <c r="K427" s="37">
        <f t="shared" si="65"/>
        <v>363.46438425028197</v>
      </c>
      <c r="L427" s="37">
        <f t="shared" si="66"/>
        <v>1589052.3309400941</v>
      </c>
      <c r="M427" s="37">
        <f t="shared" si="67"/>
        <v>1426597.7081823568</v>
      </c>
      <c r="N427" s="41">
        <f>jan!M427</f>
        <v>944146.0999568922</v>
      </c>
      <c r="O427" s="41">
        <f t="shared" si="69"/>
        <v>482451.60822546459</v>
      </c>
      <c r="P427" s="4"/>
      <c r="Q427" s="65"/>
      <c r="R427" s="4"/>
    </row>
    <row r="428" spans="1:20" s="34" customFormat="1" x14ac:dyDescent="0.3">
      <c r="A428" s="33">
        <v>2021</v>
      </c>
      <c r="B428" s="34" t="s">
        <v>478</v>
      </c>
      <c r="C428" s="36">
        <v>6767</v>
      </c>
      <c r="D428" s="36">
        <v>2708</v>
      </c>
      <c r="E428" s="37">
        <f t="shared" si="61"/>
        <v>2498.8921713441655</v>
      </c>
      <c r="F428" s="38">
        <f t="shared" si="68"/>
        <v>0.75113573747651219</v>
      </c>
      <c r="G428" s="39">
        <f t="shared" si="62"/>
        <v>496.75572042667915</v>
      </c>
      <c r="H428" s="39">
        <f t="shared" si="63"/>
        <v>173.33552722696083</v>
      </c>
      <c r="I428" s="37">
        <f t="shared" si="64"/>
        <v>670.09124765364004</v>
      </c>
      <c r="J428" s="40">
        <f t="shared" si="70"/>
        <v>-41.3897128045191</v>
      </c>
      <c r="K428" s="37">
        <f t="shared" si="65"/>
        <v>628.70153484912089</v>
      </c>
      <c r="L428" s="37">
        <f t="shared" si="66"/>
        <v>1814607.0986460573</v>
      </c>
      <c r="M428" s="37">
        <f t="shared" si="67"/>
        <v>1702523.7563714194</v>
      </c>
      <c r="N428" s="41">
        <f>jan!M428</f>
        <v>1360381.6786454176</v>
      </c>
      <c r="O428" s="41">
        <f t="shared" si="69"/>
        <v>342142.07772600185</v>
      </c>
      <c r="P428" s="4"/>
      <c r="Q428" s="65"/>
      <c r="R428" s="4"/>
    </row>
    <row r="429" spans="1:20" s="34" customFormat="1" x14ac:dyDescent="0.3">
      <c r="A429" s="33">
        <v>2022</v>
      </c>
      <c r="B429" s="34" t="s">
        <v>479</v>
      </c>
      <c r="C429" s="36">
        <v>4320</v>
      </c>
      <c r="D429" s="36">
        <v>1343</v>
      </c>
      <c r="E429" s="37">
        <f t="shared" si="61"/>
        <v>3216.6790766939689</v>
      </c>
      <c r="F429" s="38">
        <f t="shared" si="68"/>
        <v>0.96689350513196637</v>
      </c>
      <c r="G429" s="39">
        <f t="shared" si="62"/>
        <v>66.083577216797124</v>
      </c>
      <c r="H429" s="39">
        <f t="shared" si="63"/>
        <v>0</v>
      </c>
      <c r="I429" s="37">
        <f t="shared" si="64"/>
        <v>66.083577216797124</v>
      </c>
      <c r="J429" s="40">
        <f t="shared" si="70"/>
        <v>-41.3897128045191</v>
      </c>
      <c r="K429" s="37">
        <f t="shared" si="65"/>
        <v>24.693864412278025</v>
      </c>
      <c r="L429" s="37">
        <f t="shared" si="66"/>
        <v>88750.244202158545</v>
      </c>
      <c r="M429" s="37">
        <f t="shared" si="67"/>
        <v>33163.859905689387</v>
      </c>
      <c r="N429" s="41">
        <f>jan!M429</f>
        <v>1625070.1050298361</v>
      </c>
      <c r="O429" s="41">
        <f t="shared" si="69"/>
        <v>-1591906.2451241466</v>
      </c>
      <c r="P429" s="4"/>
      <c r="Q429" s="65"/>
      <c r="R429" s="4"/>
    </row>
    <row r="430" spans="1:20" s="34" customFormat="1" x14ac:dyDescent="0.3">
      <c r="A430" s="33">
        <v>2023</v>
      </c>
      <c r="B430" s="34" t="s">
        <v>480</v>
      </c>
      <c r="C430" s="36">
        <v>3344</v>
      </c>
      <c r="D430" s="36">
        <v>1116</v>
      </c>
      <c r="E430" s="37">
        <f t="shared" si="61"/>
        <v>2996.4157706093188</v>
      </c>
      <c r="F430" s="38">
        <f t="shared" si="68"/>
        <v>0.90068510976694616</v>
      </c>
      <c r="G430" s="39">
        <f t="shared" si="62"/>
        <v>198.2415608675872</v>
      </c>
      <c r="H430" s="39">
        <f t="shared" si="63"/>
        <v>0</v>
      </c>
      <c r="I430" s="37">
        <f t="shared" si="64"/>
        <v>198.2415608675872</v>
      </c>
      <c r="J430" s="40">
        <f t="shared" si="70"/>
        <v>-41.3897128045191</v>
      </c>
      <c r="K430" s="37">
        <f t="shared" si="65"/>
        <v>156.8518480630681</v>
      </c>
      <c r="L430" s="37">
        <f t="shared" si="66"/>
        <v>221237.5819282273</v>
      </c>
      <c r="M430" s="37">
        <f t="shared" si="67"/>
        <v>175046.662438384</v>
      </c>
      <c r="N430" s="41">
        <f>jan!M430</f>
        <v>576521.77007691539</v>
      </c>
      <c r="O430" s="41">
        <f t="shared" si="69"/>
        <v>-401475.10763853136</v>
      </c>
      <c r="P430" s="4"/>
      <c r="Q430" s="65"/>
      <c r="R430" s="4"/>
    </row>
    <row r="431" spans="1:20" s="34" customFormat="1" x14ac:dyDescent="0.3">
      <c r="A431" s="33">
        <v>2024</v>
      </c>
      <c r="B431" s="34" t="s">
        <v>481</v>
      </c>
      <c r="C431" s="36">
        <v>3031</v>
      </c>
      <c r="D431" s="36">
        <v>1020</v>
      </c>
      <c r="E431" s="37">
        <f t="shared" si="61"/>
        <v>2971.5686274509803</v>
      </c>
      <c r="F431" s="38">
        <f t="shared" si="68"/>
        <v>0.89321636925287118</v>
      </c>
      <c r="G431" s="39">
        <f t="shared" si="62"/>
        <v>213.14984676259027</v>
      </c>
      <c r="H431" s="39">
        <f t="shared" si="63"/>
        <v>7.8987675895756633</v>
      </c>
      <c r="I431" s="37">
        <f t="shared" si="64"/>
        <v>221.04861435216594</v>
      </c>
      <c r="J431" s="40">
        <f t="shared" si="70"/>
        <v>-41.3897128045191</v>
      </c>
      <c r="K431" s="37">
        <f t="shared" si="65"/>
        <v>179.65890154764685</v>
      </c>
      <c r="L431" s="37">
        <f t="shared" si="66"/>
        <v>225469.58663920927</v>
      </c>
      <c r="M431" s="37">
        <f t="shared" si="67"/>
        <v>183252.07957859978</v>
      </c>
      <c r="N431" s="41">
        <f>jan!M431</f>
        <v>311431.72533911618</v>
      </c>
      <c r="O431" s="41">
        <f t="shared" si="69"/>
        <v>-128179.6457605164</v>
      </c>
      <c r="P431" s="4"/>
      <c r="Q431" s="65"/>
      <c r="R431" s="4"/>
    </row>
    <row r="432" spans="1:20" s="34" customFormat="1" x14ac:dyDescent="0.3">
      <c r="A432" s="33">
        <v>2025</v>
      </c>
      <c r="B432" s="34" t="s">
        <v>482</v>
      </c>
      <c r="C432" s="36">
        <v>7820</v>
      </c>
      <c r="D432" s="36">
        <v>2909</v>
      </c>
      <c r="E432" s="37">
        <f t="shared" si="61"/>
        <v>2688.2090065314542</v>
      </c>
      <c r="F432" s="38">
        <f t="shared" si="68"/>
        <v>0.80804201068262327</v>
      </c>
      <c r="G432" s="39">
        <f t="shared" si="62"/>
        <v>383.16561931430596</v>
      </c>
      <c r="H432" s="39">
        <f t="shared" si="63"/>
        <v>107.07463491140982</v>
      </c>
      <c r="I432" s="37">
        <f t="shared" si="64"/>
        <v>490.24025422571577</v>
      </c>
      <c r="J432" s="40">
        <f t="shared" si="70"/>
        <v>-41.3897128045191</v>
      </c>
      <c r="K432" s="37">
        <f t="shared" si="65"/>
        <v>448.85054142119668</v>
      </c>
      <c r="L432" s="37">
        <f t="shared" si="66"/>
        <v>1426108.8995426071</v>
      </c>
      <c r="M432" s="37">
        <f t="shared" si="67"/>
        <v>1305706.2249942611</v>
      </c>
      <c r="N432" s="41">
        <f>jan!M432</f>
        <v>1557976.4598151853</v>
      </c>
      <c r="O432" s="41">
        <f t="shared" si="69"/>
        <v>-252270.23482092423</v>
      </c>
      <c r="P432" s="4"/>
      <c r="Q432" s="65"/>
      <c r="R432" s="4"/>
    </row>
    <row r="433" spans="1:18" s="34" customFormat="1" x14ac:dyDescent="0.3">
      <c r="A433" s="33">
        <v>2027</v>
      </c>
      <c r="B433" s="34" t="s">
        <v>483</v>
      </c>
      <c r="C433" s="36">
        <v>2338</v>
      </c>
      <c r="D433" s="36">
        <v>934</v>
      </c>
      <c r="E433" s="37">
        <f t="shared" si="61"/>
        <v>2503.2119914346895</v>
      </c>
      <c r="F433" s="38">
        <f t="shared" si="68"/>
        <v>0.75243422137536575</v>
      </c>
      <c r="G433" s="39">
        <f t="shared" si="62"/>
        <v>494.16382837236478</v>
      </c>
      <c r="H433" s="39">
        <f t="shared" si="63"/>
        <v>171.82359019527746</v>
      </c>
      <c r="I433" s="37">
        <f t="shared" si="64"/>
        <v>665.98741856764218</v>
      </c>
      <c r="J433" s="40">
        <f t="shared" si="70"/>
        <v>-41.3897128045191</v>
      </c>
      <c r="K433" s="37">
        <f t="shared" si="65"/>
        <v>624.59770576312303</v>
      </c>
      <c r="L433" s="37">
        <f t="shared" si="66"/>
        <v>622032.24894217774</v>
      </c>
      <c r="M433" s="37">
        <f t="shared" si="67"/>
        <v>583374.2571827569</v>
      </c>
      <c r="N433" s="41">
        <f>jan!M433</f>
        <v>696996.89359483786</v>
      </c>
      <c r="O433" s="41">
        <f t="shared" si="69"/>
        <v>-113622.63641208096</v>
      </c>
      <c r="P433" s="4"/>
      <c r="Q433" s="65"/>
      <c r="R433" s="4"/>
    </row>
    <row r="434" spans="1:18" s="34" customFormat="1" x14ac:dyDescent="0.3">
      <c r="A434" s="33">
        <v>2028</v>
      </c>
      <c r="B434" s="34" t="s">
        <v>484</v>
      </c>
      <c r="C434" s="36">
        <v>7475</v>
      </c>
      <c r="D434" s="36">
        <v>2235</v>
      </c>
      <c r="E434" s="37">
        <f t="shared" si="61"/>
        <v>3344.5190156599551</v>
      </c>
      <c r="F434" s="38">
        <f t="shared" si="68"/>
        <v>1.0053205921168826</v>
      </c>
      <c r="G434" s="39">
        <f t="shared" si="62"/>
        <v>-10.620386162794603</v>
      </c>
      <c r="H434" s="39">
        <f t="shared" si="63"/>
        <v>0</v>
      </c>
      <c r="I434" s="37">
        <f t="shared" si="64"/>
        <v>-10.620386162794603</v>
      </c>
      <c r="J434" s="40">
        <f t="shared" si="70"/>
        <v>-41.3897128045191</v>
      </c>
      <c r="K434" s="37">
        <f t="shared" si="65"/>
        <v>-52.010098967313702</v>
      </c>
      <c r="L434" s="37">
        <f t="shared" si="66"/>
        <v>-23736.563073845937</v>
      </c>
      <c r="M434" s="37">
        <f t="shared" si="67"/>
        <v>-116242.57119194612</v>
      </c>
      <c r="N434" s="41">
        <f>jan!M434</f>
        <v>-197437.16171439685</v>
      </c>
      <c r="O434" s="41">
        <f t="shared" si="69"/>
        <v>81194.59052245073</v>
      </c>
      <c r="P434" s="4"/>
      <c r="Q434" s="65"/>
      <c r="R434" s="4"/>
    </row>
    <row r="435" spans="1:18" s="34" customFormat="1" x14ac:dyDescent="0.3">
      <c r="A435" s="33">
        <v>2030</v>
      </c>
      <c r="B435" s="34" t="s">
        <v>485</v>
      </c>
      <c r="C435" s="36">
        <v>35254</v>
      </c>
      <c r="D435" s="36">
        <v>10221</v>
      </c>
      <c r="E435" s="37">
        <f t="shared" si="61"/>
        <v>3449.1732707171509</v>
      </c>
      <c r="F435" s="38">
        <f t="shared" si="68"/>
        <v>1.0367783524612024</v>
      </c>
      <c r="G435" s="39">
        <f t="shared" si="62"/>
        <v>-73.412939197112067</v>
      </c>
      <c r="H435" s="39">
        <f t="shared" si="63"/>
        <v>0</v>
      </c>
      <c r="I435" s="37">
        <f t="shared" si="64"/>
        <v>-73.412939197112067</v>
      </c>
      <c r="J435" s="40">
        <f t="shared" si="70"/>
        <v>-41.3897128045191</v>
      </c>
      <c r="K435" s="37">
        <f t="shared" si="65"/>
        <v>-114.80265200163117</v>
      </c>
      <c r="L435" s="37">
        <f t="shared" si="66"/>
        <v>-750353.65153368248</v>
      </c>
      <c r="M435" s="37">
        <f t="shared" si="67"/>
        <v>-1173397.9061086723</v>
      </c>
      <c r="N435" s="41">
        <f>jan!M435</f>
        <v>-812205.91941067355</v>
      </c>
      <c r="O435" s="41">
        <f t="shared" si="69"/>
        <v>-361191.98669799871</v>
      </c>
      <c r="P435" s="4"/>
      <c r="Q435" s="65"/>
      <c r="R435" s="4"/>
    </row>
    <row r="436" spans="1:18" s="34" customFormat="1" x14ac:dyDescent="0.3">
      <c r="A436" s="33"/>
      <c r="C436" s="36"/>
      <c r="D436" s="36"/>
      <c r="E436" s="37"/>
      <c r="F436" s="38"/>
      <c r="G436" s="39"/>
      <c r="H436" s="39"/>
      <c r="I436" s="37"/>
      <c r="J436" s="40"/>
      <c r="K436" s="37"/>
      <c r="L436" s="37"/>
      <c r="M436" s="37"/>
      <c r="N436" s="41"/>
      <c r="O436" s="41"/>
      <c r="P436" s="4"/>
      <c r="Q436" s="65"/>
      <c r="R436" s="4"/>
    </row>
    <row r="437" spans="1:18" s="60" customFormat="1" ht="14.4" thickBot="1" x14ac:dyDescent="0.35">
      <c r="A437" s="44"/>
      <c r="B437" s="44" t="s">
        <v>33</v>
      </c>
      <c r="C437" s="45">
        <f>SUM(C8:C435)</f>
        <v>17185685</v>
      </c>
      <c r="D437" s="46">
        <f>SUM(D8:D435)</f>
        <v>5165802</v>
      </c>
      <c r="E437" s="46">
        <f>(C437*1000)/D437</f>
        <v>3326.8183720552975</v>
      </c>
      <c r="F437" s="47">
        <f>IF(C437&gt;0,E437/E$437,"")</f>
        <v>1</v>
      </c>
      <c r="G437" s="48"/>
      <c r="H437" s="48"/>
      <c r="I437" s="46"/>
      <c r="J437" s="49"/>
      <c r="K437" s="46"/>
      <c r="L437" s="46">
        <f>SUM(L8:L435)</f>
        <v>213811061.18501037</v>
      </c>
      <c r="M437" s="46">
        <f>SUM(M8:M435)</f>
        <v>5.657784640789032E-8</v>
      </c>
      <c r="N437" s="46">
        <f>jan!M437</f>
        <v>-1.1047814041376114E-7</v>
      </c>
      <c r="O437" s="46">
        <f t="shared" si="69"/>
        <v>1.6705598682165146E-7</v>
      </c>
      <c r="P437" s="4"/>
      <c r="Q437" s="65"/>
      <c r="R437" s="66"/>
    </row>
    <row r="438" spans="1:18" s="34" customFormat="1" ht="14.4" thickTop="1" x14ac:dyDescent="0.3">
      <c r="A438" s="50"/>
      <c r="B438" s="50"/>
      <c r="C438" s="50"/>
      <c r="D438" s="2"/>
      <c r="E438" s="37"/>
      <c r="F438" s="38"/>
      <c r="G438" s="39"/>
      <c r="H438" s="39"/>
      <c r="I438" s="37"/>
      <c r="J438" s="40"/>
      <c r="K438" s="37"/>
      <c r="L438" s="37"/>
      <c r="M438" s="37"/>
      <c r="O438" s="51"/>
    </row>
    <row r="439" spans="1:18" s="34" customFormat="1" x14ac:dyDescent="0.3">
      <c r="A439" s="52" t="s">
        <v>34</v>
      </c>
      <c r="B439" s="52"/>
      <c r="C439" s="52"/>
      <c r="D439" s="53">
        <f>L437</f>
        <v>213811061.18501037</v>
      </c>
      <c r="E439" s="54" t="s">
        <v>35</v>
      </c>
      <c r="F439" s="55">
        <f>D437</f>
        <v>5165802</v>
      </c>
      <c r="G439" s="54" t="s">
        <v>36</v>
      </c>
      <c r="H439" s="54"/>
      <c r="I439" s="56">
        <f>-L437/D437</f>
        <v>-41.3897128045191</v>
      </c>
      <c r="J439" s="57" t="s">
        <v>37</v>
      </c>
      <c r="M439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6</vt:i4>
      </vt:variant>
    </vt:vector>
  </HeadingPairs>
  <TitlesOfParts>
    <vt:vector size="16" baseType="lpstr">
      <vt:lpstr>jan-des</vt:lpstr>
      <vt:lpstr>jan-nov</vt:lpstr>
      <vt:lpstr>jan-sep</vt:lpstr>
      <vt:lpstr>jan-aug</vt:lpstr>
      <vt:lpstr>jan-juli</vt:lpstr>
      <vt:lpstr>jan-mai</vt:lpstr>
      <vt:lpstr>jan-apr</vt:lpstr>
      <vt:lpstr>jan-mar</vt:lpstr>
      <vt:lpstr>jan-feb</vt:lpstr>
      <vt:lpstr>jan</vt:lpstr>
      <vt:lpstr>jan!Utskriftstitler</vt:lpstr>
      <vt:lpstr>'jan-apr'!Utskriftstitler</vt:lpstr>
      <vt:lpstr>'jan-feb'!Utskriftstitler</vt:lpstr>
      <vt:lpstr>'jan-mai'!Utskriftstitler</vt:lpstr>
      <vt:lpstr>'jan-mar'!Utskriftstitler</vt:lpstr>
      <vt:lpstr>'jan-sep'!Utskriftstitler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2012-10-29T09:00:12Z</cp:lastPrinted>
  <dcterms:created xsi:type="dcterms:W3CDTF">2012-02-27T18:16:48Z</dcterms:created>
  <dcterms:modified xsi:type="dcterms:W3CDTF">2016-01-18T11:56:09Z</dcterms:modified>
</cp:coreProperties>
</file>